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F213DE1E-CB42-4CCC-B95C-CFD647C694E6}" xr6:coauthVersionLast="36" xr6:coauthVersionMax="36" xr10:uidLastSave="{00000000-0000-0000-0000-000000000000}"/>
  <bookViews>
    <workbookView xWindow="0" yWindow="0" windowWidth="28800" windowHeight="12300" tabRatio="724" activeTab="4" xr2:uid="{00000000-000D-0000-FFFF-FFFF00000000}"/>
  </bookViews>
  <sheets>
    <sheet name="6000" sheetId="12" r:id="rId1"/>
    <sheet name="5500" sheetId="11" r:id="rId2"/>
    <sheet name="5000" sheetId="10" r:id="rId3"/>
    <sheet name="TASK 1 GRAPHS" sheetId="21" r:id="rId4"/>
    <sheet name="Task two data" sheetId="23" r:id="rId5"/>
    <sheet name="Task two graphs" sheetId="24" r:id="rId6"/>
  </sheets>
  <externalReferences>
    <externalReference r:id="rId7"/>
  </externalReferences>
  <definedNames>
    <definedName name="_xlchart.v1.0" hidden="1">'6000'!$A$165:$A$565</definedName>
    <definedName name="_xlchart.v1.1" hidden="1">'6000'!$AP$349:$AP$428</definedName>
    <definedName name="_xlchart.v1.2" hidden="1">'6000'!$AD$5:$AD$724</definedName>
    <definedName name="_xlchart.v1.3" hidden="1">'6000'!$AE$5:$AE$724</definedName>
    <definedName name="height">#REF!</definedName>
  </definedNames>
  <calcPr calcId="191029"/>
</workbook>
</file>

<file path=xl/calcChain.xml><?xml version="1.0" encoding="utf-8"?>
<calcChain xmlns="http://schemas.openxmlformats.org/spreadsheetml/2006/main">
  <c r="AS186" i="12" l="1"/>
  <c r="AS187" i="12"/>
  <c r="AS188" i="12"/>
  <c r="AS189" i="12"/>
  <c r="AS190" i="12"/>
  <c r="AS191" i="12"/>
  <c r="AS192" i="12"/>
  <c r="AS193" i="12"/>
  <c r="AS194" i="12"/>
  <c r="AS195" i="12"/>
  <c r="AS196" i="12"/>
  <c r="AS197" i="12"/>
  <c r="AS198" i="12"/>
  <c r="AS199" i="12"/>
  <c r="AS200" i="12"/>
  <c r="AS201" i="12"/>
  <c r="AS202" i="12"/>
  <c r="AS203" i="12"/>
  <c r="AS204" i="12"/>
  <c r="AS205" i="12"/>
  <c r="AS206" i="12"/>
  <c r="AS207" i="12"/>
  <c r="AS208" i="12"/>
  <c r="AS209" i="12"/>
  <c r="AS210" i="12"/>
  <c r="AS211" i="12"/>
  <c r="AS212" i="12"/>
  <c r="AS213" i="12"/>
  <c r="AS214" i="12"/>
  <c r="AS215" i="12"/>
  <c r="AS216" i="12"/>
  <c r="AS217" i="12"/>
  <c r="AS218" i="12"/>
  <c r="AS219" i="12"/>
  <c r="AS220" i="12"/>
  <c r="AS221" i="12"/>
  <c r="AS222" i="12"/>
  <c r="AS223" i="12"/>
  <c r="AS224" i="12"/>
  <c r="AS225" i="12"/>
  <c r="AS226" i="12"/>
  <c r="AS227" i="12"/>
  <c r="AS228" i="12"/>
  <c r="AS229" i="12"/>
  <c r="AS230" i="12"/>
  <c r="AS231" i="12"/>
  <c r="AS232" i="12"/>
  <c r="AS233" i="12"/>
  <c r="AS234" i="12"/>
  <c r="AS235" i="12"/>
  <c r="AS236" i="12"/>
  <c r="AS237" i="12"/>
  <c r="AS238" i="12"/>
  <c r="AS239" i="12"/>
  <c r="AS240" i="12"/>
  <c r="AS241" i="12"/>
  <c r="AS242" i="12"/>
  <c r="AS243" i="12"/>
  <c r="AS244" i="12"/>
  <c r="AS245" i="12"/>
  <c r="AS246" i="12"/>
  <c r="AS247" i="12"/>
  <c r="AS248" i="12"/>
  <c r="AS249" i="12"/>
  <c r="AS250" i="12"/>
  <c r="AS251" i="12"/>
  <c r="AS252" i="12"/>
  <c r="AS253" i="12"/>
  <c r="AS254" i="12"/>
  <c r="AS255" i="12"/>
  <c r="AS256" i="12"/>
  <c r="AS257" i="12"/>
  <c r="AS258" i="12"/>
  <c r="AS259" i="12"/>
  <c r="AS260" i="12"/>
  <c r="AS261" i="12"/>
  <c r="AS262" i="12"/>
  <c r="AS263" i="12"/>
  <c r="AS264" i="12"/>
  <c r="AS265" i="12"/>
  <c r="AS266" i="12"/>
  <c r="AS267" i="12"/>
  <c r="AS268" i="12"/>
  <c r="AS269" i="12"/>
  <c r="AS270" i="12"/>
  <c r="AS271" i="12"/>
  <c r="AS272" i="12"/>
  <c r="AS273" i="12"/>
  <c r="AS274" i="12"/>
  <c r="AS275" i="12"/>
  <c r="AS276" i="12"/>
  <c r="AS277" i="12"/>
  <c r="AS278" i="12"/>
  <c r="AS279" i="12"/>
  <c r="AS280" i="12"/>
  <c r="AS281" i="12"/>
  <c r="AS282" i="12"/>
  <c r="AS283" i="12"/>
  <c r="AS284" i="12"/>
  <c r="AS285" i="12"/>
  <c r="AS286" i="12"/>
  <c r="AS287" i="12"/>
  <c r="AS288" i="12"/>
  <c r="AS289" i="12"/>
  <c r="AS290" i="12"/>
  <c r="AS291" i="12"/>
  <c r="AS292" i="12"/>
  <c r="AS293" i="12"/>
  <c r="AS294" i="12"/>
  <c r="AS295" i="12"/>
  <c r="AS296" i="12"/>
  <c r="AS297" i="12"/>
  <c r="AS298" i="12"/>
  <c r="AS299" i="12"/>
  <c r="AS300" i="12"/>
  <c r="AS301" i="12"/>
  <c r="AS302" i="12"/>
  <c r="AS303" i="12"/>
  <c r="AS304" i="12"/>
  <c r="AS305" i="12"/>
  <c r="AS306" i="12"/>
  <c r="AS307" i="12"/>
  <c r="AS308" i="12"/>
  <c r="AS309" i="12"/>
  <c r="AS310" i="12"/>
  <c r="AS311" i="12"/>
  <c r="AS312" i="12"/>
  <c r="AS313" i="12"/>
  <c r="AS314" i="12"/>
  <c r="AS315" i="12"/>
  <c r="AS316" i="12"/>
  <c r="AS317" i="12"/>
  <c r="AS318" i="12"/>
  <c r="AS319" i="12"/>
  <c r="AS320" i="12"/>
  <c r="AS321" i="12"/>
  <c r="AS322" i="12"/>
  <c r="AS323" i="12"/>
  <c r="AS324" i="12"/>
  <c r="AS325" i="12"/>
  <c r="AS326" i="12"/>
  <c r="AS327" i="12"/>
  <c r="AS328" i="12"/>
  <c r="AS329" i="12"/>
  <c r="AS330" i="12"/>
  <c r="AS331" i="12"/>
  <c r="AS332" i="12"/>
  <c r="AS333" i="12"/>
  <c r="AS334" i="12"/>
  <c r="AS335" i="12"/>
  <c r="AS336" i="12"/>
  <c r="AS337" i="12"/>
  <c r="AS338" i="12"/>
  <c r="AS339" i="12"/>
  <c r="AS340" i="12"/>
  <c r="AS341" i="12"/>
  <c r="AS342" i="12"/>
  <c r="AS343" i="12"/>
  <c r="AS344" i="12"/>
  <c r="AS345" i="12"/>
  <c r="AS346" i="12"/>
  <c r="AS347" i="12"/>
  <c r="AS348" i="12"/>
  <c r="AS349" i="12"/>
  <c r="AS350" i="12"/>
  <c r="AS351" i="12"/>
  <c r="AS352" i="12"/>
  <c r="AS353" i="12"/>
  <c r="AS354" i="12"/>
  <c r="AS355" i="12"/>
  <c r="AS356" i="12"/>
  <c r="AS357" i="12"/>
  <c r="AS358" i="12"/>
  <c r="AS359" i="12"/>
  <c r="AS360" i="12"/>
  <c r="AS361" i="12"/>
  <c r="AS362" i="12"/>
  <c r="AS363" i="12"/>
  <c r="AS364" i="12"/>
  <c r="AS365" i="12"/>
  <c r="AS366" i="12"/>
  <c r="AS367" i="12"/>
  <c r="AS368" i="12"/>
  <c r="AS369" i="12"/>
  <c r="AS370" i="12"/>
  <c r="AS371" i="12"/>
  <c r="AS372" i="12"/>
  <c r="AS373" i="12"/>
  <c r="AS374" i="12"/>
  <c r="AS375" i="12"/>
  <c r="AS376" i="12"/>
  <c r="AS377" i="12"/>
  <c r="AS378" i="12"/>
  <c r="AS379" i="12"/>
  <c r="AS380" i="12"/>
  <c r="AS381" i="12"/>
  <c r="AS382" i="12"/>
  <c r="AS383" i="12"/>
  <c r="AS384" i="12"/>
  <c r="AS385" i="12"/>
  <c r="AS386" i="12"/>
  <c r="AS387" i="12"/>
  <c r="AS388" i="12"/>
  <c r="AS389" i="12"/>
  <c r="AS390" i="12"/>
  <c r="AS391" i="12"/>
  <c r="AS392" i="12"/>
  <c r="AS393" i="12"/>
  <c r="AS394" i="12"/>
  <c r="AS395" i="12"/>
  <c r="AS396" i="12"/>
  <c r="AS397" i="12"/>
  <c r="AS398" i="12"/>
  <c r="AS399" i="12"/>
  <c r="AS400" i="12"/>
  <c r="AS401" i="12"/>
  <c r="AS402" i="12"/>
  <c r="AS403" i="12"/>
  <c r="AS404" i="12"/>
  <c r="AS405" i="12"/>
  <c r="AS406" i="12"/>
  <c r="AS407" i="12"/>
  <c r="AS408" i="12"/>
  <c r="AS409" i="12"/>
  <c r="AS410" i="12"/>
  <c r="AS411" i="12"/>
  <c r="AS412" i="12"/>
  <c r="AS413" i="12"/>
  <c r="AS414" i="12"/>
  <c r="AS415" i="12"/>
  <c r="AS416" i="12"/>
  <c r="AS417" i="12"/>
  <c r="AS418" i="12"/>
  <c r="AS419" i="12"/>
  <c r="AS420" i="12"/>
  <c r="AS421" i="12"/>
  <c r="AS422" i="12"/>
  <c r="AS423" i="12"/>
  <c r="AS424" i="12"/>
  <c r="AS425" i="12"/>
  <c r="AS426" i="12"/>
  <c r="AS427" i="12"/>
  <c r="AS428" i="12"/>
  <c r="AS429" i="12"/>
  <c r="AS430" i="12"/>
  <c r="AS431" i="12"/>
  <c r="AS432" i="12"/>
  <c r="AS433" i="12"/>
  <c r="AS434" i="12"/>
  <c r="AS435" i="12"/>
  <c r="AS436" i="12"/>
  <c r="AS437" i="12"/>
  <c r="AS438" i="12"/>
  <c r="AS439" i="12"/>
  <c r="AS440" i="12"/>
  <c r="AS441" i="12"/>
  <c r="AS442" i="12"/>
  <c r="AS443" i="12"/>
  <c r="AS444" i="12"/>
  <c r="AS445" i="12"/>
  <c r="AS446" i="12"/>
  <c r="AS447" i="12"/>
  <c r="AS448" i="12"/>
  <c r="AS449" i="12"/>
  <c r="AS450" i="12"/>
  <c r="AS451" i="12"/>
  <c r="AS452" i="12"/>
  <c r="AS453" i="12"/>
  <c r="AS454" i="12"/>
  <c r="AS455" i="12"/>
  <c r="AS456" i="12"/>
  <c r="AS457" i="12"/>
  <c r="AS458" i="12"/>
  <c r="AS459" i="12"/>
  <c r="AS460" i="12"/>
  <c r="AS461" i="12"/>
  <c r="AS462" i="12"/>
  <c r="AS463" i="12"/>
  <c r="AS464" i="12"/>
  <c r="AS465" i="12"/>
  <c r="AS466" i="12"/>
  <c r="AS467" i="12"/>
  <c r="AS468" i="12"/>
  <c r="AS469" i="12"/>
  <c r="AS470" i="12"/>
  <c r="AS471" i="12"/>
  <c r="AS472" i="12"/>
  <c r="AS473" i="12"/>
  <c r="AS474" i="12"/>
  <c r="AS475" i="12"/>
  <c r="AS476" i="12"/>
  <c r="AS477" i="12"/>
  <c r="AS478" i="12"/>
  <c r="AS479" i="12"/>
  <c r="AS480" i="12"/>
  <c r="AS481" i="12"/>
  <c r="AS482" i="12"/>
  <c r="AS483" i="12"/>
  <c r="AS484" i="12"/>
  <c r="AS485" i="12"/>
  <c r="AS486" i="12"/>
  <c r="AS487" i="12"/>
  <c r="AS488" i="12"/>
  <c r="AS489" i="12"/>
  <c r="AS490" i="12"/>
  <c r="AS491" i="12"/>
  <c r="AS492" i="12"/>
  <c r="AS493" i="12"/>
  <c r="AS494" i="12"/>
  <c r="AS495" i="12"/>
  <c r="AS496" i="12"/>
  <c r="AS497" i="12"/>
  <c r="AS498" i="12"/>
  <c r="AS499" i="12"/>
  <c r="AS500" i="12"/>
  <c r="AS501" i="12"/>
  <c r="AS502" i="12"/>
  <c r="AS503" i="12"/>
  <c r="AS504" i="12"/>
  <c r="AS505" i="12"/>
  <c r="AS506" i="12"/>
  <c r="AS507" i="12"/>
  <c r="AS508" i="12"/>
  <c r="AS509" i="12"/>
  <c r="AS510" i="12"/>
  <c r="AS511" i="12"/>
  <c r="AS512" i="12"/>
  <c r="AS513" i="12"/>
  <c r="AS514" i="12"/>
  <c r="AS515" i="12"/>
  <c r="AS516" i="12"/>
  <c r="AS517" i="12"/>
  <c r="AS518" i="12"/>
  <c r="AS519" i="12"/>
  <c r="AS520" i="12"/>
  <c r="AS521" i="12"/>
  <c r="AS522" i="12"/>
  <c r="AS523" i="12"/>
  <c r="AS524" i="12"/>
  <c r="AS525" i="12"/>
  <c r="AS526" i="12"/>
  <c r="AS527" i="12"/>
  <c r="AS528" i="12"/>
  <c r="AS529" i="12"/>
  <c r="AS530" i="12"/>
  <c r="AS531" i="12"/>
  <c r="AS532" i="12"/>
  <c r="AS533" i="12"/>
  <c r="AS534" i="12"/>
  <c r="AS535" i="12"/>
  <c r="AS536" i="12"/>
  <c r="AS537" i="12"/>
  <c r="AS538" i="12"/>
  <c r="AS539" i="12"/>
  <c r="AS540" i="12"/>
  <c r="AS541" i="12"/>
  <c r="AS542" i="12"/>
  <c r="AS543" i="12"/>
  <c r="AS544" i="12"/>
  <c r="AS545" i="12"/>
  <c r="AS546" i="12"/>
  <c r="AS547" i="12"/>
  <c r="AS548" i="12"/>
  <c r="AS549" i="12"/>
  <c r="AS550" i="12"/>
  <c r="AS551" i="12"/>
  <c r="AS552" i="12"/>
  <c r="AS553" i="12"/>
  <c r="AS554" i="12"/>
  <c r="AS555" i="12"/>
  <c r="AS556" i="12"/>
  <c r="AS557" i="12"/>
  <c r="AS558" i="12"/>
  <c r="AS559" i="12"/>
  <c r="AS560" i="12"/>
  <c r="AS561" i="12"/>
  <c r="AS562" i="12"/>
  <c r="AS563" i="12"/>
  <c r="AS564" i="12"/>
  <c r="AS565" i="12"/>
  <c r="AS566" i="12"/>
  <c r="AS567" i="12"/>
  <c r="AS568" i="12"/>
  <c r="AS569" i="12"/>
  <c r="AS570" i="12"/>
  <c r="AS571" i="12"/>
  <c r="AS572" i="12"/>
  <c r="AS573" i="12"/>
  <c r="AS574" i="12"/>
  <c r="AS575" i="12"/>
  <c r="AS576" i="12"/>
  <c r="AS577" i="12"/>
  <c r="AS578" i="12"/>
  <c r="AS579" i="12"/>
  <c r="AS580" i="12"/>
  <c r="AS581" i="12"/>
  <c r="AS582" i="12"/>
  <c r="AS583" i="12"/>
  <c r="AS584" i="12"/>
  <c r="AS585" i="12"/>
  <c r="AS586" i="12"/>
  <c r="AS587" i="12"/>
  <c r="AS588" i="12"/>
  <c r="AS589" i="12"/>
  <c r="AS590" i="12"/>
  <c r="AS591" i="12"/>
  <c r="AS592" i="12"/>
  <c r="AS593" i="12"/>
  <c r="AS594" i="12"/>
  <c r="AS595" i="12"/>
  <c r="AS596" i="12"/>
  <c r="AS597" i="12"/>
  <c r="AS598" i="12"/>
  <c r="AS599" i="12"/>
  <c r="AS600" i="12"/>
  <c r="AS601" i="12"/>
  <c r="AS602" i="12"/>
  <c r="AS603" i="12"/>
  <c r="AS604" i="12"/>
  <c r="AS605" i="12"/>
  <c r="AS606" i="12"/>
  <c r="AS607" i="12"/>
  <c r="AS608" i="12"/>
  <c r="AS609" i="12"/>
  <c r="AS610" i="12"/>
  <c r="AS611" i="12"/>
  <c r="AS612" i="12"/>
  <c r="AS613" i="12"/>
  <c r="AS614" i="12"/>
  <c r="AS615" i="12"/>
  <c r="AS616" i="12"/>
  <c r="AS617" i="12"/>
  <c r="AS618" i="12"/>
  <c r="AS619" i="12"/>
  <c r="AS620" i="12"/>
  <c r="AS621" i="12"/>
  <c r="AS622" i="12"/>
  <c r="AS623" i="12"/>
  <c r="AS624" i="12"/>
  <c r="AS625" i="12"/>
  <c r="AS626" i="12"/>
  <c r="AS627" i="12"/>
  <c r="AS628" i="12"/>
  <c r="AS629" i="12"/>
  <c r="AS630" i="12"/>
  <c r="AS631" i="12"/>
  <c r="AS632" i="12"/>
  <c r="AS633" i="12"/>
  <c r="AS634" i="12"/>
  <c r="AS635" i="12"/>
  <c r="AS636" i="12"/>
  <c r="AS637" i="12"/>
  <c r="AS638" i="12"/>
  <c r="AS639" i="12"/>
  <c r="AS640" i="12"/>
  <c r="AS641" i="12"/>
  <c r="AS642" i="12"/>
  <c r="AS643" i="12"/>
  <c r="AS644" i="12"/>
  <c r="AS645" i="12"/>
  <c r="AS646" i="12"/>
  <c r="AS647" i="12"/>
  <c r="AS648" i="12"/>
  <c r="AS649" i="12"/>
  <c r="AS650" i="12"/>
  <c r="AS651" i="12"/>
  <c r="AS652" i="12"/>
  <c r="AS653" i="12"/>
  <c r="AS654" i="12"/>
  <c r="AS655" i="12"/>
  <c r="AS656" i="12"/>
  <c r="AS657" i="12"/>
  <c r="AS658" i="12"/>
  <c r="AS659" i="12"/>
  <c r="AS660" i="12"/>
  <c r="AS661" i="12"/>
  <c r="AS662" i="12"/>
  <c r="AS663" i="12"/>
  <c r="AS664" i="12"/>
  <c r="AS665" i="12"/>
  <c r="AS666" i="12"/>
  <c r="AS667" i="12"/>
  <c r="AS668" i="12"/>
  <c r="AS669" i="12"/>
  <c r="AS670" i="12"/>
  <c r="AS671" i="12"/>
  <c r="AS672" i="12"/>
  <c r="AS673" i="12"/>
  <c r="AS674" i="12"/>
  <c r="AS675" i="12"/>
  <c r="AS676" i="12"/>
  <c r="AS677" i="12"/>
  <c r="AS678" i="12"/>
  <c r="AS679" i="12"/>
  <c r="AS680" i="12"/>
  <c r="AS681" i="12"/>
  <c r="AS682" i="12"/>
  <c r="AS683" i="12"/>
  <c r="AS684" i="12"/>
  <c r="AS685" i="12"/>
  <c r="AS686" i="12"/>
  <c r="AS687" i="12"/>
  <c r="AS688" i="12"/>
  <c r="AS689" i="12"/>
  <c r="AS690" i="12"/>
  <c r="AS691" i="12"/>
  <c r="AS692" i="12"/>
  <c r="AS693" i="12"/>
  <c r="AS694" i="12"/>
  <c r="AS695" i="12"/>
  <c r="AS696" i="12"/>
  <c r="AS697" i="12"/>
  <c r="AS698" i="12"/>
  <c r="AS699" i="12"/>
  <c r="AS700" i="12"/>
  <c r="AS701" i="12"/>
  <c r="AS702" i="12"/>
  <c r="AS703" i="12"/>
  <c r="AS704" i="12"/>
  <c r="AS705" i="12"/>
  <c r="AS706" i="12"/>
  <c r="AS707" i="12"/>
  <c r="AS708" i="12"/>
  <c r="AS709" i="12"/>
  <c r="AS710" i="12"/>
  <c r="AS711" i="12"/>
  <c r="AS712" i="12"/>
  <c r="AS713" i="12"/>
  <c r="AS714" i="12"/>
  <c r="AS715" i="12"/>
  <c r="AS716" i="12"/>
  <c r="AS717" i="12"/>
  <c r="AS718" i="12"/>
  <c r="AS719" i="12"/>
  <c r="AS720" i="12"/>
  <c r="AS721" i="12"/>
  <c r="AS722" i="12"/>
  <c r="AS723" i="12"/>
  <c r="AS724" i="12"/>
  <c r="S362" i="23" l="1"/>
  <c r="R362" i="23"/>
  <c r="O362" i="23"/>
  <c r="M362" i="23"/>
  <c r="K362" i="23"/>
  <c r="I362" i="23"/>
  <c r="H362" i="23"/>
  <c r="J362" i="23" s="1"/>
  <c r="R361" i="23"/>
  <c r="S361" i="23" s="1"/>
  <c r="T360" i="23" s="1"/>
  <c r="M361" i="23"/>
  <c r="K361" i="23"/>
  <c r="I361" i="23"/>
  <c r="H361" i="23"/>
  <c r="S360" i="23"/>
  <c r="R360" i="23"/>
  <c r="M360" i="23"/>
  <c r="K360" i="23"/>
  <c r="I360" i="23"/>
  <c r="H360" i="23"/>
  <c r="R359" i="23"/>
  <c r="S359" i="23" s="1"/>
  <c r="M359" i="23"/>
  <c r="K359" i="23"/>
  <c r="J359" i="23"/>
  <c r="I359" i="23"/>
  <c r="H359" i="23"/>
  <c r="S358" i="23"/>
  <c r="R358" i="23"/>
  <c r="M358" i="23"/>
  <c r="K358" i="23"/>
  <c r="J358" i="23"/>
  <c r="I358" i="23"/>
  <c r="H358" i="23"/>
  <c r="T357" i="23"/>
  <c r="S357" i="23"/>
  <c r="R357" i="23"/>
  <c r="M357" i="23"/>
  <c r="K357" i="23"/>
  <c r="J357" i="23"/>
  <c r="I357" i="23"/>
  <c r="H357" i="23"/>
  <c r="T356" i="23"/>
  <c r="S356" i="23"/>
  <c r="R356" i="23"/>
  <c r="M356" i="23"/>
  <c r="K356" i="23"/>
  <c r="J356" i="23"/>
  <c r="I356" i="23"/>
  <c r="H356" i="23"/>
  <c r="S355" i="23"/>
  <c r="T354" i="23" s="1"/>
  <c r="R355" i="23"/>
  <c r="M355" i="23"/>
  <c r="K355" i="23"/>
  <c r="J355" i="23"/>
  <c r="I355" i="23"/>
  <c r="H355" i="23"/>
  <c r="R354" i="23"/>
  <c r="S354" i="23" s="1"/>
  <c r="T353" i="23" s="1"/>
  <c r="M354" i="23"/>
  <c r="K354" i="23"/>
  <c r="I354" i="23"/>
  <c r="H354" i="23"/>
  <c r="S353" i="23"/>
  <c r="R353" i="23"/>
  <c r="M353" i="23"/>
  <c r="K353" i="23"/>
  <c r="I353" i="23"/>
  <c r="H353" i="23"/>
  <c r="S352" i="23"/>
  <c r="T352" i="23" s="1"/>
  <c r="R352" i="23"/>
  <c r="M352" i="23"/>
  <c r="K352" i="23"/>
  <c r="I352" i="23"/>
  <c r="H352" i="23"/>
  <c r="R351" i="23"/>
  <c r="S351" i="23" s="1"/>
  <c r="M351" i="23"/>
  <c r="K351" i="23"/>
  <c r="I351" i="23"/>
  <c r="H351" i="23"/>
  <c r="J351" i="23" s="1"/>
  <c r="S350" i="23"/>
  <c r="R350" i="23"/>
  <c r="M350" i="23"/>
  <c r="K350" i="23"/>
  <c r="J350" i="23"/>
  <c r="I350" i="23"/>
  <c r="H350" i="23"/>
  <c r="T349" i="23"/>
  <c r="S349" i="23"/>
  <c r="R349" i="23"/>
  <c r="M349" i="23"/>
  <c r="K349" i="23"/>
  <c r="J349" i="23"/>
  <c r="I349" i="23"/>
  <c r="H349" i="23"/>
  <c r="T348" i="23"/>
  <c r="S348" i="23"/>
  <c r="R348" i="23"/>
  <c r="M348" i="23"/>
  <c r="K348" i="23"/>
  <c r="J348" i="23"/>
  <c r="I348" i="23"/>
  <c r="H348" i="23"/>
  <c r="S347" i="23"/>
  <c r="T346" i="23" s="1"/>
  <c r="R347" i="23"/>
  <c r="M347" i="23"/>
  <c r="K347" i="23"/>
  <c r="J347" i="23"/>
  <c r="I347" i="23"/>
  <c r="H347" i="23"/>
  <c r="R346" i="23"/>
  <c r="S346" i="23" s="1"/>
  <c r="T345" i="23" s="1"/>
  <c r="M346" i="23"/>
  <c r="K346" i="23"/>
  <c r="I346" i="23"/>
  <c r="H346" i="23"/>
  <c r="S345" i="23"/>
  <c r="R345" i="23"/>
  <c r="M345" i="23"/>
  <c r="K345" i="23"/>
  <c r="I345" i="23"/>
  <c r="H345" i="23"/>
  <c r="S344" i="23"/>
  <c r="T344" i="23" s="1"/>
  <c r="R344" i="23"/>
  <c r="M344" i="23"/>
  <c r="K344" i="23"/>
  <c r="I344" i="23"/>
  <c r="H344" i="23"/>
  <c r="R343" i="23"/>
  <c r="S343" i="23" s="1"/>
  <c r="M343" i="23"/>
  <c r="K343" i="23"/>
  <c r="I343" i="23"/>
  <c r="H343" i="23"/>
  <c r="J343" i="23" s="1"/>
  <c r="S342" i="23"/>
  <c r="R342" i="23"/>
  <c r="M342" i="23"/>
  <c r="K342" i="23"/>
  <c r="J342" i="23"/>
  <c r="I342" i="23"/>
  <c r="H342" i="23"/>
  <c r="R341" i="23"/>
  <c r="S341" i="23" s="1"/>
  <c r="M341" i="23"/>
  <c r="K341" i="23"/>
  <c r="J341" i="23"/>
  <c r="I341" i="23"/>
  <c r="H341" i="23"/>
  <c r="S340" i="23"/>
  <c r="R340" i="23"/>
  <c r="M340" i="23"/>
  <c r="K340" i="23"/>
  <c r="J340" i="23"/>
  <c r="I340" i="23"/>
  <c r="H340" i="23"/>
  <c r="R339" i="23"/>
  <c r="S339" i="23" s="1"/>
  <c r="T338" i="23" s="1"/>
  <c r="M339" i="23"/>
  <c r="K339" i="23"/>
  <c r="J339" i="23"/>
  <c r="I339" i="23"/>
  <c r="H339" i="23"/>
  <c r="R338" i="23"/>
  <c r="S338" i="23" s="1"/>
  <c r="T337" i="23" s="1"/>
  <c r="M338" i="23"/>
  <c r="K338" i="23"/>
  <c r="I338" i="23"/>
  <c r="H338" i="23"/>
  <c r="S337" i="23"/>
  <c r="R337" i="23"/>
  <c r="M337" i="23"/>
  <c r="K337" i="23"/>
  <c r="I337" i="23"/>
  <c r="H337" i="23"/>
  <c r="S336" i="23"/>
  <c r="T336" i="23" s="1"/>
  <c r="R336" i="23"/>
  <c r="M336" i="23"/>
  <c r="K336" i="23"/>
  <c r="I336" i="23"/>
  <c r="H336" i="23"/>
  <c r="R335" i="23"/>
  <c r="S335" i="23" s="1"/>
  <c r="M335" i="23"/>
  <c r="K335" i="23"/>
  <c r="I335" i="23"/>
  <c r="H335" i="23"/>
  <c r="J335" i="23" s="1"/>
  <c r="S334" i="23"/>
  <c r="R334" i="23"/>
  <c r="M334" i="23"/>
  <c r="K334" i="23"/>
  <c r="J334" i="23"/>
  <c r="I334" i="23"/>
  <c r="H334" i="23"/>
  <c r="T333" i="23"/>
  <c r="S333" i="23"/>
  <c r="R333" i="23"/>
  <c r="M333" i="23"/>
  <c r="K333" i="23"/>
  <c r="J333" i="23"/>
  <c r="I333" i="23"/>
  <c r="H333" i="23"/>
  <c r="T332" i="23"/>
  <c r="R332" i="23"/>
  <c r="S332" i="23" s="1"/>
  <c r="M332" i="23"/>
  <c r="K332" i="23"/>
  <c r="I332" i="23"/>
  <c r="H332" i="23"/>
  <c r="R331" i="23"/>
  <c r="S331" i="23" s="1"/>
  <c r="T330" i="23" s="1"/>
  <c r="M331" i="23"/>
  <c r="K331" i="23"/>
  <c r="I331" i="23"/>
  <c r="H331" i="23"/>
  <c r="R330" i="23"/>
  <c r="S330" i="23" s="1"/>
  <c r="T329" i="23" s="1"/>
  <c r="M330" i="23"/>
  <c r="K330" i="23"/>
  <c r="I330" i="23"/>
  <c r="H330" i="23"/>
  <c r="S329" i="23"/>
  <c r="T328" i="23" s="1"/>
  <c r="R329" i="23"/>
  <c r="M329" i="23"/>
  <c r="K329" i="23"/>
  <c r="I329" i="23"/>
  <c r="H329" i="23"/>
  <c r="S328" i="23"/>
  <c r="R328" i="23"/>
  <c r="M328" i="23"/>
  <c r="K328" i="23"/>
  <c r="I328" i="23"/>
  <c r="H328" i="23"/>
  <c r="R327" i="23"/>
  <c r="S327" i="23" s="1"/>
  <c r="T327" i="23" s="1"/>
  <c r="M327" i="23"/>
  <c r="K327" i="23"/>
  <c r="I327" i="23"/>
  <c r="H327" i="23"/>
  <c r="J327" i="23" s="1"/>
  <c r="T326" i="23"/>
  <c r="S326" i="23"/>
  <c r="R326" i="23"/>
  <c r="M326" i="23"/>
  <c r="K326" i="23"/>
  <c r="J326" i="23"/>
  <c r="I326" i="23"/>
  <c r="H326" i="23"/>
  <c r="T325" i="23"/>
  <c r="S325" i="23"/>
  <c r="R325" i="23"/>
  <c r="M325" i="23"/>
  <c r="K325" i="23"/>
  <c r="J325" i="23"/>
  <c r="I325" i="23"/>
  <c r="H325" i="23"/>
  <c r="T324" i="23"/>
  <c r="S324" i="23"/>
  <c r="R324" i="23"/>
  <c r="M324" i="23"/>
  <c r="K324" i="23"/>
  <c r="I324" i="23"/>
  <c r="H324" i="23"/>
  <c r="S323" i="23"/>
  <c r="R323" i="23"/>
  <c r="M323" i="23"/>
  <c r="K323" i="23"/>
  <c r="I323" i="23"/>
  <c r="H323" i="23"/>
  <c r="R322" i="23"/>
  <c r="S322" i="23" s="1"/>
  <c r="T321" i="23" s="1"/>
  <c r="M322" i="23"/>
  <c r="K322" i="23"/>
  <c r="I322" i="23"/>
  <c r="H322" i="23"/>
  <c r="S321" i="23"/>
  <c r="R321" i="23"/>
  <c r="M321" i="23"/>
  <c r="K321" i="23"/>
  <c r="I321" i="23"/>
  <c r="H321" i="23"/>
  <c r="S320" i="23"/>
  <c r="T320" i="23" s="1"/>
  <c r="R320" i="23"/>
  <c r="M320" i="23"/>
  <c r="K320" i="23"/>
  <c r="I320" i="23"/>
  <c r="H320" i="23"/>
  <c r="T319" i="23"/>
  <c r="R319" i="23"/>
  <c r="S319" i="23" s="1"/>
  <c r="M319" i="23"/>
  <c r="K319" i="23"/>
  <c r="I319" i="23"/>
  <c r="H319" i="23"/>
  <c r="J319" i="23" s="1"/>
  <c r="T318" i="23"/>
  <c r="S318" i="23"/>
  <c r="R318" i="23"/>
  <c r="M318" i="23"/>
  <c r="K318" i="23"/>
  <c r="I318" i="23"/>
  <c r="H318" i="23"/>
  <c r="J318" i="23" s="1"/>
  <c r="R317" i="23"/>
  <c r="S317" i="23" s="1"/>
  <c r="M317" i="23"/>
  <c r="K317" i="23"/>
  <c r="J317" i="23"/>
  <c r="I317" i="23"/>
  <c r="H317" i="23"/>
  <c r="S316" i="23"/>
  <c r="T315" i="23" s="1"/>
  <c r="R316" i="23"/>
  <c r="M316" i="23"/>
  <c r="K316" i="23"/>
  <c r="I316" i="23"/>
  <c r="H316" i="23"/>
  <c r="J316" i="23" s="1"/>
  <c r="S315" i="23"/>
  <c r="T314" i="23" s="1"/>
  <c r="R315" i="23"/>
  <c r="M315" i="23"/>
  <c r="K315" i="23"/>
  <c r="I315" i="23"/>
  <c r="H315" i="23"/>
  <c r="R314" i="23"/>
  <c r="S314" i="23" s="1"/>
  <c r="M314" i="23"/>
  <c r="K314" i="23"/>
  <c r="I314" i="23"/>
  <c r="H314" i="23"/>
  <c r="T313" i="23"/>
  <c r="S313" i="23"/>
  <c r="R313" i="23"/>
  <c r="M313" i="23"/>
  <c r="K313" i="23"/>
  <c r="I313" i="23"/>
  <c r="H313" i="23"/>
  <c r="S312" i="23"/>
  <c r="T312" i="23" s="1"/>
  <c r="R312" i="23"/>
  <c r="M312" i="23"/>
  <c r="K312" i="23"/>
  <c r="I312" i="23"/>
  <c r="H312" i="23"/>
  <c r="T311" i="23"/>
  <c r="R311" i="23"/>
  <c r="S311" i="23" s="1"/>
  <c r="M311" i="23"/>
  <c r="K311" i="23"/>
  <c r="I311" i="23"/>
  <c r="H311" i="23"/>
  <c r="J311" i="23" s="1"/>
  <c r="T310" i="23"/>
  <c r="S310" i="23"/>
  <c r="R310" i="23"/>
  <c r="M310" i="23"/>
  <c r="K310" i="23"/>
  <c r="I310" i="23"/>
  <c r="H310" i="23"/>
  <c r="J310" i="23" s="1"/>
  <c r="R309" i="23"/>
  <c r="S309" i="23" s="1"/>
  <c r="T309" i="23" s="1"/>
  <c r="M309" i="23"/>
  <c r="K309" i="23"/>
  <c r="J309" i="23"/>
  <c r="I309" i="23"/>
  <c r="H309" i="23"/>
  <c r="T308" i="23"/>
  <c r="S308" i="23"/>
  <c r="T307" i="23" s="1"/>
  <c r="R308" i="23"/>
  <c r="M308" i="23"/>
  <c r="K308" i="23"/>
  <c r="I308" i="23"/>
  <c r="H308" i="23"/>
  <c r="S307" i="23"/>
  <c r="T306" i="23" s="1"/>
  <c r="R307" i="23"/>
  <c r="M307" i="23"/>
  <c r="K307" i="23"/>
  <c r="I307" i="23"/>
  <c r="H307" i="23"/>
  <c r="J307" i="23" s="1"/>
  <c r="R306" i="23"/>
  <c r="S306" i="23" s="1"/>
  <c r="M306" i="23"/>
  <c r="K306" i="23"/>
  <c r="I306" i="23"/>
  <c r="H306" i="23"/>
  <c r="J306" i="23" s="1"/>
  <c r="T305" i="23"/>
  <c r="S305" i="23"/>
  <c r="R305" i="23"/>
  <c r="M305" i="23"/>
  <c r="K305" i="23"/>
  <c r="I305" i="23"/>
  <c r="H305" i="23"/>
  <c r="S304" i="23"/>
  <c r="T304" i="23" s="1"/>
  <c r="R304" i="23"/>
  <c r="M304" i="23"/>
  <c r="K304" i="23"/>
  <c r="J304" i="23"/>
  <c r="I304" i="23"/>
  <c r="H304" i="23"/>
  <c r="R303" i="23"/>
  <c r="S303" i="23" s="1"/>
  <c r="T303" i="23" s="1"/>
  <c r="M303" i="23"/>
  <c r="K303" i="23"/>
  <c r="I303" i="23"/>
  <c r="H303" i="23"/>
  <c r="J303" i="23" s="1"/>
  <c r="T302" i="23"/>
  <c r="S302" i="23"/>
  <c r="R302" i="23"/>
  <c r="M302" i="23"/>
  <c r="K302" i="23"/>
  <c r="J302" i="23"/>
  <c r="I302" i="23"/>
  <c r="H302" i="23"/>
  <c r="R301" i="23"/>
  <c r="S301" i="23" s="1"/>
  <c r="M301" i="23"/>
  <c r="K301" i="23"/>
  <c r="J301" i="23"/>
  <c r="I301" i="23"/>
  <c r="H301" i="23"/>
  <c r="R300" i="23"/>
  <c r="S300" i="23" s="1"/>
  <c r="M300" i="23"/>
  <c r="K300" i="23"/>
  <c r="I300" i="23"/>
  <c r="H300" i="23"/>
  <c r="J300" i="23" s="1"/>
  <c r="S299" i="23"/>
  <c r="T298" i="23" s="1"/>
  <c r="R299" i="23"/>
  <c r="M299" i="23"/>
  <c r="K299" i="23"/>
  <c r="J299" i="23"/>
  <c r="I299" i="23"/>
  <c r="H299" i="23"/>
  <c r="R298" i="23"/>
  <c r="S298" i="23" s="1"/>
  <c r="M298" i="23"/>
  <c r="K298" i="23"/>
  <c r="I298" i="23"/>
  <c r="H298" i="23"/>
  <c r="J298" i="23" s="1"/>
  <c r="T297" i="23"/>
  <c r="S297" i="23"/>
  <c r="R297" i="23"/>
  <c r="M297" i="23"/>
  <c r="K297" i="23"/>
  <c r="I297" i="23"/>
  <c r="H297" i="23"/>
  <c r="R296" i="23"/>
  <c r="S296" i="23" s="1"/>
  <c r="M296" i="23"/>
  <c r="K296" i="23"/>
  <c r="J296" i="23"/>
  <c r="I296" i="23"/>
  <c r="H296" i="23"/>
  <c r="R295" i="23"/>
  <c r="S295" i="23" s="1"/>
  <c r="M295" i="23"/>
  <c r="K295" i="23"/>
  <c r="I295" i="23"/>
  <c r="H295" i="23"/>
  <c r="J295" i="23" s="1"/>
  <c r="T294" i="23"/>
  <c r="R294" i="23"/>
  <c r="S294" i="23" s="1"/>
  <c r="M294" i="23"/>
  <c r="K294" i="23"/>
  <c r="I294" i="23"/>
  <c r="H294" i="23"/>
  <c r="R293" i="23"/>
  <c r="S293" i="23" s="1"/>
  <c r="T292" i="23" s="1"/>
  <c r="M293" i="23"/>
  <c r="K293" i="23"/>
  <c r="I293" i="23"/>
  <c r="H293" i="23"/>
  <c r="R292" i="23"/>
  <c r="S292" i="23" s="1"/>
  <c r="T291" i="23" s="1"/>
  <c r="M292" i="23"/>
  <c r="K292" i="23"/>
  <c r="I292" i="23"/>
  <c r="H292" i="23"/>
  <c r="S291" i="23"/>
  <c r="R291" i="23"/>
  <c r="M291" i="23"/>
  <c r="K291" i="23"/>
  <c r="I291" i="23"/>
  <c r="H291" i="23"/>
  <c r="R290" i="23"/>
  <c r="S290" i="23" s="1"/>
  <c r="M290" i="23"/>
  <c r="K290" i="23"/>
  <c r="I290" i="23"/>
  <c r="H290" i="23"/>
  <c r="J290" i="23" s="1"/>
  <c r="T289" i="23"/>
  <c r="S289" i="23"/>
  <c r="R289" i="23"/>
  <c r="M289" i="23"/>
  <c r="K289" i="23"/>
  <c r="I289" i="23"/>
  <c r="H289" i="23"/>
  <c r="J289" i="23" s="1"/>
  <c r="S288" i="23"/>
  <c r="R288" i="23"/>
  <c r="M288" i="23"/>
  <c r="K288" i="23"/>
  <c r="J288" i="23"/>
  <c r="I288" i="23"/>
  <c r="H288" i="23"/>
  <c r="R287" i="23"/>
  <c r="S287" i="23" s="1"/>
  <c r="T286" i="23" s="1"/>
  <c r="M287" i="23"/>
  <c r="K287" i="23"/>
  <c r="I287" i="23"/>
  <c r="H287" i="23"/>
  <c r="S286" i="23"/>
  <c r="T285" i="23" s="1"/>
  <c r="R286" i="23"/>
  <c r="M286" i="23"/>
  <c r="K286" i="23"/>
  <c r="I286" i="23"/>
  <c r="H286" i="23"/>
  <c r="J285" i="23" s="1"/>
  <c r="R285" i="23"/>
  <c r="S285" i="23" s="1"/>
  <c r="M285" i="23"/>
  <c r="K285" i="23"/>
  <c r="I285" i="23"/>
  <c r="H285" i="23"/>
  <c r="T284" i="23"/>
  <c r="R284" i="23"/>
  <c r="S284" i="23" s="1"/>
  <c r="M284" i="23"/>
  <c r="K284" i="23"/>
  <c r="I284" i="23"/>
  <c r="H284" i="23"/>
  <c r="S283" i="23"/>
  <c r="T282" i="23" s="1"/>
  <c r="R283" i="23"/>
  <c r="M283" i="23"/>
  <c r="K283" i="23"/>
  <c r="I283" i="23"/>
  <c r="H283" i="23"/>
  <c r="R282" i="23"/>
  <c r="S282" i="23" s="1"/>
  <c r="T281" i="23" s="1"/>
  <c r="M282" i="23"/>
  <c r="K282" i="23"/>
  <c r="I282" i="23"/>
  <c r="H282" i="23"/>
  <c r="J282" i="23" s="1"/>
  <c r="S281" i="23"/>
  <c r="R281" i="23"/>
  <c r="M281" i="23"/>
  <c r="K281" i="23"/>
  <c r="I281" i="23"/>
  <c r="H281" i="23"/>
  <c r="J281" i="23" s="1"/>
  <c r="R280" i="23"/>
  <c r="S280" i="23" s="1"/>
  <c r="T279" i="23" s="1"/>
  <c r="M280" i="23"/>
  <c r="K280" i="23"/>
  <c r="J280" i="23"/>
  <c r="I280" i="23"/>
  <c r="H280" i="23"/>
  <c r="R279" i="23"/>
  <c r="S279" i="23" s="1"/>
  <c r="M279" i="23"/>
  <c r="K279" i="23"/>
  <c r="I279" i="23"/>
  <c r="H279" i="23"/>
  <c r="J279" i="23" s="1"/>
  <c r="S278" i="23"/>
  <c r="R278" i="23"/>
  <c r="M278" i="23"/>
  <c r="K278" i="23"/>
  <c r="I278" i="23"/>
  <c r="H278" i="23"/>
  <c r="S277" i="23"/>
  <c r="T276" i="23" s="1"/>
  <c r="R277" i="23"/>
  <c r="M277" i="23"/>
  <c r="K277" i="23"/>
  <c r="I277" i="23"/>
  <c r="H277" i="23"/>
  <c r="R276" i="23"/>
  <c r="S276" i="23" s="1"/>
  <c r="M276" i="23"/>
  <c r="K276" i="23"/>
  <c r="I276" i="23"/>
  <c r="H276" i="23"/>
  <c r="J276" i="23" s="1"/>
  <c r="S275" i="23"/>
  <c r="T274" i="23" s="1"/>
  <c r="R275" i="23"/>
  <c r="M275" i="23"/>
  <c r="K275" i="23"/>
  <c r="J275" i="23"/>
  <c r="I275" i="23"/>
  <c r="H275" i="23"/>
  <c r="R274" i="23"/>
  <c r="S274" i="23" s="1"/>
  <c r="M274" i="23"/>
  <c r="K274" i="23"/>
  <c r="I274" i="23"/>
  <c r="H274" i="23"/>
  <c r="S273" i="23"/>
  <c r="R273" i="23"/>
  <c r="M273" i="23"/>
  <c r="K273" i="23"/>
  <c r="I273" i="23"/>
  <c r="H273" i="23"/>
  <c r="S272" i="23"/>
  <c r="R272" i="23"/>
  <c r="M272" i="23"/>
  <c r="K272" i="23"/>
  <c r="I272" i="23"/>
  <c r="H272" i="23"/>
  <c r="R271" i="23"/>
  <c r="S271" i="23" s="1"/>
  <c r="T271" i="23" s="1"/>
  <c r="M271" i="23"/>
  <c r="K271" i="23"/>
  <c r="I271" i="23"/>
  <c r="H271" i="23"/>
  <c r="J271" i="23" s="1"/>
  <c r="T270" i="23"/>
  <c r="S270" i="23"/>
  <c r="R270" i="23"/>
  <c r="M270" i="23"/>
  <c r="K270" i="23"/>
  <c r="J270" i="23"/>
  <c r="I270" i="23"/>
  <c r="H270" i="23"/>
  <c r="R269" i="23"/>
  <c r="S269" i="23" s="1"/>
  <c r="T268" i="23" s="1"/>
  <c r="M269" i="23"/>
  <c r="K269" i="23"/>
  <c r="J269" i="23"/>
  <c r="I269" i="23"/>
  <c r="H269" i="23"/>
  <c r="R268" i="23"/>
  <c r="S268" i="23" s="1"/>
  <c r="M268" i="23"/>
  <c r="K268" i="23"/>
  <c r="I268" i="23"/>
  <c r="H268" i="23"/>
  <c r="S267" i="23"/>
  <c r="R267" i="23"/>
  <c r="M267" i="23"/>
  <c r="K267" i="23"/>
  <c r="I267" i="23"/>
  <c r="H267" i="23"/>
  <c r="T266" i="23"/>
  <c r="R266" i="23"/>
  <c r="S266" i="23" s="1"/>
  <c r="T265" i="23" s="1"/>
  <c r="M266" i="23"/>
  <c r="K266" i="23"/>
  <c r="I266" i="23"/>
  <c r="H266" i="23"/>
  <c r="J266" i="23" s="1"/>
  <c r="S265" i="23"/>
  <c r="R265" i="23"/>
  <c r="M265" i="23"/>
  <c r="K265" i="23"/>
  <c r="I265" i="23"/>
  <c r="H265" i="23"/>
  <c r="T264" i="23"/>
  <c r="R264" i="23"/>
  <c r="S264" i="23" s="1"/>
  <c r="M264" i="23"/>
  <c r="K264" i="23"/>
  <c r="J264" i="23"/>
  <c r="I264" i="23"/>
  <c r="H264" i="23"/>
  <c r="S263" i="23"/>
  <c r="R263" i="23"/>
  <c r="M263" i="23"/>
  <c r="K263" i="23"/>
  <c r="I263" i="23"/>
  <c r="H263" i="23"/>
  <c r="J263" i="23" s="1"/>
  <c r="S262" i="23"/>
  <c r="T261" i="23" s="1"/>
  <c r="R262" i="23"/>
  <c r="M262" i="23"/>
  <c r="K262" i="23"/>
  <c r="J262" i="23"/>
  <c r="I262" i="23"/>
  <c r="H262" i="23"/>
  <c r="R261" i="23"/>
  <c r="S261" i="23" s="1"/>
  <c r="M261" i="23"/>
  <c r="K261" i="23"/>
  <c r="I261" i="23"/>
  <c r="H261" i="23"/>
  <c r="S260" i="23"/>
  <c r="T259" i="23" s="1"/>
  <c r="R260" i="23"/>
  <c r="M260" i="23"/>
  <c r="K260" i="23"/>
  <c r="I260" i="23"/>
  <c r="H260" i="23"/>
  <c r="R259" i="23"/>
  <c r="S259" i="23" s="1"/>
  <c r="M259" i="23"/>
  <c r="K259" i="23"/>
  <c r="J259" i="23"/>
  <c r="I259" i="23"/>
  <c r="H259" i="23"/>
  <c r="T258" i="23"/>
  <c r="S258" i="23"/>
  <c r="R258" i="23"/>
  <c r="M258" i="23"/>
  <c r="K258" i="23"/>
  <c r="J258" i="23"/>
  <c r="I258" i="23"/>
  <c r="H258" i="23"/>
  <c r="R257" i="23"/>
  <c r="S257" i="23" s="1"/>
  <c r="M257" i="23"/>
  <c r="K257" i="23"/>
  <c r="J257" i="23"/>
  <c r="I257" i="23"/>
  <c r="H257" i="23"/>
  <c r="R256" i="23"/>
  <c r="S256" i="23" s="1"/>
  <c r="M256" i="23"/>
  <c r="K256" i="23"/>
  <c r="I256" i="23"/>
  <c r="H256" i="23"/>
  <c r="J256" i="23" s="1"/>
  <c r="S255" i="23"/>
  <c r="T254" i="23" s="1"/>
  <c r="R255" i="23"/>
  <c r="M255" i="23"/>
  <c r="K255" i="23"/>
  <c r="J255" i="23"/>
  <c r="I255" i="23"/>
  <c r="H255" i="23"/>
  <c r="R254" i="23"/>
  <c r="S254" i="23" s="1"/>
  <c r="M254" i="23"/>
  <c r="K254" i="23"/>
  <c r="I254" i="23"/>
  <c r="H254" i="23"/>
  <c r="J254" i="23" s="1"/>
  <c r="T253" i="23"/>
  <c r="S253" i="23"/>
  <c r="R253" i="23"/>
  <c r="M253" i="23"/>
  <c r="K253" i="23"/>
  <c r="I253" i="23"/>
  <c r="H253" i="23"/>
  <c r="S252" i="23"/>
  <c r="T252" i="23" s="1"/>
  <c r="R252" i="23"/>
  <c r="M252" i="23"/>
  <c r="K252" i="23"/>
  <c r="I252" i="23"/>
  <c r="H252" i="23"/>
  <c r="T251" i="23"/>
  <c r="R251" i="23"/>
  <c r="S251" i="23" s="1"/>
  <c r="M251" i="23"/>
  <c r="K251" i="23"/>
  <c r="J251" i="23"/>
  <c r="I251" i="23"/>
  <c r="H251" i="23"/>
  <c r="S250" i="23"/>
  <c r="T250" i="23" s="1"/>
  <c r="R250" i="23"/>
  <c r="M250" i="23"/>
  <c r="K250" i="23"/>
  <c r="I250" i="23"/>
  <c r="H250" i="23"/>
  <c r="J250" i="23" s="1"/>
  <c r="S249" i="23"/>
  <c r="R249" i="23"/>
  <c r="M249" i="23"/>
  <c r="K249" i="23"/>
  <c r="I249" i="23"/>
  <c r="H249" i="23"/>
  <c r="R248" i="23"/>
  <c r="S248" i="23" s="1"/>
  <c r="M248" i="23"/>
  <c r="K248" i="23"/>
  <c r="J248" i="23"/>
  <c r="I248" i="23"/>
  <c r="H248" i="23"/>
  <c r="R247" i="23"/>
  <c r="S247" i="23" s="1"/>
  <c r="T246" i="23" s="1"/>
  <c r="M247" i="23"/>
  <c r="K247" i="23"/>
  <c r="I247" i="23"/>
  <c r="H247" i="23"/>
  <c r="R246" i="23"/>
  <c r="S246" i="23" s="1"/>
  <c r="T245" i="23" s="1"/>
  <c r="M246" i="23"/>
  <c r="K246" i="23"/>
  <c r="I246" i="23"/>
  <c r="H246" i="23"/>
  <c r="S245" i="23"/>
  <c r="R245" i="23"/>
  <c r="M245" i="23"/>
  <c r="K245" i="23"/>
  <c r="I245" i="23"/>
  <c r="H245" i="23"/>
  <c r="S244" i="23"/>
  <c r="R244" i="23"/>
  <c r="M244" i="23"/>
  <c r="K244" i="23"/>
  <c r="J244" i="23"/>
  <c r="I244" i="23"/>
  <c r="H244" i="23"/>
  <c r="R243" i="23"/>
  <c r="S243" i="23" s="1"/>
  <c r="M243" i="23"/>
  <c r="K243" i="23"/>
  <c r="J243" i="23"/>
  <c r="I243" i="23"/>
  <c r="H243" i="23"/>
  <c r="T242" i="23"/>
  <c r="S242" i="23"/>
  <c r="R242" i="23"/>
  <c r="M242" i="23"/>
  <c r="K242" i="23"/>
  <c r="J242" i="23"/>
  <c r="I242" i="23"/>
  <c r="H242" i="23"/>
  <c r="R241" i="23"/>
  <c r="S241" i="23" s="1"/>
  <c r="M241" i="23"/>
  <c r="K241" i="23"/>
  <c r="J241" i="23"/>
  <c r="I241" i="23"/>
  <c r="H241" i="23"/>
  <c r="R240" i="23"/>
  <c r="S240" i="23" s="1"/>
  <c r="T239" i="23" s="1"/>
  <c r="M240" i="23"/>
  <c r="K240" i="23"/>
  <c r="I240" i="23"/>
  <c r="H240" i="23"/>
  <c r="J240" i="23" s="1"/>
  <c r="S239" i="23"/>
  <c r="T238" i="23" s="1"/>
  <c r="R239" i="23"/>
  <c r="M239" i="23"/>
  <c r="K239" i="23"/>
  <c r="J239" i="23"/>
  <c r="I239" i="23"/>
  <c r="H239" i="23"/>
  <c r="R238" i="23"/>
  <c r="S238" i="23" s="1"/>
  <c r="M238" i="23"/>
  <c r="K238" i="23"/>
  <c r="I238" i="23"/>
  <c r="H238" i="23"/>
  <c r="J238" i="23" s="1"/>
  <c r="R237" i="23"/>
  <c r="S237" i="23" s="1"/>
  <c r="M237" i="23"/>
  <c r="K237" i="23"/>
  <c r="I237" i="23"/>
  <c r="H237" i="23"/>
  <c r="S236" i="23"/>
  <c r="T235" i="23" s="1"/>
  <c r="R236" i="23"/>
  <c r="M236" i="23"/>
  <c r="K236" i="23"/>
  <c r="I236" i="23"/>
  <c r="H236" i="23"/>
  <c r="R235" i="23"/>
  <c r="S235" i="23" s="1"/>
  <c r="M235" i="23"/>
  <c r="K235" i="23"/>
  <c r="J235" i="23"/>
  <c r="I235" i="23"/>
  <c r="H235" i="23"/>
  <c r="T234" i="23"/>
  <c r="S234" i="23"/>
  <c r="R234" i="23"/>
  <c r="M234" i="23"/>
  <c r="K234" i="23"/>
  <c r="I234" i="23"/>
  <c r="H234" i="23"/>
  <c r="J234" i="23" s="1"/>
  <c r="S233" i="23"/>
  <c r="T233" i="23" s="1"/>
  <c r="R233" i="23"/>
  <c r="M233" i="23"/>
  <c r="K233" i="23"/>
  <c r="J233" i="23"/>
  <c r="I233" i="23"/>
  <c r="H233" i="23"/>
  <c r="T232" i="23"/>
  <c r="S232" i="23"/>
  <c r="R232" i="23"/>
  <c r="M232" i="23"/>
  <c r="K232" i="23"/>
  <c r="J232" i="23"/>
  <c r="I232" i="23"/>
  <c r="H232" i="23"/>
  <c r="S231" i="23"/>
  <c r="T230" i="23" s="1"/>
  <c r="R231" i="23"/>
  <c r="M231" i="23"/>
  <c r="K231" i="23"/>
  <c r="I231" i="23"/>
  <c r="H231" i="23"/>
  <c r="J231" i="23" s="1"/>
  <c r="R230" i="23"/>
  <c r="S230" i="23" s="1"/>
  <c r="T229" i="23" s="1"/>
  <c r="M230" i="23"/>
  <c r="K230" i="23"/>
  <c r="I230" i="23"/>
  <c r="H230" i="23"/>
  <c r="J230" i="23" s="1"/>
  <c r="R229" i="23"/>
  <c r="S229" i="23" s="1"/>
  <c r="M229" i="23"/>
  <c r="K229" i="23"/>
  <c r="I229" i="23"/>
  <c r="H229" i="23"/>
  <c r="S228" i="23"/>
  <c r="R228" i="23"/>
  <c r="M228" i="23"/>
  <c r="K228" i="23"/>
  <c r="J228" i="23"/>
  <c r="I228" i="23"/>
  <c r="H228" i="23"/>
  <c r="T227" i="23"/>
  <c r="R227" i="23"/>
  <c r="S227" i="23" s="1"/>
  <c r="M227" i="23"/>
  <c r="K227" i="23"/>
  <c r="J227" i="23"/>
  <c r="I227" i="23"/>
  <c r="H227" i="23"/>
  <c r="S226" i="23"/>
  <c r="R226" i="23"/>
  <c r="M226" i="23"/>
  <c r="K226" i="23"/>
  <c r="J226" i="23"/>
  <c r="I226" i="23"/>
  <c r="H226" i="23"/>
  <c r="R225" i="23"/>
  <c r="S225" i="23" s="1"/>
  <c r="T224" i="23" s="1"/>
  <c r="M225" i="23"/>
  <c r="K225" i="23"/>
  <c r="J225" i="23"/>
  <c r="I225" i="23"/>
  <c r="H225" i="23"/>
  <c r="R224" i="23"/>
  <c r="S224" i="23" s="1"/>
  <c r="M224" i="23"/>
  <c r="K224" i="23"/>
  <c r="I224" i="23"/>
  <c r="H224" i="23"/>
  <c r="J224" i="23" s="1"/>
  <c r="R223" i="23"/>
  <c r="S223" i="23" s="1"/>
  <c r="T222" i="23" s="1"/>
  <c r="M223" i="23"/>
  <c r="K223" i="23"/>
  <c r="I223" i="23"/>
  <c r="H223" i="23"/>
  <c r="R222" i="23"/>
  <c r="S222" i="23" s="1"/>
  <c r="M222" i="23"/>
  <c r="K222" i="23"/>
  <c r="I222" i="23"/>
  <c r="H222" i="23"/>
  <c r="R221" i="23"/>
  <c r="S221" i="23" s="1"/>
  <c r="M221" i="23"/>
  <c r="K221" i="23"/>
  <c r="I221" i="23"/>
  <c r="H221" i="23"/>
  <c r="S220" i="23"/>
  <c r="R220" i="23"/>
  <c r="M220" i="23"/>
  <c r="K220" i="23"/>
  <c r="I220" i="23"/>
  <c r="H220" i="23"/>
  <c r="S219" i="23"/>
  <c r="R219" i="23"/>
  <c r="M219" i="23"/>
  <c r="K219" i="23"/>
  <c r="J219" i="23"/>
  <c r="I219" i="23"/>
  <c r="H219" i="23"/>
  <c r="R218" i="23"/>
  <c r="S218" i="23" s="1"/>
  <c r="T217" i="23" s="1"/>
  <c r="M218" i="23"/>
  <c r="K218" i="23"/>
  <c r="J218" i="23"/>
  <c r="I218" i="23"/>
  <c r="H218" i="23"/>
  <c r="R217" i="23"/>
  <c r="S217" i="23" s="1"/>
  <c r="M217" i="23"/>
  <c r="K217" i="23"/>
  <c r="I217" i="23"/>
  <c r="H217" i="23"/>
  <c r="S216" i="23"/>
  <c r="R216" i="23"/>
  <c r="M216" i="23"/>
  <c r="K216" i="23"/>
  <c r="I216" i="23"/>
  <c r="H216" i="23"/>
  <c r="J216" i="23" s="1"/>
  <c r="R215" i="23"/>
  <c r="S215" i="23" s="1"/>
  <c r="T214" i="23" s="1"/>
  <c r="M215" i="23"/>
  <c r="K215" i="23"/>
  <c r="I215" i="23"/>
  <c r="H215" i="23"/>
  <c r="S214" i="23"/>
  <c r="R214" i="23"/>
  <c r="M214" i="23"/>
  <c r="K214" i="23"/>
  <c r="I214" i="23"/>
  <c r="H214" i="23"/>
  <c r="J214" i="23" s="1"/>
  <c r="R213" i="23"/>
  <c r="S213" i="23" s="1"/>
  <c r="T212" i="23" s="1"/>
  <c r="M213" i="23"/>
  <c r="K213" i="23"/>
  <c r="I213" i="23"/>
  <c r="H213" i="23"/>
  <c r="S212" i="23"/>
  <c r="R212" i="23"/>
  <c r="M212" i="23"/>
  <c r="K212" i="23"/>
  <c r="J212" i="23"/>
  <c r="I212" i="23"/>
  <c r="H212" i="23"/>
  <c r="J211" i="23" s="1"/>
  <c r="S211" i="23"/>
  <c r="R211" i="23"/>
  <c r="M211" i="23"/>
  <c r="K211" i="23"/>
  <c r="I211" i="23"/>
  <c r="H211" i="23"/>
  <c r="S210" i="23"/>
  <c r="T209" i="23" s="1"/>
  <c r="R210" i="23"/>
  <c r="M210" i="23"/>
  <c r="K210" i="23"/>
  <c r="I210" i="23"/>
  <c r="H210" i="23"/>
  <c r="J210" i="23" s="1"/>
  <c r="R209" i="23"/>
  <c r="S209" i="23" s="1"/>
  <c r="M209" i="23"/>
  <c r="K209" i="23"/>
  <c r="I209" i="23"/>
  <c r="H209" i="23"/>
  <c r="S208" i="23"/>
  <c r="T207" i="23" s="1"/>
  <c r="R208" i="23"/>
  <c r="M208" i="23"/>
  <c r="K208" i="23"/>
  <c r="J208" i="23"/>
  <c r="I208" i="23"/>
  <c r="H208" i="23"/>
  <c r="R207" i="23"/>
  <c r="S207" i="23" s="1"/>
  <c r="T206" i="23" s="1"/>
  <c r="M207" i="23"/>
  <c r="K207" i="23"/>
  <c r="I207" i="23"/>
  <c r="H207" i="23"/>
  <c r="J207" i="23" s="1"/>
  <c r="S206" i="23"/>
  <c r="R206" i="23"/>
  <c r="M206" i="23"/>
  <c r="K206" i="23"/>
  <c r="I206" i="23"/>
  <c r="H206" i="23"/>
  <c r="J206" i="23" s="1"/>
  <c r="R205" i="23"/>
  <c r="S205" i="23" s="1"/>
  <c r="T205" i="23" s="1"/>
  <c r="M205" i="23"/>
  <c r="K205" i="23"/>
  <c r="I205" i="23"/>
  <c r="H205" i="23"/>
  <c r="J205" i="23" s="1"/>
  <c r="S204" i="23"/>
  <c r="R204" i="23"/>
  <c r="M204" i="23"/>
  <c r="K204" i="23"/>
  <c r="J204" i="23"/>
  <c r="I204" i="23"/>
  <c r="H204" i="23"/>
  <c r="R203" i="23"/>
  <c r="S203" i="23" s="1"/>
  <c r="M203" i="23"/>
  <c r="K203" i="23"/>
  <c r="J203" i="23"/>
  <c r="I203" i="23"/>
  <c r="H203" i="23"/>
  <c r="S202" i="23"/>
  <c r="R202" i="23"/>
  <c r="M202" i="23"/>
  <c r="K202" i="23"/>
  <c r="J202" i="23"/>
  <c r="I202" i="23"/>
  <c r="H202" i="23"/>
  <c r="S201" i="23"/>
  <c r="R201" i="23"/>
  <c r="M201" i="23"/>
  <c r="K201" i="23"/>
  <c r="J201" i="23"/>
  <c r="I201" i="23"/>
  <c r="H201" i="23"/>
  <c r="R200" i="23"/>
  <c r="S200" i="23" s="1"/>
  <c r="M200" i="23"/>
  <c r="K200" i="23"/>
  <c r="J200" i="23"/>
  <c r="I200" i="23"/>
  <c r="H200" i="23"/>
  <c r="T199" i="23"/>
  <c r="R199" i="23"/>
  <c r="S199" i="23" s="1"/>
  <c r="M199" i="23"/>
  <c r="K199" i="23"/>
  <c r="I199" i="23"/>
  <c r="H199" i="23"/>
  <c r="S198" i="23"/>
  <c r="R198" i="23"/>
  <c r="M198" i="23"/>
  <c r="K198" i="23"/>
  <c r="I198" i="23"/>
  <c r="H198" i="23"/>
  <c r="T197" i="23"/>
  <c r="R197" i="23"/>
  <c r="S197" i="23" s="1"/>
  <c r="M197" i="23"/>
  <c r="K197" i="23"/>
  <c r="I197" i="23"/>
  <c r="H197" i="23"/>
  <c r="T196" i="23"/>
  <c r="S196" i="23"/>
  <c r="T195" i="23" s="1"/>
  <c r="R196" i="23"/>
  <c r="M196" i="23"/>
  <c r="K196" i="23"/>
  <c r="J196" i="23"/>
  <c r="I196" i="23"/>
  <c r="H196" i="23"/>
  <c r="S195" i="23"/>
  <c r="R195" i="23"/>
  <c r="M195" i="23"/>
  <c r="K195" i="23"/>
  <c r="J195" i="23"/>
  <c r="I195" i="23"/>
  <c r="H195" i="23"/>
  <c r="T194" i="23"/>
  <c r="R194" i="23"/>
  <c r="S194" i="23" s="1"/>
  <c r="M194" i="23"/>
  <c r="K194" i="23"/>
  <c r="J194" i="23"/>
  <c r="I194" i="23"/>
  <c r="H194" i="23"/>
  <c r="R193" i="23"/>
  <c r="S193" i="23" s="1"/>
  <c r="T192" i="23" s="1"/>
  <c r="M193" i="23"/>
  <c r="K193" i="23"/>
  <c r="J193" i="23"/>
  <c r="I193" i="23"/>
  <c r="H193" i="23"/>
  <c r="S192" i="23"/>
  <c r="T191" i="23" s="1"/>
  <c r="R192" i="23"/>
  <c r="M192" i="23"/>
  <c r="K192" i="23"/>
  <c r="J192" i="23"/>
  <c r="I192" i="23"/>
  <c r="H192" i="23"/>
  <c r="R191" i="23"/>
  <c r="S191" i="23" s="1"/>
  <c r="M191" i="23"/>
  <c r="K191" i="23"/>
  <c r="I191" i="23"/>
  <c r="H191" i="23"/>
  <c r="J191" i="23" s="1"/>
  <c r="S190" i="23"/>
  <c r="R190" i="23"/>
  <c r="M190" i="23"/>
  <c r="K190" i="23"/>
  <c r="J190" i="23"/>
  <c r="I190" i="23"/>
  <c r="H190" i="23"/>
  <c r="T189" i="23"/>
  <c r="R189" i="23"/>
  <c r="S189" i="23" s="1"/>
  <c r="M189" i="23"/>
  <c r="K189" i="23"/>
  <c r="I189" i="23"/>
  <c r="H189" i="23"/>
  <c r="J189" i="23" s="1"/>
  <c r="S188" i="23"/>
  <c r="R188" i="23"/>
  <c r="M188" i="23"/>
  <c r="K188" i="23"/>
  <c r="I188" i="23"/>
  <c r="H188" i="23"/>
  <c r="S187" i="23"/>
  <c r="R187" i="23"/>
  <c r="M187" i="23"/>
  <c r="K187" i="23"/>
  <c r="J187" i="23"/>
  <c r="I187" i="23"/>
  <c r="H187" i="23"/>
  <c r="R186" i="23"/>
  <c r="S186" i="23" s="1"/>
  <c r="T185" i="23" s="1"/>
  <c r="M186" i="23"/>
  <c r="K186" i="23"/>
  <c r="I186" i="23"/>
  <c r="H186" i="23"/>
  <c r="J186" i="23" s="1"/>
  <c r="S185" i="23"/>
  <c r="R185" i="23"/>
  <c r="M185" i="23"/>
  <c r="K185" i="23"/>
  <c r="I185" i="23"/>
  <c r="H185" i="23"/>
  <c r="J185" i="23" s="1"/>
  <c r="R184" i="23"/>
  <c r="S184" i="23" s="1"/>
  <c r="T184" i="23" s="1"/>
  <c r="M184" i="23"/>
  <c r="K184" i="23"/>
  <c r="I184" i="23"/>
  <c r="H184" i="23"/>
  <c r="S183" i="23"/>
  <c r="R183" i="23"/>
  <c r="M183" i="23"/>
  <c r="K183" i="23"/>
  <c r="J183" i="23"/>
  <c r="I183" i="23"/>
  <c r="H183" i="23"/>
  <c r="S182" i="23"/>
  <c r="T181" i="23" s="1"/>
  <c r="R182" i="23"/>
  <c r="M182" i="23"/>
  <c r="K182" i="23"/>
  <c r="J182" i="23"/>
  <c r="I182" i="23"/>
  <c r="H182" i="23"/>
  <c r="R181" i="23"/>
  <c r="S181" i="23" s="1"/>
  <c r="M181" i="23"/>
  <c r="K181" i="23"/>
  <c r="I181" i="23"/>
  <c r="H181" i="23"/>
  <c r="T180" i="23"/>
  <c r="S180" i="23"/>
  <c r="R180" i="23"/>
  <c r="M180" i="23"/>
  <c r="K180" i="23"/>
  <c r="I180" i="23"/>
  <c r="H180" i="23"/>
  <c r="R179" i="23"/>
  <c r="S179" i="23" s="1"/>
  <c r="M179" i="23"/>
  <c r="K179" i="23"/>
  <c r="I179" i="23"/>
  <c r="H179" i="23"/>
  <c r="T178" i="23"/>
  <c r="R178" i="23"/>
  <c r="S178" i="23" s="1"/>
  <c r="T177" i="23" s="1"/>
  <c r="M178" i="23"/>
  <c r="K178" i="23"/>
  <c r="I178" i="23"/>
  <c r="H178" i="23"/>
  <c r="S177" i="23"/>
  <c r="R177" i="23"/>
  <c r="M177" i="23"/>
  <c r="K177" i="23"/>
  <c r="I177" i="23"/>
  <c r="H177" i="23"/>
  <c r="R176" i="23"/>
  <c r="S176" i="23" s="1"/>
  <c r="T175" i="23" s="1"/>
  <c r="M176" i="23"/>
  <c r="K176" i="23"/>
  <c r="I176" i="23"/>
  <c r="H176" i="23"/>
  <c r="J176" i="23" s="1"/>
  <c r="S175" i="23"/>
  <c r="R175" i="23"/>
  <c r="M175" i="23"/>
  <c r="K175" i="23"/>
  <c r="I175" i="23"/>
  <c r="H175" i="23"/>
  <c r="J175" i="23" s="1"/>
  <c r="R174" i="23"/>
  <c r="S174" i="23" s="1"/>
  <c r="T173" i="23" s="1"/>
  <c r="M174" i="23"/>
  <c r="K174" i="23"/>
  <c r="I174" i="23"/>
  <c r="H174" i="23"/>
  <c r="R173" i="23"/>
  <c r="S173" i="23" s="1"/>
  <c r="M173" i="23"/>
  <c r="K173" i="23"/>
  <c r="I173" i="23"/>
  <c r="H173" i="23"/>
  <c r="T172" i="23"/>
  <c r="S172" i="23"/>
  <c r="R172" i="23"/>
  <c r="M172" i="23"/>
  <c r="K172" i="23"/>
  <c r="I172" i="23"/>
  <c r="H172" i="23"/>
  <c r="R171" i="23"/>
  <c r="S171" i="23" s="1"/>
  <c r="T170" i="23" s="1"/>
  <c r="M171" i="23"/>
  <c r="K171" i="23"/>
  <c r="J171" i="23"/>
  <c r="I171" i="23"/>
  <c r="H171" i="23"/>
  <c r="R170" i="23"/>
  <c r="S170" i="23" s="1"/>
  <c r="M170" i="23"/>
  <c r="K170" i="23"/>
  <c r="I170" i="23"/>
  <c r="H170" i="23"/>
  <c r="J170" i="23" s="1"/>
  <c r="S169" i="23"/>
  <c r="T168" i="23" s="1"/>
  <c r="R169" i="23"/>
  <c r="M169" i="23"/>
  <c r="K169" i="23"/>
  <c r="I169" i="23"/>
  <c r="H169" i="23"/>
  <c r="J168" i="23" s="1"/>
  <c r="R168" i="23"/>
  <c r="S168" i="23" s="1"/>
  <c r="T167" i="23" s="1"/>
  <c r="M168" i="23"/>
  <c r="K168" i="23"/>
  <c r="I168" i="23"/>
  <c r="H168" i="23"/>
  <c r="S167" i="23"/>
  <c r="R167" i="23"/>
  <c r="M167" i="23"/>
  <c r="K167" i="23"/>
  <c r="I167" i="23"/>
  <c r="H167" i="23"/>
  <c r="J167" i="23" s="1"/>
  <c r="S166" i="23"/>
  <c r="R166" i="23"/>
  <c r="M166" i="23"/>
  <c r="K166" i="23"/>
  <c r="J166" i="23"/>
  <c r="I166" i="23"/>
  <c r="H166" i="23"/>
  <c r="R165" i="23"/>
  <c r="S165" i="23" s="1"/>
  <c r="M165" i="23"/>
  <c r="K165" i="23"/>
  <c r="J165" i="23"/>
  <c r="I165" i="23"/>
  <c r="H165" i="23"/>
  <c r="S164" i="23"/>
  <c r="T163" i="23" s="1"/>
  <c r="R164" i="23"/>
  <c r="M164" i="23"/>
  <c r="K164" i="23"/>
  <c r="I164" i="23"/>
  <c r="H164" i="23"/>
  <c r="S163" i="23"/>
  <c r="R163" i="23"/>
  <c r="M163" i="23"/>
  <c r="K163" i="23"/>
  <c r="I163" i="23"/>
  <c r="H163" i="23"/>
  <c r="R162" i="23"/>
  <c r="S162" i="23" s="1"/>
  <c r="M162" i="23"/>
  <c r="K162" i="23"/>
  <c r="I162" i="23"/>
  <c r="H162" i="23"/>
  <c r="S161" i="23"/>
  <c r="T160" i="23" s="1"/>
  <c r="R161" i="23"/>
  <c r="M161" i="23"/>
  <c r="K161" i="23"/>
  <c r="I161" i="23"/>
  <c r="H161" i="23"/>
  <c r="R160" i="23"/>
  <c r="S160" i="23" s="1"/>
  <c r="T159" i="23" s="1"/>
  <c r="M160" i="23"/>
  <c r="K160" i="23"/>
  <c r="I160" i="23"/>
  <c r="H160" i="23"/>
  <c r="S159" i="23"/>
  <c r="R159" i="23"/>
  <c r="M159" i="23"/>
  <c r="K159" i="23"/>
  <c r="I159" i="23"/>
  <c r="H159" i="23"/>
  <c r="J159" i="23" s="1"/>
  <c r="T158" i="23"/>
  <c r="S158" i="23"/>
  <c r="R158" i="23"/>
  <c r="M158" i="23"/>
  <c r="K158" i="23"/>
  <c r="J158" i="23"/>
  <c r="I158" i="23"/>
  <c r="H158" i="23"/>
  <c r="S157" i="23"/>
  <c r="T156" i="23" s="1"/>
  <c r="R157" i="23"/>
  <c r="M157" i="23"/>
  <c r="K157" i="23"/>
  <c r="J157" i="23"/>
  <c r="I157" i="23"/>
  <c r="H157" i="23"/>
  <c r="R156" i="23"/>
  <c r="S156" i="23" s="1"/>
  <c r="M156" i="23"/>
  <c r="K156" i="23"/>
  <c r="I156" i="23"/>
  <c r="H156" i="23"/>
  <c r="J156" i="23" s="1"/>
  <c r="R155" i="23"/>
  <c r="S155" i="23" s="1"/>
  <c r="T154" i="23" s="1"/>
  <c r="M155" i="23"/>
  <c r="K155" i="23"/>
  <c r="I155" i="23"/>
  <c r="H155" i="23"/>
  <c r="R154" i="23"/>
  <c r="S154" i="23" s="1"/>
  <c r="T153" i="23" s="1"/>
  <c r="M154" i="23"/>
  <c r="K154" i="23"/>
  <c r="I154" i="23"/>
  <c r="H154" i="23"/>
  <c r="S153" i="23"/>
  <c r="R153" i="23"/>
  <c r="M153" i="23"/>
  <c r="K153" i="23"/>
  <c r="I153" i="23"/>
  <c r="H153" i="23"/>
  <c r="J152" i="23" s="1"/>
  <c r="R152" i="23"/>
  <c r="S152" i="23" s="1"/>
  <c r="T151" i="23" s="1"/>
  <c r="M152" i="23"/>
  <c r="K152" i="23"/>
  <c r="I152" i="23"/>
  <c r="H152" i="23"/>
  <c r="R151" i="23"/>
  <c r="S151" i="23" s="1"/>
  <c r="M151" i="23"/>
  <c r="K151" i="23"/>
  <c r="I151" i="23"/>
  <c r="H151" i="23"/>
  <c r="J151" i="23" s="1"/>
  <c r="S150" i="23"/>
  <c r="T149" i="23" s="1"/>
  <c r="R150" i="23"/>
  <c r="M150" i="23"/>
  <c r="K150" i="23"/>
  <c r="J150" i="23"/>
  <c r="I150" i="23"/>
  <c r="H150" i="23"/>
  <c r="S149" i="23"/>
  <c r="R149" i="23"/>
  <c r="M149" i="23"/>
  <c r="K149" i="23"/>
  <c r="J149" i="23"/>
  <c r="I149" i="23"/>
  <c r="H149" i="23"/>
  <c r="R148" i="23"/>
  <c r="S148" i="23" s="1"/>
  <c r="T147" i="23" s="1"/>
  <c r="M148" i="23"/>
  <c r="K148" i="23"/>
  <c r="I148" i="23"/>
  <c r="H148" i="23"/>
  <c r="R147" i="23"/>
  <c r="S147" i="23" s="1"/>
  <c r="M147" i="23"/>
  <c r="K147" i="23"/>
  <c r="I147" i="23"/>
  <c r="H147" i="23"/>
  <c r="J147" i="23" s="1"/>
  <c r="R146" i="23"/>
  <c r="S146" i="23" s="1"/>
  <c r="T145" i="23" s="1"/>
  <c r="M146" i="23"/>
  <c r="K146" i="23"/>
  <c r="I146" i="23"/>
  <c r="H146" i="23"/>
  <c r="S145" i="23"/>
  <c r="R145" i="23"/>
  <c r="M145" i="23"/>
  <c r="K145" i="23"/>
  <c r="I145" i="23"/>
  <c r="H145" i="23"/>
  <c r="R144" i="23"/>
  <c r="S144" i="23" s="1"/>
  <c r="T143" i="23" s="1"/>
  <c r="M144" i="23"/>
  <c r="K144" i="23"/>
  <c r="I144" i="23"/>
  <c r="H144" i="23"/>
  <c r="R143" i="23"/>
  <c r="S143" i="23" s="1"/>
  <c r="T142" i="23" s="1"/>
  <c r="M143" i="23"/>
  <c r="K143" i="23"/>
  <c r="I143" i="23"/>
  <c r="H143" i="23"/>
  <c r="J143" i="23" s="1"/>
  <c r="S142" i="23"/>
  <c r="T141" i="23" s="1"/>
  <c r="R142" i="23"/>
  <c r="M142" i="23"/>
  <c r="K142" i="23"/>
  <c r="I142" i="23"/>
  <c r="H142" i="23"/>
  <c r="J141" i="23" s="1"/>
  <c r="S141" i="23"/>
  <c r="R141" i="23"/>
  <c r="M141" i="23"/>
  <c r="K141" i="23"/>
  <c r="I141" i="23"/>
  <c r="H141" i="23"/>
  <c r="T140" i="23"/>
  <c r="R140" i="23"/>
  <c r="S140" i="23" s="1"/>
  <c r="T139" i="23" s="1"/>
  <c r="M140" i="23"/>
  <c r="K140" i="23"/>
  <c r="I140" i="23"/>
  <c r="H140" i="23"/>
  <c r="J140" i="23" s="1"/>
  <c r="S139" i="23"/>
  <c r="R139" i="23"/>
  <c r="M139" i="23"/>
  <c r="K139" i="23"/>
  <c r="I139" i="23"/>
  <c r="H139" i="23"/>
  <c r="R138" i="23"/>
  <c r="S138" i="23" s="1"/>
  <c r="M138" i="23"/>
  <c r="K138" i="23"/>
  <c r="I138" i="23"/>
  <c r="H138" i="23"/>
  <c r="J138" i="23" s="1"/>
  <c r="S137" i="23"/>
  <c r="T136" i="23" s="1"/>
  <c r="R137" i="23"/>
  <c r="M137" i="23"/>
  <c r="K137" i="23"/>
  <c r="J137" i="23"/>
  <c r="I137" i="23"/>
  <c r="H137" i="23"/>
  <c r="S136" i="23"/>
  <c r="R136" i="23"/>
  <c r="M136" i="23"/>
  <c r="K136" i="23"/>
  <c r="J136" i="23"/>
  <c r="I136" i="23"/>
  <c r="H136" i="23"/>
  <c r="T135" i="23"/>
  <c r="R135" i="23"/>
  <c r="S135" i="23" s="1"/>
  <c r="T134" i="23" s="1"/>
  <c r="M135" i="23"/>
  <c r="K135" i="23"/>
  <c r="I135" i="23"/>
  <c r="H135" i="23"/>
  <c r="J135" i="23" s="1"/>
  <c r="S134" i="23"/>
  <c r="R134" i="23"/>
  <c r="M134" i="23"/>
  <c r="K134" i="23"/>
  <c r="I134" i="23"/>
  <c r="H134" i="23"/>
  <c r="T133" i="23"/>
  <c r="R133" i="23"/>
  <c r="S133" i="23" s="1"/>
  <c r="T132" i="23" s="1"/>
  <c r="M133" i="23"/>
  <c r="K133" i="23"/>
  <c r="I133" i="23"/>
  <c r="H133" i="23"/>
  <c r="S132" i="23"/>
  <c r="R132" i="23"/>
  <c r="M132" i="23"/>
  <c r="K132" i="23"/>
  <c r="I132" i="23"/>
  <c r="H132" i="23"/>
  <c r="J132" i="23" s="1"/>
  <c r="R131" i="23"/>
  <c r="S131" i="23" s="1"/>
  <c r="T130" i="23" s="1"/>
  <c r="M131" i="23"/>
  <c r="K131" i="23"/>
  <c r="J131" i="23"/>
  <c r="I131" i="23"/>
  <c r="H131" i="23"/>
  <c r="R130" i="23"/>
  <c r="S130" i="23" s="1"/>
  <c r="T129" i="23" s="1"/>
  <c r="M130" i="23"/>
  <c r="K130" i="23"/>
  <c r="I130" i="23"/>
  <c r="H130" i="23"/>
  <c r="S129" i="23"/>
  <c r="T128" i="23" s="1"/>
  <c r="R129" i="23"/>
  <c r="M129" i="23"/>
  <c r="K129" i="23"/>
  <c r="I129" i="23"/>
  <c r="H129" i="23"/>
  <c r="R128" i="23"/>
  <c r="S128" i="23" s="1"/>
  <c r="M128" i="23"/>
  <c r="K128" i="23"/>
  <c r="I128" i="23"/>
  <c r="H128" i="23"/>
  <c r="J128" i="23" s="1"/>
  <c r="T127" i="23"/>
  <c r="S127" i="23"/>
  <c r="R127" i="23"/>
  <c r="M127" i="23"/>
  <c r="K127" i="23"/>
  <c r="I127" i="23"/>
  <c r="H127" i="23"/>
  <c r="J127" i="23" s="1"/>
  <c r="S126" i="23"/>
  <c r="T126" i="23" s="1"/>
  <c r="R126" i="23"/>
  <c r="M126" i="23"/>
  <c r="K126" i="23"/>
  <c r="J126" i="23"/>
  <c r="I126" i="23"/>
  <c r="H126" i="23"/>
  <c r="T125" i="23"/>
  <c r="R125" i="23"/>
  <c r="S125" i="23" s="1"/>
  <c r="M125" i="23"/>
  <c r="K125" i="23"/>
  <c r="J125" i="23"/>
  <c r="I125" i="23"/>
  <c r="H125" i="23"/>
  <c r="S124" i="23"/>
  <c r="R124" i="23"/>
  <c r="M124" i="23"/>
  <c r="K124" i="23"/>
  <c r="J124" i="23"/>
  <c r="I124" i="23"/>
  <c r="H124" i="23"/>
  <c r="R123" i="23"/>
  <c r="S123" i="23" s="1"/>
  <c r="T122" i="23" s="1"/>
  <c r="M123" i="23"/>
  <c r="K123" i="23"/>
  <c r="I123" i="23"/>
  <c r="H123" i="23"/>
  <c r="J123" i="23" s="1"/>
  <c r="R122" i="23"/>
  <c r="S122" i="23" s="1"/>
  <c r="T121" i="23" s="1"/>
  <c r="M122" i="23"/>
  <c r="K122" i="23"/>
  <c r="I122" i="23"/>
  <c r="H122" i="23"/>
  <c r="S121" i="23"/>
  <c r="R121" i="23"/>
  <c r="M121" i="23"/>
  <c r="K121" i="23"/>
  <c r="I121" i="23"/>
  <c r="H121" i="23"/>
  <c r="R120" i="23"/>
  <c r="S120" i="23" s="1"/>
  <c r="M120" i="23"/>
  <c r="K120" i="23"/>
  <c r="I120" i="23"/>
  <c r="H120" i="23"/>
  <c r="J120" i="23" s="1"/>
  <c r="T119" i="23"/>
  <c r="S119" i="23"/>
  <c r="R119" i="23"/>
  <c r="M119" i="23"/>
  <c r="K119" i="23"/>
  <c r="I119" i="23"/>
  <c r="H119" i="23"/>
  <c r="J119" i="23" s="1"/>
  <c r="S118" i="23"/>
  <c r="T118" i="23" s="1"/>
  <c r="R118" i="23"/>
  <c r="M118" i="23"/>
  <c r="K118" i="23"/>
  <c r="J118" i="23"/>
  <c r="I118" i="23"/>
  <c r="H118" i="23"/>
  <c r="R117" i="23"/>
  <c r="S117" i="23" s="1"/>
  <c r="T116" i="23" s="1"/>
  <c r="M117" i="23"/>
  <c r="K117" i="23"/>
  <c r="J117" i="23"/>
  <c r="I117" i="23"/>
  <c r="H117" i="23"/>
  <c r="S116" i="23"/>
  <c r="R116" i="23"/>
  <c r="M116" i="23"/>
  <c r="K116" i="23"/>
  <c r="J116" i="23"/>
  <c r="I116" i="23"/>
  <c r="H116" i="23"/>
  <c r="R115" i="23"/>
  <c r="S115" i="23" s="1"/>
  <c r="M115" i="23"/>
  <c r="K115" i="23"/>
  <c r="I115" i="23"/>
  <c r="H115" i="23"/>
  <c r="J115" i="23" s="1"/>
  <c r="R114" i="23"/>
  <c r="S114" i="23" s="1"/>
  <c r="T113" i="23" s="1"/>
  <c r="M114" i="23"/>
  <c r="K114" i="23"/>
  <c r="I114" i="23"/>
  <c r="H114" i="23"/>
  <c r="S113" i="23"/>
  <c r="R113" i="23"/>
  <c r="M113" i="23"/>
  <c r="K113" i="23"/>
  <c r="I113" i="23"/>
  <c r="H113" i="23"/>
  <c r="R112" i="23"/>
  <c r="S112" i="23" s="1"/>
  <c r="T111" i="23" s="1"/>
  <c r="M112" i="23"/>
  <c r="K112" i="23"/>
  <c r="I112" i="23"/>
  <c r="H112" i="23"/>
  <c r="J112" i="23" s="1"/>
  <c r="S111" i="23"/>
  <c r="R111" i="23"/>
  <c r="M111" i="23"/>
  <c r="K111" i="23"/>
  <c r="I111" i="23"/>
  <c r="H111" i="23"/>
  <c r="J111" i="23" s="1"/>
  <c r="S110" i="23"/>
  <c r="T110" i="23" s="1"/>
  <c r="R110" i="23"/>
  <c r="M110" i="23"/>
  <c r="K110" i="23"/>
  <c r="J110" i="23"/>
  <c r="I110" i="23"/>
  <c r="H110" i="23"/>
  <c r="R109" i="23"/>
  <c r="S109" i="23" s="1"/>
  <c r="T108" i="23" s="1"/>
  <c r="M109" i="23"/>
  <c r="K109" i="23"/>
  <c r="J109" i="23"/>
  <c r="I109" i="23"/>
  <c r="H109" i="23"/>
  <c r="S108" i="23"/>
  <c r="R108" i="23"/>
  <c r="M108" i="23"/>
  <c r="K108" i="23"/>
  <c r="J108" i="23"/>
  <c r="I108" i="23"/>
  <c r="H108" i="23"/>
  <c r="R107" i="23"/>
  <c r="S107" i="23" s="1"/>
  <c r="M107" i="23"/>
  <c r="K107" i="23"/>
  <c r="I107" i="23"/>
  <c r="H107" i="23"/>
  <c r="J107" i="23" s="1"/>
  <c r="R106" i="23"/>
  <c r="S106" i="23" s="1"/>
  <c r="T105" i="23" s="1"/>
  <c r="M106" i="23"/>
  <c r="K106" i="23"/>
  <c r="I106" i="23"/>
  <c r="H106" i="23"/>
  <c r="S105" i="23"/>
  <c r="T104" i="23" s="1"/>
  <c r="R105" i="23"/>
  <c r="M105" i="23"/>
  <c r="K105" i="23"/>
  <c r="I105" i="23"/>
  <c r="H105" i="23"/>
  <c r="R104" i="23"/>
  <c r="S104" i="23" s="1"/>
  <c r="M104" i="23"/>
  <c r="K104" i="23"/>
  <c r="I104" i="23"/>
  <c r="H104" i="23"/>
  <c r="J104" i="23" s="1"/>
  <c r="T103" i="23"/>
  <c r="S103" i="23"/>
  <c r="R103" i="23"/>
  <c r="M103" i="23"/>
  <c r="K103" i="23"/>
  <c r="I103" i="23"/>
  <c r="H103" i="23"/>
  <c r="J103" i="23" s="1"/>
  <c r="S102" i="23"/>
  <c r="T102" i="23" s="1"/>
  <c r="R102" i="23"/>
  <c r="M102" i="23"/>
  <c r="K102" i="23"/>
  <c r="J102" i="23"/>
  <c r="I102" i="23"/>
  <c r="H102" i="23"/>
  <c r="T101" i="23"/>
  <c r="R101" i="23"/>
  <c r="S101" i="23" s="1"/>
  <c r="M101" i="23"/>
  <c r="K101" i="23"/>
  <c r="J101" i="23"/>
  <c r="I101" i="23"/>
  <c r="H101" i="23"/>
  <c r="S100" i="23"/>
  <c r="R100" i="23"/>
  <c r="M100" i="23"/>
  <c r="K100" i="23"/>
  <c r="I100" i="23"/>
  <c r="H100" i="23"/>
  <c r="R99" i="23"/>
  <c r="S99" i="23" s="1"/>
  <c r="M99" i="23"/>
  <c r="K99" i="23"/>
  <c r="I99" i="23"/>
  <c r="H99" i="23"/>
  <c r="R98" i="23"/>
  <c r="S98" i="23" s="1"/>
  <c r="T97" i="23" s="1"/>
  <c r="M98" i="23"/>
  <c r="K98" i="23"/>
  <c r="I98" i="23"/>
  <c r="H98" i="23"/>
  <c r="S97" i="23"/>
  <c r="T96" i="23" s="1"/>
  <c r="R97" i="23"/>
  <c r="M97" i="23"/>
  <c r="K97" i="23"/>
  <c r="I97" i="23"/>
  <c r="H97" i="23"/>
  <c r="R96" i="23"/>
  <c r="S96" i="23" s="1"/>
  <c r="M96" i="23"/>
  <c r="K96" i="23"/>
  <c r="I96" i="23"/>
  <c r="H96" i="23"/>
  <c r="J96" i="23" s="1"/>
  <c r="T95" i="23"/>
  <c r="S95" i="23"/>
  <c r="R95" i="23"/>
  <c r="M95" i="23"/>
  <c r="K95" i="23"/>
  <c r="I95" i="23"/>
  <c r="H95" i="23"/>
  <c r="J95" i="23" s="1"/>
  <c r="S94" i="23"/>
  <c r="T94" i="23" s="1"/>
  <c r="R94" i="23"/>
  <c r="M94" i="23"/>
  <c r="K94" i="23"/>
  <c r="J94" i="23"/>
  <c r="I94" i="23"/>
  <c r="H94" i="23"/>
  <c r="R93" i="23"/>
  <c r="S93" i="23" s="1"/>
  <c r="M93" i="23"/>
  <c r="K93" i="23"/>
  <c r="J93" i="23"/>
  <c r="I93" i="23"/>
  <c r="H93" i="23"/>
  <c r="S92" i="23"/>
  <c r="R92" i="23"/>
  <c r="M92" i="23"/>
  <c r="K92" i="23"/>
  <c r="I92" i="23"/>
  <c r="H92" i="23"/>
  <c r="J92" i="23" s="1"/>
  <c r="R91" i="23"/>
  <c r="S91" i="23" s="1"/>
  <c r="T90" i="23" s="1"/>
  <c r="M91" i="23"/>
  <c r="K91" i="23"/>
  <c r="I91" i="23"/>
  <c r="H91" i="23"/>
  <c r="R90" i="23"/>
  <c r="S90" i="23" s="1"/>
  <c r="T89" i="23" s="1"/>
  <c r="M90" i="23"/>
  <c r="K90" i="23"/>
  <c r="I90" i="23"/>
  <c r="H90" i="23"/>
  <c r="J90" i="23" s="1"/>
  <c r="S89" i="23"/>
  <c r="T88" i="23" s="1"/>
  <c r="R89" i="23"/>
  <c r="M89" i="23"/>
  <c r="K89" i="23"/>
  <c r="J89" i="23"/>
  <c r="I89" i="23"/>
  <c r="H89" i="23"/>
  <c r="R88" i="23"/>
  <c r="S88" i="23" s="1"/>
  <c r="M88" i="23"/>
  <c r="K88" i="23"/>
  <c r="I88" i="23"/>
  <c r="H88" i="23"/>
  <c r="J88" i="23" s="1"/>
  <c r="T87" i="23"/>
  <c r="S87" i="23"/>
  <c r="R87" i="23"/>
  <c r="M87" i="23"/>
  <c r="K87" i="23"/>
  <c r="I87" i="23"/>
  <c r="H87" i="23"/>
  <c r="J87" i="23" s="1"/>
  <c r="T86" i="23"/>
  <c r="S86" i="23"/>
  <c r="R86" i="23"/>
  <c r="M86" i="23"/>
  <c r="K86" i="23"/>
  <c r="J86" i="23"/>
  <c r="I86" i="23"/>
  <c r="H86" i="23"/>
  <c r="T85" i="23"/>
  <c r="S85" i="23"/>
  <c r="T84" i="23" s="1"/>
  <c r="R85" i="23"/>
  <c r="M85" i="23"/>
  <c r="K85" i="23"/>
  <c r="J85" i="23"/>
  <c r="I85" i="23"/>
  <c r="H85" i="23"/>
  <c r="R84" i="23"/>
  <c r="S84" i="23" s="1"/>
  <c r="M84" i="23"/>
  <c r="K84" i="23"/>
  <c r="J84" i="23"/>
  <c r="I84" i="23"/>
  <c r="H84" i="23"/>
  <c r="R83" i="23"/>
  <c r="S83" i="23" s="1"/>
  <c r="T82" i="23" s="1"/>
  <c r="M83" i="23"/>
  <c r="K83" i="23"/>
  <c r="J83" i="23"/>
  <c r="I83" i="23"/>
  <c r="H83" i="23"/>
  <c r="R82" i="23"/>
  <c r="S82" i="23" s="1"/>
  <c r="T81" i="23" s="1"/>
  <c r="M82" i="23"/>
  <c r="K82" i="23"/>
  <c r="I82" i="23"/>
  <c r="H82" i="23"/>
  <c r="J82" i="23" s="1"/>
  <c r="S81" i="23"/>
  <c r="R81" i="23"/>
  <c r="M81" i="23"/>
  <c r="K81" i="23"/>
  <c r="I81" i="23"/>
  <c r="H81" i="23"/>
  <c r="J81" i="23" s="1"/>
  <c r="R80" i="23"/>
  <c r="S80" i="23" s="1"/>
  <c r="T79" i="23" s="1"/>
  <c r="M80" i="23"/>
  <c r="K80" i="23"/>
  <c r="I80" i="23"/>
  <c r="H80" i="23"/>
  <c r="J80" i="23" s="1"/>
  <c r="S79" i="23"/>
  <c r="R79" i="23"/>
  <c r="M79" i="23"/>
  <c r="K79" i="23"/>
  <c r="I79" i="23"/>
  <c r="H79" i="23"/>
  <c r="J79" i="23" s="1"/>
  <c r="T78" i="23"/>
  <c r="S78" i="23"/>
  <c r="T77" i="23" s="1"/>
  <c r="R78" i="23"/>
  <c r="M78" i="23"/>
  <c r="K78" i="23"/>
  <c r="J78" i="23"/>
  <c r="I78" i="23"/>
  <c r="H78" i="23"/>
  <c r="S77" i="23"/>
  <c r="R77" i="23"/>
  <c r="M77" i="23"/>
  <c r="K77" i="23"/>
  <c r="J77" i="23"/>
  <c r="I77" i="23"/>
  <c r="H77" i="23"/>
  <c r="R76" i="23"/>
  <c r="S76" i="23" s="1"/>
  <c r="T75" i="23" s="1"/>
  <c r="M76" i="23"/>
  <c r="K76" i="23"/>
  <c r="I76" i="23"/>
  <c r="H76" i="23"/>
  <c r="J76" i="23" s="1"/>
  <c r="S75" i="23"/>
  <c r="T74" i="23" s="1"/>
  <c r="R75" i="23"/>
  <c r="M75" i="23"/>
  <c r="K75" i="23"/>
  <c r="J75" i="23"/>
  <c r="I75" i="23"/>
  <c r="H75" i="23"/>
  <c r="R74" i="23"/>
  <c r="S74" i="23" s="1"/>
  <c r="T73" i="23" s="1"/>
  <c r="M74" i="23"/>
  <c r="K74" i="23"/>
  <c r="I74" i="23"/>
  <c r="H74" i="23"/>
  <c r="S73" i="23"/>
  <c r="R73" i="23"/>
  <c r="M73" i="23"/>
  <c r="K73" i="23"/>
  <c r="I73" i="23"/>
  <c r="H73" i="23"/>
  <c r="J73" i="23" s="1"/>
  <c r="R72" i="23"/>
  <c r="S72" i="23" s="1"/>
  <c r="M72" i="23"/>
  <c r="K72" i="23"/>
  <c r="I72" i="23"/>
  <c r="H72" i="23"/>
  <c r="T71" i="23"/>
  <c r="S71" i="23"/>
  <c r="R71" i="23"/>
  <c r="M71" i="23"/>
  <c r="K71" i="23"/>
  <c r="I71" i="23"/>
  <c r="H71" i="23"/>
  <c r="J71" i="23" s="1"/>
  <c r="S70" i="23"/>
  <c r="T70" i="23" s="1"/>
  <c r="R70" i="23"/>
  <c r="M70" i="23"/>
  <c r="K70" i="23"/>
  <c r="I70" i="23"/>
  <c r="H70" i="23"/>
  <c r="S69" i="23"/>
  <c r="T69" i="23" s="1"/>
  <c r="R69" i="23"/>
  <c r="M69" i="23"/>
  <c r="K69" i="23"/>
  <c r="I69" i="23"/>
  <c r="H69" i="23"/>
  <c r="R68" i="23"/>
  <c r="S68" i="23" s="1"/>
  <c r="M68" i="23"/>
  <c r="K68" i="23"/>
  <c r="I68" i="23"/>
  <c r="H68" i="23"/>
  <c r="J68" i="23" s="1"/>
  <c r="R67" i="23"/>
  <c r="S67" i="23" s="1"/>
  <c r="T66" i="23" s="1"/>
  <c r="M67" i="23"/>
  <c r="K67" i="23"/>
  <c r="I67" i="23"/>
  <c r="H67" i="23"/>
  <c r="R66" i="23"/>
  <c r="S66" i="23" s="1"/>
  <c r="M66" i="23"/>
  <c r="K66" i="23"/>
  <c r="I66" i="23"/>
  <c r="H66" i="23"/>
  <c r="S65" i="23"/>
  <c r="T64" i="23" s="1"/>
  <c r="R65" i="23"/>
  <c r="M65" i="23"/>
  <c r="K65" i="23"/>
  <c r="J65" i="23"/>
  <c r="I65" i="23"/>
  <c r="H65" i="23"/>
  <c r="R64" i="23"/>
  <c r="S64" i="23" s="1"/>
  <c r="T63" i="23" s="1"/>
  <c r="M64" i="23"/>
  <c r="K64" i="23"/>
  <c r="I64" i="23"/>
  <c r="H64" i="23"/>
  <c r="S63" i="23"/>
  <c r="R63" i="23"/>
  <c r="M63" i="23"/>
  <c r="K63" i="23"/>
  <c r="I63" i="23"/>
  <c r="H63" i="23"/>
  <c r="J62" i="23" s="1"/>
  <c r="S62" i="23"/>
  <c r="T61" i="23" s="1"/>
  <c r="R62" i="23"/>
  <c r="M62" i="23"/>
  <c r="K62" i="23"/>
  <c r="I62" i="23"/>
  <c r="H62" i="23"/>
  <c r="R61" i="23"/>
  <c r="S61" i="23" s="1"/>
  <c r="M61" i="23"/>
  <c r="K61" i="23"/>
  <c r="I61" i="23"/>
  <c r="H61" i="23"/>
  <c r="J61" i="23" s="1"/>
  <c r="R60" i="23"/>
  <c r="S60" i="23" s="1"/>
  <c r="T59" i="23" s="1"/>
  <c r="M60" i="23"/>
  <c r="K60" i="23"/>
  <c r="I60" i="23"/>
  <c r="H60" i="23"/>
  <c r="J60" i="23" s="1"/>
  <c r="S59" i="23"/>
  <c r="R59" i="23"/>
  <c r="M59" i="23"/>
  <c r="K59" i="23"/>
  <c r="I59" i="23"/>
  <c r="H59" i="23"/>
  <c r="J58" i="23" s="1"/>
  <c r="R58" i="23"/>
  <c r="S58" i="23" s="1"/>
  <c r="M58" i="23"/>
  <c r="K58" i="23"/>
  <c r="I58" i="23"/>
  <c r="H58" i="23"/>
  <c r="R57" i="23"/>
  <c r="S57" i="23" s="1"/>
  <c r="T56" i="23" s="1"/>
  <c r="M57" i="23"/>
  <c r="K57" i="23"/>
  <c r="I57" i="23"/>
  <c r="H57" i="23"/>
  <c r="J57" i="23" s="1"/>
  <c r="S56" i="23"/>
  <c r="R56" i="23"/>
  <c r="M56" i="23"/>
  <c r="K56" i="23"/>
  <c r="I56" i="23"/>
  <c r="H56" i="23"/>
  <c r="J56" i="23" s="1"/>
  <c r="T55" i="23"/>
  <c r="S55" i="23"/>
  <c r="R55" i="23"/>
  <c r="M55" i="23"/>
  <c r="K55" i="23"/>
  <c r="J55" i="23"/>
  <c r="I55" i="23"/>
  <c r="H55" i="23"/>
  <c r="S54" i="23"/>
  <c r="R54" i="23"/>
  <c r="M54" i="23"/>
  <c r="K54" i="23"/>
  <c r="J54" i="23"/>
  <c r="I54" i="23"/>
  <c r="H54" i="23"/>
  <c r="R53" i="23"/>
  <c r="S53" i="23" s="1"/>
  <c r="M53" i="23"/>
  <c r="K53" i="23"/>
  <c r="J53" i="23"/>
  <c r="I53" i="23"/>
  <c r="H53" i="23"/>
  <c r="R52" i="23"/>
  <c r="S52" i="23" s="1"/>
  <c r="T51" i="23" s="1"/>
  <c r="M52" i="23"/>
  <c r="K52" i="23"/>
  <c r="I52" i="23"/>
  <c r="H52" i="23"/>
  <c r="S51" i="23"/>
  <c r="R51" i="23"/>
  <c r="M51" i="23"/>
  <c r="K51" i="23"/>
  <c r="I51" i="23"/>
  <c r="H51" i="23"/>
  <c r="J50" i="23" s="1"/>
  <c r="R50" i="23"/>
  <c r="S50" i="23" s="1"/>
  <c r="M50" i="23"/>
  <c r="K50" i="23"/>
  <c r="I50" i="23"/>
  <c r="H50" i="23"/>
  <c r="R49" i="23"/>
  <c r="S49" i="23" s="1"/>
  <c r="T48" i="23" s="1"/>
  <c r="M49" i="23"/>
  <c r="K49" i="23"/>
  <c r="I49" i="23"/>
  <c r="H49" i="23"/>
  <c r="J49" i="23" s="1"/>
  <c r="S48" i="23"/>
  <c r="R48" i="23"/>
  <c r="M48" i="23"/>
  <c r="K48" i="23"/>
  <c r="I48" i="23"/>
  <c r="H48" i="23"/>
  <c r="J48" i="23" s="1"/>
  <c r="T47" i="23"/>
  <c r="S47" i="23"/>
  <c r="R47" i="23"/>
  <c r="M47" i="23"/>
  <c r="K47" i="23"/>
  <c r="J47" i="23"/>
  <c r="I47" i="23"/>
  <c r="H47" i="23"/>
  <c r="S46" i="23"/>
  <c r="T46" i="23" s="1"/>
  <c r="R46" i="23"/>
  <c r="M46" i="23"/>
  <c r="K46" i="23"/>
  <c r="J46" i="23"/>
  <c r="I46" i="23"/>
  <c r="H46" i="23"/>
  <c r="R45" i="23"/>
  <c r="S45" i="23" s="1"/>
  <c r="M45" i="23"/>
  <c r="K45" i="23"/>
  <c r="J45" i="23"/>
  <c r="I45" i="23"/>
  <c r="H45" i="23"/>
  <c r="R44" i="23"/>
  <c r="S44" i="23" s="1"/>
  <c r="T43" i="23" s="1"/>
  <c r="M44" i="23"/>
  <c r="K44" i="23"/>
  <c r="I44" i="23"/>
  <c r="H44" i="23"/>
  <c r="J44" i="23" s="1"/>
  <c r="S43" i="23"/>
  <c r="R43" i="23"/>
  <c r="M43" i="23"/>
  <c r="K43" i="23"/>
  <c r="I43" i="23"/>
  <c r="H43" i="23"/>
  <c r="J42" i="23" s="1"/>
  <c r="R42" i="23"/>
  <c r="S42" i="23" s="1"/>
  <c r="M42" i="23"/>
  <c r="K42" i="23"/>
  <c r="I42" i="23"/>
  <c r="H42" i="23"/>
  <c r="R41" i="23"/>
  <c r="S41" i="23" s="1"/>
  <c r="T40" i="23" s="1"/>
  <c r="M41" i="23"/>
  <c r="K41" i="23"/>
  <c r="I41" i="23"/>
  <c r="H41" i="23"/>
  <c r="J41" i="23" s="1"/>
  <c r="R40" i="23"/>
  <c r="S40" i="23" s="1"/>
  <c r="T39" i="23" s="1"/>
  <c r="M40" i="23"/>
  <c r="K40" i="23"/>
  <c r="I40" i="23"/>
  <c r="H40" i="23"/>
  <c r="J40" i="23" s="1"/>
  <c r="S39" i="23"/>
  <c r="R39" i="23"/>
  <c r="M39" i="23"/>
  <c r="K39" i="23"/>
  <c r="J39" i="23"/>
  <c r="I39" i="23"/>
  <c r="H39" i="23"/>
  <c r="S38" i="23"/>
  <c r="R38" i="23"/>
  <c r="M38" i="23"/>
  <c r="K38" i="23"/>
  <c r="J38" i="23"/>
  <c r="I38" i="23"/>
  <c r="H38" i="23"/>
  <c r="R37" i="23"/>
  <c r="S37" i="23" s="1"/>
  <c r="T36" i="23" s="1"/>
  <c r="M37" i="23"/>
  <c r="K37" i="23"/>
  <c r="J37" i="23"/>
  <c r="I37" i="23"/>
  <c r="H37" i="23"/>
  <c r="R36" i="23"/>
  <c r="S36" i="23" s="1"/>
  <c r="T35" i="23" s="1"/>
  <c r="M36" i="23"/>
  <c r="K36" i="23"/>
  <c r="I36" i="23"/>
  <c r="H36" i="23"/>
  <c r="J36" i="23" s="1"/>
  <c r="S35" i="23"/>
  <c r="T34" i="23" s="1"/>
  <c r="R35" i="23"/>
  <c r="M35" i="23"/>
  <c r="K35" i="23"/>
  <c r="I35" i="23"/>
  <c r="H35" i="23"/>
  <c r="J34" i="23" s="1"/>
  <c r="R34" i="23"/>
  <c r="S34" i="23" s="1"/>
  <c r="M34" i="23"/>
  <c r="K34" i="23"/>
  <c r="I34" i="23"/>
  <c r="H34" i="23"/>
  <c r="R33" i="23"/>
  <c r="S33" i="23" s="1"/>
  <c r="M33" i="23"/>
  <c r="K33" i="23"/>
  <c r="I33" i="23"/>
  <c r="H33" i="23"/>
  <c r="J33" i="23" s="1"/>
  <c r="R32" i="23"/>
  <c r="S32" i="23" s="1"/>
  <c r="T31" i="23" s="1"/>
  <c r="M32" i="23"/>
  <c r="K32" i="23"/>
  <c r="I32" i="23"/>
  <c r="H32" i="23"/>
  <c r="J32" i="23" s="1"/>
  <c r="S31" i="23"/>
  <c r="R31" i="23"/>
  <c r="M31" i="23"/>
  <c r="K31" i="23"/>
  <c r="J31" i="23"/>
  <c r="I31" i="23"/>
  <c r="H31" i="23"/>
  <c r="S30" i="23"/>
  <c r="R30" i="23"/>
  <c r="M30" i="23"/>
  <c r="K30" i="23"/>
  <c r="J30" i="23"/>
  <c r="I30" i="23"/>
  <c r="H30" i="23"/>
  <c r="R29" i="23"/>
  <c r="S29" i="23" s="1"/>
  <c r="M29" i="23"/>
  <c r="K29" i="23"/>
  <c r="J29" i="23"/>
  <c r="I29" i="23"/>
  <c r="H29" i="23"/>
  <c r="B29" i="23"/>
  <c r="R28" i="23"/>
  <c r="S28" i="23" s="1"/>
  <c r="T27" i="23" s="1"/>
  <c r="M28" i="23"/>
  <c r="K28" i="23"/>
  <c r="J28" i="23"/>
  <c r="I28" i="23"/>
  <c r="H28" i="23"/>
  <c r="R27" i="23"/>
  <c r="S27" i="23" s="1"/>
  <c r="T26" i="23" s="1"/>
  <c r="M27" i="23"/>
  <c r="K27" i="23"/>
  <c r="I27" i="23"/>
  <c r="H27" i="23"/>
  <c r="J27" i="23" s="1"/>
  <c r="S26" i="23"/>
  <c r="T25" i="23" s="1"/>
  <c r="R26" i="23"/>
  <c r="M26" i="23"/>
  <c r="K26" i="23"/>
  <c r="I26" i="23"/>
  <c r="H26" i="23"/>
  <c r="S25" i="23"/>
  <c r="T24" i="23" s="1"/>
  <c r="R25" i="23"/>
  <c r="M25" i="23"/>
  <c r="K25" i="23"/>
  <c r="I25" i="23"/>
  <c r="H25" i="23"/>
  <c r="B25" i="23"/>
  <c r="B26" i="23" s="1"/>
  <c r="S24" i="23"/>
  <c r="T23" i="23" s="1"/>
  <c r="R24" i="23"/>
  <c r="M24" i="23"/>
  <c r="K24" i="23"/>
  <c r="I24" i="23"/>
  <c r="H24" i="23"/>
  <c r="B24" i="23"/>
  <c r="S23" i="23"/>
  <c r="R23" i="23"/>
  <c r="M23" i="23"/>
  <c r="K23" i="23"/>
  <c r="I23" i="23"/>
  <c r="H23" i="23"/>
  <c r="J23" i="23" s="1"/>
  <c r="R22" i="23"/>
  <c r="S22" i="23" s="1"/>
  <c r="M22" i="23"/>
  <c r="K22" i="23"/>
  <c r="I22" i="23"/>
  <c r="H22" i="23"/>
  <c r="J22" i="23" s="1"/>
  <c r="R21" i="23"/>
  <c r="S21" i="23" s="1"/>
  <c r="T20" i="23" s="1"/>
  <c r="M21" i="23"/>
  <c r="K21" i="23"/>
  <c r="I21" i="23"/>
  <c r="H21" i="23"/>
  <c r="J21" i="23" s="1"/>
  <c r="R20" i="23"/>
  <c r="S20" i="23" s="1"/>
  <c r="T19" i="23" s="1"/>
  <c r="M20" i="23"/>
  <c r="K20" i="23"/>
  <c r="I20" i="23"/>
  <c r="H20" i="23"/>
  <c r="J20" i="23" s="1"/>
  <c r="R19" i="23"/>
  <c r="S19" i="23" s="1"/>
  <c r="M19" i="23"/>
  <c r="K19" i="23"/>
  <c r="I19" i="23"/>
  <c r="H19" i="23"/>
  <c r="J19" i="23" s="1"/>
  <c r="T18" i="23"/>
  <c r="S18" i="23"/>
  <c r="R18" i="23"/>
  <c r="M18" i="23"/>
  <c r="K18" i="23"/>
  <c r="J18" i="23"/>
  <c r="I18" i="23"/>
  <c r="H18" i="23"/>
  <c r="T17" i="23"/>
  <c r="S17" i="23"/>
  <c r="R17" i="23"/>
  <c r="M17" i="23"/>
  <c r="K17" i="23"/>
  <c r="J17" i="23"/>
  <c r="I17" i="23"/>
  <c r="H17" i="23"/>
  <c r="T16" i="23"/>
  <c r="S16" i="23"/>
  <c r="R16" i="23"/>
  <c r="M16" i="23"/>
  <c r="K16" i="23"/>
  <c r="J16" i="23"/>
  <c r="I16" i="23"/>
  <c r="H16" i="23"/>
  <c r="T15" i="23"/>
  <c r="S15" i="23"/>
  <c r="R15" i="23"/>
  <c r="M15" i="23"/>
  <c r="K15" i="23"/>
  <c r="J15" i="23"/>
  <c r="I15" i="23"/>
  <c r="H15" i="23"/>
  <c r="S14" i="23"/>
  <c r="R14" i="23"/>
  <c r="M14" i="23"/>
  <c r="K14" i="23"/>
  <c r="J14" i="23"/>
  <c r="I14" i="23"/>
  <c r="H14" i="23"/>
  <c r="R13" i="23"/>
  <c r="S13" i="23" s="1"/>
  <c r="M13" i="23"/>
  <c r="K13" i="23"/>
  <c r="J13" i="23"/>
  <c r="I13" i="23"/>
  <c r="H13" i="23"/>
  <c r="R12" i="23"/>
  <c r="S12" i="23" s="1"/>
  <c r="T11" i="23" s="1"/>
  <c r="M12" i="23"/>
  <c r="K12" i="23"/>
  <c r="I12" i="23"/>
  <c r="H12" i="23"/>
  <c r="J12" i="23" s="1"/>
  <c r="S11" i="23"/>
  <c r="R11" i="23"/>
  <c r="M11" i="23"/>
  <c r="K11" i="23"/>
  <c r="I11" i="23"/>
  <c r="H11" i="23"/>
  <c r="R10" i="23"/>
  <c r="S10" i="23" s="1"/>
  <c r="M10" i="23"/>
  <c r="K10" i="23"/>
  <c r="I10" i="23"/>
  <c r="H10" i="23"/>
  <c r="J10" i="23" s="1"/>
  <c r="R9" i="23"/>
  <c r="S9" i="23" s="1"/>
  <c r="M9" i="23"/>
  <c r="K9" i="23"/>
  <c r="I9" i="23"/>
  <c r="H9" i="23"/>
  <c r="J9" i="23" s="1"/>
  <c r="B9" i="23"/>
  <c r="R8" i="23"/>
  <c r="S8" i="23" s="1"/>
  <c r="M8" i="23"/>
  <c r="K8" i="23"/>
  <c r="I8" i="23"/>
  <c r="H8" i="23"/>
  <c r="J8" i="23" s="1"/>
  <c r="B8" i="23"/>
  <c r="B10" i="23" s="1"/>
  <c r="U19" i="23" s="1"/>
  <c r="R7" i="23"/>
  <c r="S7" i="23" s="1"/>
  <c r="T6" i="23" s="1"/>
  <c r="M7" i="23"/>
  <c r="K7" i="23"/>
  <c r="I7" i="23"/>
  <c r="H7" i="23"/>
  <c r="J7" i="23" s="1"/>
  <c r="R6" i="23"/>
  <c r="S6" i="23" s="1"/>
  <c r="M6" i="23"/>
  <c r="K6" i="23"/>
  <c r="I6" i="23"/>
  <c r="H6" i="23"/>
  <c r="J6" i="23" s="1"/>
  <c r="R5" i="23"/>
  <c r="S5" i="23" s="1"/>
  <c r="M5" i="23"/>
  <c r="K5" i="23"/>
  <c r="I5" i="23"/>
  <c r="H5" i="23"/>
  <c r="J5" i="23" s="1"/>
  <c r="T4" i="23"/>
  <c r="S4" i="23"/>
  <c r="R4" i="23"/>
  <c r="M4" i="23"/>
  <c r="K4" i="23"/>
  <c r="J4" i="23"/>
  <c r="I4" i="23"/>
  <c r="H4" i="23"/>
  <c r="S3" i="23"/>
  <c r="R3" i="23"/>
  <c r="N3" i="23"/>
  <c r="O3" i="23" s="1"/>
  <c r="M3" i="23"/>
  <c r="K3" i="23"/>
  <c r="J3" i="23"/>
  <c r="I3" i="23"/>
  <c r="H3" i="23"/>
  <c r="S2" i="23"/>
  <c r="R2" i="23"/>
  <c r="Q2" i="23"/>
  <c r="W3" i="23" s="1"/>
  <c r="P2" i="23"/>
  <c r="O2" i="23"/>
  <c r="N2" i="23"/>
  <c r="M2" i="23"/>
  <c r="K2" i="23"/>
  <c r="I2" i="23"/>
  <c r="H2" i="23"/>
  <c r="J2" i="23" s="1"/>
  <c r="AS185" i="12"/>
  <c r="AP182" i="12"/>
  <c r="AP183" i="12"/>
  <c r="AP184" i="12"/>
  <c r="AP185" i="12"/>
  <c r="AP186" i="12"/>
  <c r="AP187" i="12"/>
  <c r="AP188" i="12"/>
  <c r="AP189" i="12"/>
  <c r="AP190" i="12"/>
  <c r="AP191" i="12"/>
  <c r="AP192" i="12"/>
  <c r="AP193" i="12"/>
  <c r="AP194" i="12"/>
  <c r="AP195" i="12"/>
  <c r="AP196" i="12"/>
  <c r="AP197" i="12"/>
  <c r="AP198" i="12"/>
  <c r="AP199" i="12"/>
  <c r="AP200" i="12"/>
  <c r="AP201" i="12"/>
  <c r="AP202" i="12"/>
  <c r="AP203" i="12"/>
  <c r="AP204" i="12"/>
  <c r="AP205" i="12"/>
  <c r="AP206" i="12"/>
  <c r="AP207" i="12"/>
  <c r="AP208" i="12"/>
  <c r="AP209" i="12"/>
  <c r="AP210" i="12"/>
  <c r="AP211" i="12"/>
  <c r="AP212" i="12"/>
  <c r="AP213" i="12"/>
  <c r="AP214" i="12"/>
  <c r="AP215" i="12"/>
  <c r="AP216" i="12"/>
  <c r="AP217" i="12"/>
  <c r="AP218" i="12"/>
  <c r="AP219" i="12"/>
  <c r="AP220" i="12"/>
  <c r="AP221" i="12"/>
  <c r="AP222" i="12"/>
  <c r="AP223" i="12"/>
  <c r="AP224" i="12"/>
  <c r="AP225" i="12"/>
  <c r="AP226" i="12"/>
  <c r="AP227" i="12"/>
  <c r="AP228" i="12"/>
  <c r="AP229" i="12"/>
  <c r="AP230" i="12"/>
  <c r="AP231" i="12"/>
  <c r="AP232" i="12"/>
  <c r="AP233" i="12"/>
  <c r="AP234" i="12"/>
  <c r="AP235" i="12"/>
  <c r="AP236" i="12"/>
  <c r="AP237" i="12"/>
  <c r="AP238" i="12"/>
  <c r="AP239" i="12"/>
  <c r="AP240" i="12"/>
  <c r="AP241" i="12"/>
  <c r="AP242" i="12"/>
  <c r="AP243" i="12"/>
  <c r="AP244" i="12"/>
  <c r="AP245" i="12"/>
  <c r="AP246" i="12"/>
  <c r="AP247" i="12"/>
  <c r="AP248" i="12"/>
  <c r="AP249" i="12"/>
  <c r="AP250" i="12"/>
  <c r="AP251" i="12"/>
  <c r="AP252" i="12"/>
  <c r="AP253" i="12"/>
  <c r="AP254" i="12"/>
  <c r="AP255" i="12"/>
  <c r="AP256" i="12"/>
  <c r="AP257" i="12"/>
  <c r="AP258" i="12"/>
  <c r="AP259" i="12"/>
  <c r="AP260" i="12"/>
  <c r="AP261" i="12"/>
  <c r="AP262" i="12"/>
  <c r="AP263" i="12"/>
  <c r="AP264" i="12"/>
  <c r="AP265" i="12"/>
  <c r="AP266" i="12"/>
  <c r="AP267" i="12"/>
  <c r="AP268" i="12"/>
  <c r="AP269" i="12"/>
  <c r="AP270" i="12"/>
  <c r="AP271" i="12"/>
  <c r="AP272" i="12"/>
  <c r="AP273" i="12"/>
  <c r="AP274" i="12"/>
  <c r="AP275" i="12"/>
  <c r="AP276" i="12"/>
  <c r="AP277" i="12"/>
  <c r="AP278" i="12"/>
  <c r="AP279" i="12"/>
  <c r="AP280" i="12"/>
  <c r="AP281" i="12"/>
  <c r="AP282" i="12"/>
  <c r="AP283" i="12"/>
  <c r="AP284" i="12"/>
  <c r="AP285" i="12"/>
  <c r="AP286" i="12"/>
  <c r="AP287" i="12"/>
  <c r="AP288" i="12"/>
  <c r="AP289" i="12"/>
  <c r="AP290" i="12"/>
  <c r="AP291" i="12"/>
  <c r="AP292" i="12"/>
  <c r="AP293" i="12"/>
  <c r="AP294" i="12"/>
  <c r="AP295" i="12"/>
  <c r="AP296" i="12"/>
  <c r="AP297" i="12"/>
  <c r="AP298" i="12"/>
  <c r="AP299" i="12"/>
  <c r="AP300" i="12"/>
  <c r="AP301" i="12"/>
  <c r="AP302" i="12"/>
  <c r="AP303" i="12"/>
  <c r="AP304" i="12"/>
  <c r="AP305" i="12"/>
  <c r="AP306" i="12"/>
  <c r="AP307" i="12"/>
  <c r="AP308" i="12"/>
  <c r="AP309" i="12"/>
  <c r="AP310" i="12"/>
  <c r="AP311" i="12"/>
  <c r="AP312" i="12"/>
  <c r="AP313" i="12"/>
  <c r="AP314" i="12"/>
  <c r="AP315" i="12"/>
  <c r="AP316" i="12"/>
  <c r="AP317" i="12"/>
  <c r="AP318" i="12"/>
  <c r="AP319" i="12"/>
  <c r="AP320" i="12"/>
  <c r="AP321" i="12"/>
  <c r="AP322" i="12"/>
  <c r="AP323" i="12"/>
  <c r="AP324" i="12"/>
  <c r="AP325" i="12"/>
  <c r="AP326" i="12"/>
  <c r="AP327" i="12"/>
  <c r="AP328" i="12"/>
  <c r="AP329" i="12"/>
  <c r="AP330" i="12"/>
  <c r="AP331" i="12"/>
  <c r="AP332" i="12"/>
  <c r="AP333" i="12"/>
  <c r="AP334" i="12"/>
  <c r="AP335" i="12"/>
  <c r="AP336" i="12"/>
  <c r="AP337" i="12"/>
  <c r="AP338" i="12"/>
  <c r="AP339" i="12"/>
  <c r="AP340" i="12"/>
  <c r="AP341" i="12"/>
  <c r="AP342" i="12"/>
  <c r="AP343" i="12"/>
  <c r="AP344" i="12"/>
  <c r="AP345" i="12"/>
  <c r="AP346" i="12"/>
  <c r="AP347" i="12"/>
  <c r="AP348" i="12"/>
  <c r="AP349" i="12"/>
  <c r="AP350" i="12"/>
  <c r="AP351" i="12"/>
  <c r="AP352" i="12"/>
  <c r="AP353" i="12"/>
  <c r="AP354" i="12"/>
  <c r="AP355" i="12"/>
  <c r="AP356" i="12"/>
  <c r="AP357" i="12"/>
  <c r="AP358" i="12"/>
  <c r="AP359" i="12"/>
  <c r="AP360" i="12"/>
  <c r="AP361" i="12"/>
  <c r="AP362" i="12"/>
  <c r="AP363" i="12"/>
  <c r="AP364" i="12"/>
  <c r="AP365" i="12"/>
  <c r="AP366" i="12"/>
  <c r="AP367" i="12"/>
  <c r="AP368" i="12"/>
  <c r="AP369" i="12"/>
  <c r="AP370" i="12"/>
  <c r="AP371" i="12"/>
  <c r="AP372" i="12"/>
  <c r="AP373" i="12"/>
  <c r="AP374" i="12"/>
  <c r="AP375" i="12"/>
  <c r="AP376" i="12"/>
  <c r="AP377" i="12"/>
  <c r="AP378" i="12"/>
  <c r="AP379" i="12"/>
  <c r="AP380" i="12"/>
  <c r="AP381" i="12"/>
  <c r="AP382" i="12"/>
  <c r="AP383" i="12"/>
  <c r="AP384" i="12"/>
  <c r="AP385" i="12"/>
  <c r="AP386" i="12"/>
  <c r="AP387" i="12"/>
  <c r="AP388" i="12"/>
  <c r="AP389" i="12"/>
  <c r="AP390" i="12"/>
  <c r="AP391" i="12"/>
  <c r="AP392" i="12"/>
  <c r="AP393" i="12"/>
  <c r="AP394" i="12"/>
  <c r="AP395" i="12"/>
  <c r="AP396" i="12"/>
  <c r="AP397" i="12"/>
  <c r="AP398" i="12"/>
  <c r="AP399" i="12"/>
  <c r="AP400" i="12"/>
  <c r="AP401" i="12"/>
  <c r="AP402" i="12"/>
  <c r="AP403" i="12"/>
  <c r="AP404" i="12"/>
  <c r="AP405" i="12"/>
  <c r="AP406" i="12"/>
  <c r="AP407" i="12"/>
  <c r="AP408" i="12"/>
  <c r="AP409" i="12"/>
  <c r="AP410" i="12"/>
  <c r="AP411" i="12"/>
  <c r="AP412" i="12"/>
  <c r="AP413" i="12"/>
  <c r="AP414" i="12"/>
  <c r="AP415" i="12"/>
  <c r="AP416" i="12"/>
  <c r="AP417" i="12"/>
  <c r="AP418" i="12"/>
  <c r="AP419" i="12"/>
  <c r="AP420" i="12"/>
  <c r="AP421" i="12"/>
  <c r="AP422" i="12"/>
  <c r="AP423" i="12"/>
  <c r="AP424" i="12"/>
  <c r="AP425" i="12"/>
  <c r="AP426" i="12"/>
  <c r="AP427" i="12"/>
  <c r="AP428" i="12"/>
  <c r="AP429" i="12"/>
  <c r="AP430" i="12"/>
  <c r="AP431" i="12"/>
  <c r="AP432" i="12"/>
  <c r="AP433" i="12"/>
  <c r="AP434" i="12"/>
  <c r="AP435" i="12"/>
  <c r="AP436" i="12"/>
  <c r="AP437" i="12"/>
  <c r="AP438" i="12"/>
  <c r="AP439" i="12"/>
  <c r="AP440" i="12"/>
  <c r="AP441" i="12"/>
  <c r="AP442" i="12"/>
  <c r="AP443" i="12"/>
  <c r="AP444" i="12"/>
  <c r="AP445" i="12"/>
  <c r="AP446" i="12"/>
  <c r="AP447" i="12"/>
  <c r="AP448" i="12"/>
  <c r="AP449" i="12"/>
  <c r="AP450" i="12"/>
  <c r="AP451" i="12"/>
  <c r="AP452" i="12"/>
  <c r="AP453" i="12"/>
  <c r="AP454" i="12"/>
  <c r="AP455" i="12"/>
  <c r="AP456" i="12"/>
  <c r="AP457" i="12"/>
  <c r="AP458" i="12"/>
  <c r="AP459" i="12"/>
  <c r="AP460" i="12"/>
  <c r="AP461" i="12"/>
  <c r="AP462" i="12"/>
  <c r="AP463" i="12"/>
  <c r="AP464" i="12"/>
  <c r="AP465" i="12"/>
  <c r="AP466" i="12"/>
  <c r="AP467" i="12"/>
  <c r="AP468" i="12"/>
  <c r="AP469" i="12"/>
  <c r="AP470" i="12"/>
  <c r="AP471" i="12"/>
  <c r="AP472" i="12"/>
  <c r="AP473" i="12"/>
  <c r="AP474" i="12"/>
  <c r="AP475" i="12"/>
  <c r="AP476" i="12"/>
  <c r="AP477" i="12"/>
  <c r="AP478" i="12"/>
  <c r="AP479" i="12"/>
  <c r="AP480" i="12"/>
  <c r="AP481" i="12"/>
  <c r="AP482" i="12"/>
  <c r="AP483" i="12"/>
  <c r="AP484" i="12"/>
  <c r="AP485" i="12"/>
  <c r="AP486" i="12"/>
  <c r="AP487" i="12"/>
  <c r="AP488" i="12"/>
  <c r="AP489" i="12"/>
  <c r="AP490" i="12"/>
  <c r="AP491" i="12"/>
  <c r="AP492" i="12"/>
  <c r="AP493" i="12"/>
  <c r="AP494" i="12"/>
  <c r="AP495" i="12"/>
  <c r="AP496" i="12"/>
  <c r="AP497" i="12"/>
  <c r="AP498" i="12"/>
  <c r="AP499" i="12"/>
  <c r="AP500" i="12"/>
  <c r="AP501" i="12"/>
  <c r="AP502" i="12"/>
  <c r="AP503" i="12"/>
  <c r="AP504" i="12"/>
  <c r="AP505" i="12"/>
  <c r="AP506" i="12"/>
  <c r="AP507" i="12"/>
  <c r="AP508" i="12"/>
  <c r="AP509" i="12"/>
  <c r="AP510" i="12"/>
  <c r="AP511" i="12"/>
  <c r="AP512" i="12"/>
  <c r="AP513" i="12"/>
  <c r="AP514" i="12"/>
  <c r="AP515" i="12"/>
  <c r="AP516" i="12"/>
  <c r="AP517" i="12"/>
  <c r="AP518" i="12"/>
  <c r="AP519" i="12"/>
  <c r="AP520" i="12"/>
  <c r="AP521" i="12"/>
  <c r="AP522" i="12"/>
  <c r="AP523" i="12"/>
  <c r="AP524" i="12"/>
  <c r="AP525" i="12"/>
  <c r="AP526" i="12"/>
  <c r="AP527" i="12"/>
  <c r="AP528" i="12"/>
  <c r="AP529" i="12"/>
  <c r="AP530" i="12"/>
  <c r="AP531" i="12"/>
  <c r="AP532" i="12"/>
  <c r="AP533" i="12"/>
  <c r="AP534" i="12"/>
  <c r="AP535" i="12"/>
  <c r="AP536" i="12"/>
  <c r="AP537" i="12"/>
  <c r="AP538" i="12"/>
  <c r="AP539" i="12"/>
  <c r="AP540" i="12"/>
  <c r="AP541" i="12"/>
  <c r="AP181" i="12"/>
  <c r="AO182" i="12"/>
  <c r="AO183" i="12"/>
  <c r="AO184" i="12"/>
  <c r="AO185" i="12"/>
  <c r="AO186" i="12"/>
  <c r="AO187" i="12"/>
  <c r="AO188" i="12"/>
  <c r="AO189" i="12"/>
  <c r="AO190" i="12"/>
  <c r="AO191" i="12"/>
  <c r="AO192" i="12"/>
  <c r="AO193" i="12"/>
  <c r="AO194" i="12"/>
  <c r="AO195" i="12"/>
  <c r="AO196" i="12"/>
  <c r="AO197" i="12"/>
  <c r="AO198" i="12"/>
  <c r="AO199" i="12"/>
  <c r="AO200" i="12"/>
  <c r="AO201" i="12"/>
  <c r="AO202" i="12"/>
  <c r="AO203" i="12"/>
  <c r="AO204" i="12"/>
  <c r="AO205" i="12"/>
  <c r="AO206" i="12"/>
  <c r="AO207" i="12"/>
  <c r="AO208" i="12"/>
  <c r="AO209" i="12"/>
  <c r="AO210" i="12"/>
  <c r="AO211" i="12"/>
  <c r="AO212" i="12"/>
  <c r="AO213" i="12"/>
  <c r="AO214" i="12"/>
  <c r="AO215" i="12"/>
  <c r="AO216" i="12"/>
  <c r="AO217" i="12"/>
  <c r="AO218" i="12"/>
  <c r="AO219" i="12"/>
  <c r="AO220" i="12"/>
  <c r="AO221" i="12"/>
  <c r="AO222" i="12"/>
  <c r="AO223" i="12"/>
  <c r="AO224" i="12"/>
  <c r="AO225" i="12"/>
  <c r="AO226" i="12"/>
  <c r="AO227" i="12"/>
  <c r="AO228" i="12"/>
  <c r="AO229" i="12"/>
  <c r="AO230" i="12"/>
  <c r="AO231" i="12"/>
  <c r="AO232" i="12"/>
  <c r="AO233" i="12"/>
  <c r="AO234" i="12"/>
  <c r="AO235" i="12"/>
  <c r="AO236" i="12"/>
  <c r="AO237" i="12"/>
  <c r="AO238" i="12"/>
  <c r="AO239" i="12"/>
  <c r="AO240" i="12"/>
  <c r="AO241" i="12"/>
  <c r="AO242" i="12"/>
  <c r="AO243" i="12"/>
  <c r="AO244" i="12"/>
  <c r="AO245" i="12"/>
  <c r="AO246" i="12"/>
  <c r="AO247" i="12"/>
  <c r="AO248" i="12"/>
  <c r="AO249" i="12"/>
  <c r="AO250" i="12"/>
  <c r="AO251" i="12"/>
  <c r="AO252" i="12"/>
  <c r="AO253" i="12"/>
  <c r="AO254" i="12"/>
  <c r="AO255" i="12"/>
  <c r="AO256" i="12"/>
  <c r="AO257" i="12"/>
  <c r="AO258" i="12"/>
  <c r="AO259" i="12"/>
  <c r="AO260" i="12"/>
  <c r="AO261" i="12"/>
  <c r="AO262" i="12"/>
  <c r="AO263" i="12"/>
  <c r="AO264" i="12"/>
  <c r="AO265" i="12"/>
  <c r="AO266" i="12"/>
  <c r="AO267" i="12"/>
  <c r="AO268" i="12"/>
  <c r="AO269" i="12"/>
  <c r="AO270" i="12"/>
  <c r="AO271" i="12"/>
  <c r="AO272" i="12"/>
  <c r="AO273" i="12"/>
  <c r="AO274" i="12"/>
  <c r="AO275" i="12"/>
  <c r="AO276" i="12"/>
  <c r="AO277" i="12"/>
  <c r="AO278" i="12"/>
  <c r="AO279" i="12"/>
  <c r="AO280" i="12"/>
  <c r="AO281" i="12"/>
  <c r="AO282" i="12"/>
  <c r="AO283" i="12"/>
  <c r="AO284" i="12"/>
  <c r="AO285" i="12"/>
  <c r="AO286" i="12"/>
  <c r="AO287" i="12"/>
  <c r="AO288" i="12"/>
  <c r="AO289" i="12"/>
  <c r="AO290" i="12"/>
  <c r="AO291" i="12"/>
  <c r="AO292" i="12"/>
  <c r="AO293" i="12"/>
  <c r="AO294" i="12"/>
  <c r="AO295" i="12"/>
  <c r="AO296" i="12"/>
  <c r="AO297" i="12"/>
  <c r="AO298" i="12"/>
  <c r="AO299" i="12"/>
  <c r="AO300" i="12"/>
  <c r="AO301" i="12"/>
  <c r="AO302" i="12"/>
  <c r="AO303" i="12"/>
  <c r="AO304" i="12"/>
  <c r="AO305" i="12"/>
  <c r="AO306" i="12"/>
  <c r="AO307" i="12"/>
  <c r="AO308" i="12"/>
  <c r="AO309" i="12"/>
  <c r="AO310" i="12"/>
  <c r="AO311" i="12"/>
  <c r="AO312" i="12"/>
  <c r="AO313" i="12"/>
  <c r="AO314" i="12"/>
  <c r="AO315" i="12"/>
  <c r="AO316" i="12"/>
  <c r="AO317" i="12"/>
  <c r="AO318" i="12"/>
  <c r="AO319" i="12"/>
  <c r="AO320" i="12"/>
  <c r="AO321" i="12"/>
  <c r="AO322" i="12"/>
  <c r="AO323" i="12"/>
  <c r="AO324" i="12"/>
  <c r="AO325" i="12"/>
  <c r="AO326" i="12"/>
  <c r="AO327" i="12"/>
  <c r="AO328" i="12"/>
  <c r="AO329" i="12"/>
  <c r="AO330" i="12"/>
  <c r="AO331" i="12"/>
  <c r="AO332" i="12"/>
  <c r="AO333" i="12"/>
  <c r="AO334" i="12"/>
  <c r="AO335" i="12"/>
  <c r="AO336" i="12"/>
  <c r="AO337" i="12"/>
  <c r="AO338" i="12"/>
  <c r="AO339" i="12"/>
  <c r="AO340" i="12"/>
  <c r="AO341" i="12"/>
  <c r="AO342" i="12"/>
  <c r="AO343" i="12"/>
  <c r="AO344" i="12"/>
  <c r="AO345" i="12"/>
  <c r="AO346" i="12"/>
  <c r="AO347" i="12"/>
  <c r="AO348" i="12"/>
  <c r="AO349" i="12"/>
  <c r="AO350" i="12"/>
  <c r="AO351" i="12"/>
  <c r="AO352" i="12"/>
  <c r="AO353" i="12"/>
  <c r="AO354" i="12"/>
  <c r="AO355" i="12"/>
  <c r="AO356" i="12"/>
  <c r="AO357" i="12"/>
  <c r="AO358" i="12"/>
  <c r="AO359" i="12"/>
  <c r="AO360" i="12"/>
  <c r="AO361" i="12"/>
  <c r="AO362" i="12"/>
  <c r="AO363" i="12"/>
  <c r="AO364" i="12"/>
  <c r="AO365" i="12"/>
  <c r="AO366" i="12"/>
  <c r="AO367" i="12"/>
  <c r="AO368" i="12"/>
  <c r="AO369" i="12"/>
  <c r="AO370" i="12"/>
  <c r="AO371" i="12"/>
  <c r="AO372" i="12"/>
  <c r="AO373" i="12"/>
  <c r="AO374" i="12"/>
  <c r="AO375" i="12"/>
  <c r="AO376" i="12"/>
  <c r="AO377" i="12"/>
  <c r="AO378" i="12"/>
  <c r="AO379" i="12"/>
  <c r="AO380" i="12"/>
  <c r="AO381" i="12"/>
  <c r="AO382" i="12"/>
  <c r="AO383" i="12"/>
  <c r="AO384" i="12"/>
  <c r="AO385" i="12"/>
  <c r="AO386" i="12"/>
  <c r="AO387" i="12"/>
  <c r="AO388" i="12"/>
  <c r="AO389" i="12"/>
  <c r="AO390" i="12"/>
  <c r="AO391" i="12"/>
  <c r="AO392" i="12"/>
  <c r="AO393" i="12"/>
  <c r="AO394" i="12"/>
  <c r="AO395" i="12"/>
  <c r="AO396" i="12"/>
  <c r="AO397" i="12"/>
  <c r="AO398" i="12"/>
  <c r="AO399" i="12"/>
  <c r="AO400" i="12"/>
  <c r="AO401" i="12"/>
  <c r="AO402" i="12"/>
  <c r="AO403" i="12"/>
  <c r="AO404" i="12"/>
  <c r="AO405" i="12"/>
  <c r="AO406" i="12"/>
  <c r="AO407" i="12"/>
  <c r="AO408" i="12"/>
  <c r="AO409" i="12"/>
  <c r="AO410" i="12"/>
  <c r="AO411" i="12"/>
  <c r="AO412" i="12"/>
  <c r="AO413" i="12"/>
  <c r="AO414" i="12"/>
  <c r="AO415" i="12"/>
  <c r="AO416" i="12"/>
  <c r="AO417" i="12"/>
  <c r="AO418" i="12"/>
  <c r="AO419" i="12"/>
  <c r="AO420" i="12"/>
  <c r="AO421" i="12"/>
  <c r="AO422" i="12"/>
  <c r="AO423" i="12"/>
  <c r="AO424" i="12"/>
  <c r="AO425" i="12"/>
  <c r="AO426" i="12"/>
  <c r="AO427" i="12"/>
  <c r="AO428" i="12"/>
  <c r="AO429" i="12"/>
  <c r="AO430" i="12"/>
  <c r="AO431" i="12"/>
  <c r="AO432" i="12"/>
  <c r="AO433" i="12"/>
  <c r="AO434" i="12"/>
  <c r="AO435" i="12"/>
  <c r="AO436" i="12"/>
  <c r="AO437" i="12"/>
  <c r="AO438" i="12"/>
  <c r="AO439" i="12"/>
  <c r="AO440" i="12"/>
  <c r="AO441" i="12"/>
  <c r="AO442" i="12"/>
  <c r="AO443" i="12"/>
  <c r="AO444" i="12"/>
  <c r="AO445" i="12"/>
  <c r="AO446" i="12"/>
  <c r="AO447" i="12"/>
  <c r="AO448" i="12"/>
  <c r="AO449" i="12"/>
  <c r="AO450" i="12"/>
  <c r="AO451" i="12"/>
  <c r="AO452" i="12"/>
  <c r="AO453" i="12"/>
  <c r="AO454" i="12"/>
  <c r="AO455" i="12"/>
  <c r="AO456" i="12"/>
  <c r="AO457" i="12"/>
  <c r="AO458" i="12"/>
  <c r="AO459" i="12"/>
  <c r="AO460" i="12"/>
  <c r="AO461" i="12"/>
  <c r="AO462" i="12"/>
  <c r="AO463" i="12"/>
  <c r="AO464" i="12"/>
  <c r="AO465" i="12"/>
  <c r="AO466" i="12"/>
  <c r="AO467" i="12"/>
  <c r="AO468" i="12"/>
  <c r="AO469" i="12"/>
  <c r="AO470" i="12"/>
  <c r="AO471" i="12"/>
  <c r="AO472" i="12"/>
  <c r="AO473" i="12"/>
  <c r="AO474" i="12"/>
  <c r="AO475" i="12"/>
  <c r="AO476" i="12"/>
  <c r="AO477" i="12"/>
  <c r="AO478" i="12"/>
  <c r="AO479" i="12"/>
  <c r="AO480" i="12"/>
  <c r="AO481" i="12"/>
  <c r="AO482" i="12"/>
  <c r="AO483" i="12"/>
  <c r="AO484" i="12"/>
  <c r="AO485" i="12"/>
  <c r="AO486" i="12"/>
  <c r="AO487" i="12"/>
  <c r="AO488" i="12"/>
  <c r="AO489" i="12"/>
  <c r="AO490" i="12"/>
  <c r="AO491" i="12"/>
  <c r="AO492" i="12"/>
  <c r="AO493" i="12"/>
  <c r="AO494" i="12"/>
  <c r="AO495" i="12"/>
  <c r="AO496" i="12"/>
  <c r="AO497" i="12"/>
  <c r="AO498" i="12"/>
  <c r="AO499" i="12"/>
  <c r="AO500" i="12"/>
  <c r="AO501" i="12"/>
  <c r="AO502" i="12"/>
  <c r="AO503" i="12"/>
  <c r="AO504" i="12"/>
  <c r="AO505" i="12"/>
  <c r="AO506" i="12"/>
  <c r="AO507" i="12"/>
  <c r="AO508" i="12"/>
  <c r="AO509" i="12"/>
  <c r="AO510" i="12"/>
  <c r="AO511" i="12"/>
  <c r="AO512" i="12"/>
  <c r="AO513" i="12"/>
  <c r="AO514" i="12"/>
  <c r="AO515" i="12"/>
  <c r="AO516" i="12"/>
  <c r="AO517" i="12"/>
  <c r="AO518" i="12"/>
  <c r="AO519" i="12"/>
  <c r="AO520" i="12"/>
  <c r="AO521" i="12"/>
  <c r="AO522" i="12"/>
  <c r="AO523" i="12"/>
  <c r="AO524" i="12"/>
  <c r="AO525" i="12"/>
  <c r="AO526" i="12"/>
  <c r="AO527" i="12"/>
  <c r="AO528" i="12"/>
  <c r="AO529" i="12"/>
  <c r="AO530" i="12"/>
  <c r="AO531" i="12"/>
  <c r="AO532" i="12"/>
  <c r="AO533" i="12"/>
  <c r="AO534" i="12"/>
  <c r="AO535" i="12"/>
  <c r="AO536" i="12"/>
  <c r="AO537" i="12"/>
  <c r="AO538" i="12"/>
  <c r="AO539" i="12"/>
  <c r="AO540" i="12"/>
  <c r="AO541" i="12"/>
  <c r="AO181" i="12"/>
  <c r="AL542" i="12"/>
  <c r="AL543" i="12"/>
  <c r="AL544" i="12"/>
  <c r="AL545" i="12"/>
  <c r="AL546" i="12"/>
  <c r="AL547" i="12"/>
  <c r="AL548" i="12"/>
  <c r="AL549" i="12"/>
  <c r="AL550" i="12"/>
  <c r="AL551" i="12"/>
  <c r="AL552" i="12"/>
  <c r="AL553" i="12"/>
  <c r="AL554" i="12"/>
  <c r="AL555" i="12"/>
  <c r="AL556" i="12"/>
  <c r="AL557" i="12"/>
  <c r="AL558" i="12"/>
  <c r="AL559" i="12"/>
  <c r="AL560" i="12"/>
  <c r="AL561" i="12"/>
  <c r="AL562" i="12"/>
  <c r="AL563" i="12"/>
  <c r="AL564" i="12"/>
  <c r="AL565" i="12"/>
  <c r="AL566" i="12"/>
  <c r="AL567" i="12"/>
  <c r="AL568" i="12"/>
  <c r="AL569" i="12"/>
  <c r="AL570" i="12"/>
  <c r="AL571" i="12"/>
  <c r="AL572" i="12"/>
  <c r="AL573" i="12"/>
  <c r="AL574" i="12"/>
  <c r="AL575" i="12"/>
  <c r="AL576" i="12"/>
  <c r="AL577" i="12"/>
  <c r="AL578" i="12"/>
  <c r="AL579" i="12"/>
  <c r="AL580" i="12"/>
  <c r="AL581" i="12"/>
  <c r="AL582" i="12"/>
  <c r="AL583" i="12"/>
  <c r="AL584" i="12"/>
  <c r="AL585" i="12"/>
  <c r="AL586" i="12"/>
  <c r="AL587" i="12"/>
  <c r="AL588" i="12"/>
  <c r="AL589" i="12"/>
  <c r="AL590" i="12"/>
  <c r="AL591" i="12"/>
  <c r="AL592" i="12"/>
  <c r="AL593" i="12"/>
  <c r="AL594" i="12"/>
  <c r="AL595" i="12"/>
  <c r="AL596" i="12"/>
  <c r="AL597" i="12"/>
  <c r="AL598" i="12"/>
  <c r="AL599" i="12"/>
  <c r="AL600" i="12"/>
  <c r="AL601" i="12"/>
  <c r="AL602" i="12"/>
  <c r="AL603" i="12"/>
  <c r="AL604" i="12"/>
  <c r="AL605" i="12"/>
  <c r="AL606" i="12"/>
  <c r="AL607" i="12"/>
  <c r="AL608" i="12"/>
  <c r="AL609" i="12"/>
  <c r="AL610" i="12"/>
  <c r="AL611" i="12"/>
  <c r="AL612" i="12"/>
  <c r="AL613" i="12"/>
  <c r="AL614" i="12"/>
  <c r="AL615" i="12"/>
  <c r="AL616" i="12"/>
  <c r="AL617" i="12"/>
  <c r="AL618" i="12"/>
  <c r="AL619" i="12"/>
  <c r="AL620" i="12"/>
  <c r="AL621" i="12"/>
  <c r="AL622" i="12"/>
  <c r="AL623" i="12"/>
  <c r="AL624" i="12"/>
  <c r="AL625" i="12"/>
  <c r="AL626" i="12"/>
  <c r="AL627" i="12"/>
  <c r="AL628" i="12"/>
  <c r="AL629" i="12"/>
  <c r="AL630" i="12"/>
  <c r="AL631" i="12"/>
  <c r="AL632" i="12"/>
  <c r="AL633" i="12"/>
  <c r="AL634" i="12"/>
  <c r="AL635" i="12"/>
  <c r="AL636" i="12"/>
  <c r="AL637" i="12"/>
  <c r="AL638" i="12"/>
  <c r="AL639" i="12"/>
  <c r="AL640" i="12"/>
  <c r="AL641" i="12"/>
  <c r="AL642" i="12"/>
  <c r="AL643" i="12"/>
  <c r="AL644" i="12"/>
  <c r="AL645" i="12"/>
  <c r="AL646" i="12"/>
  <c r="AL647" i="12"/>
  <c r="AL648" i="12"/>
  <c r="AL649" i="12"/>
  <c r="AL650" i="12"/>
  <c r="AL651" i="12"/>
  <c r="AL652" i="12"/>
  <c r="AL653" i="12"/>
  <c r="AL654" i="12"/>
  <c r="AL655" i="12"/>
  <c r="AL656" i="12"/>
  <c r="AL657" i="12"/>
  <c r="AL658" i="12"/>
  <c r="AL659" i="12"/>
  <c r="AL660" i="12"/>
  <c r="AL661" i="12"/>
  <c r="AL662" i="12"/>
  <c r="AL663" i="12"/>
  <c r="AL664" i="12"/>
  <c r="AL665" i="12"/>
  <c r="AL666" i="12"/>
  <c r="AL667" i="12"/>
  <c r="AL668" i="12"/>
  <c r="AL669" i="12"/>
  <c r="AL670" i="12"/>
  <c r="AL671" i="12"/>
  <c r="AL672" i="12"/>
  <c r="AL673" i="12"/>
  <c r="AL674" i="12"/>
  <c r="AL675" i="12"/>
  <c r="AL676" i="12"/>
  <c r="AL677" i="12"/>
  <c r="AL678" i="12"/>
  <c r="AL679" i="12"/>
  <c r="AL680" i="12"/>
  <c r="AL681" i="12"/>
  <c r="AL682" i="12"/>
  <c r="AL683" i="12"/>
  <c r="AL684" i="12"/>
  <c r="AL685" i="12"/>
  <c r="AL686" i="12"/>
  <c r="AL687" i="12"/>
  <c r="AL688" i="12"/>
  <c r="AL689" i="12"/>
  <c r="AL690" i="12"/>
  <c r="AL691" i="12"/>
  <c r="AL692" i="12"/>
  <c r="AL693" i="12"/>
  <c r="AL694" i="12"/>
  <c r="AL695" i="12"/>
  <c r="AL696" i="12"/>
  <c r="AL697" i="12"/>
  <c r="AL698" i="12"/>
  <c r="AL699" i="12"/>
  <c r="AL700" i="12"/>
  <c r="AL701" i="12"/>
  <c r="AL702" i="12"/>
  <c r="AL703" i="12"/>
  <c r="AL704" i="12"/>
  <c r="AL705" i="12"/>
  <c r="AL706" i="12"/>
  <c r="AL707" i="12"/>
  <c r="AL708" i="12"/>
  <c r="AL709" i="12"/>
  <c r="AL710" i="12"/>
  <c r="AL711" i="12"/>
  <c r="AL712" i="12"/>
  <c r="AL713" i="12"/>
  <c r="AL714" i="12"/>
  <c r="AL715" i="12"/>
  <c r="AL716" i="12"/>
  <c r="AL717" i="12"/>
  <c r="AL718" i="12"/>
  <c r="AL719" i="12"/>
  <c r="AL720" i="12"/>
  <c r="AL721" i="12"/>
  <c r="AL722" i="12"/>
  <c r="AL723" i="12"/>
  <c r="AL724" i="12"/>
  <c r="AL180" i="12"/>
  <c r="T12" i="23" l="1"/>
  <c r="T44" i="23"/>
  <c r="T52" i="23"/>
  <c r="T21" i="23"/>
  <c r="T22" i="23"/>
  <c r="U22" i="23" s="1"/>
  <c r="Q22" i="23" s="1"/>
  <c r="T33" i="23"/>
  <c r="T37" i="23"/>
  <c r="Q19" i="23"/>
  <c r="T30" i="23"/>
  <c r="T29" i="23"/>
  <c r="U29" i="23" s="1"/>
  <c r="Q29" i="23" s="1"/>
  <c r="T2" i="23"/>
  <c r="U2" i="23" s="1"/>
  <c r="T3" i="23"/>
  <c r="T9" i="23"/>
  <c r="U9" i="23" s="1"/>
  <c r="Q9" i="23" s="1"/>
  <c r="T10" i="23"/>
  <c r="Q28" i="23"/>
  <c r="T28" i="23"/>
  <c r="T32" i="23"/>
  <c r="U32" i="23" s="1"/>
  <c r="Q32" i="23" s="1"/>
  <c r="T76" i="23"/>
  <c r="T7" i="23"/>
  <c r="T8" i="23"/>
  <c r="Q34" i="23"/>
  <c r="T42" i="23"/>
  <c r="T50" i="23"/>
  <c r="T58" i="23"/>
  <c r="Q66" i="23"/>
  <c r="T5" i="23"/>
  <c r="U5" i="23" s="1"/>
  <c r="Q5" i="23" s="1"/>
  <c r="J11" i="23"/>
  <c r="T67" i="23"/>
  <c r="Q71" i="23"/>
  <c r="T83" i="23"/>
  <c r="U350" i="23"/>
  <c r="Q350" i="23" s="1"/>
  <c r="U360" i="23"/>
  <c r="U352" i="23"/>
  <c r="U344" i="23"/>
  <c r="Q344" i="23" s="1"/>
  <c r="U336" i="23"/>
  <c r="U353" i="23"/>
  <c r="Q353" i="23" s="1"/>
  <c r="U345" i="23"/>
  <c r="Q345" i="23" s="1"/>
  <c r="U337" i="23"/>
  <c r="U329" i="23"/>
  <c r="Q329" i="23" s="1"/>
  <c r="U321" i="23"/>
  <c r="U313" i="23"/>
  <c r="Q313" i="23" s="1"/>
  <c r="U305" i="23"/>
  <c r="U297" i="23"/>
  <c r="U354" i="23"/>
  <c r="U346" i="23"/>
  <c r="U338" i="23"/>
  <c r="U330" i="23"/>
  <c r="Q330" i="23" s="1"/>
  <c r="U355" i="23"/>
  <c r="Q355" i="23" s="1"/>
  <c r="U315" i="23"/>
  <c r="U307" i="23"/>
  <c r="U356" i="23"/>
  <c r="Q356" i="23" s="1"/>
  <c r="U348" i="23"/>
  <c r="U332" i="23"/>
  <c r="U324" i="23"/>
  <c r="U308" i="23"/>
  <c r="Q308" i="23" s="1"/>
  <c r="U320" i="23"/>
  <c r="Q320" i="23" s="1"/>
  <c r="U298" i="23"/>
  <c r="U291" i="23"/>
  <c r="U349" i="23"/>
  <c r="U310" i="23"/>
  <c r="U292" i="23"/>
  <c r="Q292" i="23" s="1"/>
  <c r="U284" i="23"/>
  <c r="Q284" i="23" s="1"/>
  <c r="U276" i="23"/>
  <c r="Q276" i="23" s="1"/>
  <c r="U268" i="23"/>
  <c r="U327" i="23"/>
  <c r="U314" i="23"/>
  <c r="U312" i="23"/>
  <c r="Q312" i="23" s="1"/>
  <c r="U303" i="23"/>
  <c r="U293" i="23"/>
  <c r="Q293" i="23" s="1"/>
  <c r="U286" i="23"/>
  <c r="U270" i="23"/>
  <c r="Q270" i="23" s="1"/>
  <c r="U341" i="23"/>
  <c r="U333" i="23"/>
  <c r="U326" i="23"/>
  <c r="U319" i="23"/>
  <c r="U309" i="23"/>
  <c r="U302" i="23"/>
  <c r="Q302" i="23" s="1"/>
  <c r="U294" i="23"/>
  <c r="U357" i="23"/>
  <c r="Q357" i="23" s="1"/>
  <c r="U328" i="23"/>
  <c r="U325" i="23"/>
  <c r="Q325" i="23" s="1"/>
  <c r="U318" i="23"/>
  <c r="Q318" i="23" s="1"/>
  <c r="U289" i="23"/>
  <c r="U281" i="23"/>
  <c r="Q281" i="23" s="1"/>
  <c r="U279" i="23"/>
  <c r="U274" i="23"/>
  <c r="U263" i="23"/>
  <c r="Q263" i="23" s="1"/>
  <c r="U261" i="23"/>
  <c r="U239" i="23"/>
  <c r="U282" i="23"/>
  <c r="U232" i="23"/>
  <c r="Q232" i="23" s="1"/>
  <c r="U224" i="23"/>
  <c r="Q224" i="23" s="1"/>
  <c r="U285" i="23"/>
  <c r="Q285" i="23" s="1"/>
  <c r="U271" i="23"/>
  <c r="U306" i="23"/>
  <c r="Q306" i="23" s="1"/>
  <c r="U304" i="23"/>
  <c r="U253" i="23"/>
  <c r="Q253" i="23" s="1"/>
  <c r="U245" i="23"/>
  <c r="Q245" i="23" s="1"/>
  <c r="U237" i="23"/>
  <c r="Q237" i="23" s="1"/>
  <c r="U229" i="23"/>
  <c r="Q229" i="23" s="1"/>
  <c r="U311" i="23"/>
  <c r="U222" i="23"/>
  <c r="U280" i="23"/>
  <c r="Q280" i="23" s="1"/>
  <c r="U264" i="23"/>
  <c r="U257" i="23"/>
  <c r="U234" i="23"/>
  <c r="U227" i="23"/>
  <c r="U207" i="23"/>
  <c r="Q207" i="23" s="1"/>
  <c r="U199" i="23"/>
  <c r="Q199" i="23" s="1"/>
  <c r="U191" i="23"/>
  <c r="Q191" i="23" s="1"/>
  <c r="U259" i="23"/>
  <c r="U217" i="23"/>
  <c r="U209" i="23"/>
  <c r="Q209" i="23" s="1"/>
  <c r="U201" i="23"/>
  <c r="Q201" i="23" s="1"/>
  <c r="U266" i="23"/>
  <c r="U230" i="23"/>
  <c r="Q230" i="23" s="1"/>
  <c r="U251" i="23"/>
  <c r="Q251" i="23" s="1"/>
  <c r="U198" i="23"/>
  <c r="U178" i="23"/>
  <c r="U170" i="23"/>
  <c r="U250" i="23"/>
  <c r="Q250" i="23" s="1"/>
  <c r="U242" i="23"/>
  <c r="Q242" i="23" s="1"/>
  <c r="U216" i="23"/>
  <c r="Q216" i="23" s="1"/>
  <c r="U214" i="23"/>
  <c r="U265" i="23"/>
  <c r="U238" i="23"/>
  <c r="Q238" i="23" s="1"/>
  <c r="U225" i="23"/>
  <c r="Q225" i="23" s="1"/>
  <c r="U205" i="23"/>
  <c r="U196" i="23"/>
  <c r="Q196" i="23" s="1"/>
  <c r="U180" i="23"/>
  <c r="U172" i="23"/>
  <c r="U258" i="23"/>
  <c r="Q258" i="23" s="1"/>
  <c r="U252" i="23"/>
  <c r="Q252" i="23" s="1"/>
  <c r="U233" i="23"/>
  <c r="U218" i="23"/>
  <c r="Q218" i="23" s="1"/>
  <c r="U175" i="23"/>
  <c r="U167" i="23"/>
  <c r="Q167" i="23" s="1"/>
  <c r="U206" i="23"/>
  <c r="U184" i="23"/>
  <c r="U153" i="23"/>
  <c r="Q153" i="23" s="1"/>
  <c r="U145" i="23"/>
  <c r="U235" i="23"/>
  <c r="U197" i="23"/>
  <c r="U192" i="23"/>
  <c r="Q192" i="23" s="1"/>
  <c r="U177" i="23"/>
  <c r="U163" i="23"/>
  <c r="U160" i="23"/>
  <c r="U154" i="23"/>
  <c r="U155" i="23"/>
  <c r="Q155" i="23" s="1"/>
  <c r="U147" i="23"/>
  <c r="U244" i="23"/>
  <c r="Q244" i="23" s="1"/>
  <c r="U212" i="23"/>
  <c r="Q212" i="23" s="1"/>
  <c r="U156" i="23"/>
  <c r="Q156" i="23" s="1"/>
  <c r="U140" i="23"/>
  <c r="U132" i="23"/>
  <c r="Q132" i="23" s="1"/>
  <c r="U254" i="23"/>
  <c r="Q254" i="23" s="1"/>
  <c r="U246" i="23"/>
  <c r="U195" i="23"/>
  <c r="U174" i="23"/>
  <c r="Q174" i="23" s="1"/>
  <c r="U149" i="23"/>
  <c r="Q149" i="23" s="1"/>
  <c r="U185" i="23"/>
  <c r="U158" i="23"/>
  <c r="U166" i="23"/>
  <c r="Q166" i="23" s="1"/>
  <c r="U143" i="23"/>
  <c r="U141" i="23"/>
  <c r="Q141" i="23" s="1"/>
  <c r="U129" i="23"/>
  <c r="U121" i="23"/>
  <c r="U113" i="23"/>
  <c r="U105" i="23"/>
  <c r="Q105" i="23" s="1"/>
  <c r="U97" i="23"/>
  <c r="U89" i="23"/>
  <c r="Q89" i="23" s="1"/>
  <c r="U81" i="23"/>
  <c r="U73" i="23"/>
  <c r="Q73" i="23" s="1"/>
  <c r="U194" i="23"/>
  <c r="Q194" i="23" s="1"/>
  <c r="U139" i="23"/>
  <c r="U122" i="23"/>
  <c r="U90" i="23"/>
  <c r="Q90" i="23" s="1"/>
  <c r="U82" i="23"/>
  <c r="Q82" i="23" s="1"/>
  <c r="U74" i="23"/>
  <c r="Q74" i="23" s="1"/>
  <c r="U66" i="23"/>
  <c r="U168" i="23"/>
  <c r="U159" i="23"/>
  <c r="Q159" i="23" s="1"/>
  <c r="U142" i="23"/>
  <c r="Q142" i="23" s="1"/>
  <c r="U130" i="23"/>
  <c r="U116" i="23"/>
  <c r="Q116" i="23" s="1"/>
  <c r="U108" i="23"/>
  <c r="Q108" i="23" s="1"/>
  <c r="U100" i="23"/>
  <c r="Q100" i="23" s="1"/>
  <c r="U84" i="23"/>
  <c r="Q84" i="23" s="1"/>
  <c r="U76" i="23"/>
  <c r="U135" i="23"/>
  <c r="U133" i="23"/>
  <c r="Q133" i="23" s="1"/>
  <c r="U125" i="23"/>
  <c r="U117" i="23"/>
  <c r="Q117" i="23" s="1"/>
  <c r="U101" i="23"/>
  <c r="U181" i="23"/>
  <c r="U173" i="23"/>
  <c r="Q173" i="23" s="1"/>
  <c r="U127" i="23"/>
  <c r="U119" i="23"/>
  <c r="U111" i="23"/>
  <c r="U103" i="23"/>
  <c r="U95" i="23"/>
  <c r="U112" i="23"/>
  <c r="U110" i="23"/>
  <c r="U79" i="23"/>
  <c r="Q79" i="23" s="1"/>
  <c r="U77" i="23"/>
  <c r="Q77" i="23" s="1"/>
  <c r="U72" i="23"/>
  <c r="Q72" i="23" s="1"/>
  <c r="U59" i="23"/>
  <c r="U51" i="23"/>
  <c r="U43" i="23"/>
  <c r="U35" i="23"/>
  <c r="U26" i="23"/>
  <c r="Q26" i="23" s="1"/>
  <c r="U25" i="23"/>
  <c r="Q25" i="23" s="1"/>
  <c r="U24" i="23"/>
  <c r="Q24" i="23" s="1"/>
  <c r="U23" i="23"/>
  <c r="Q23" i="23" s="1"/>
  <c r="U11" i="23"/>
  <c r="U55" i="23"/>
  <c r="Q55" i="23" s="1"/>
  <c r="U16" i="23"/>
  <c r="Q16" i="23" s="1"/>
  <c r="U15" i="23"/>
  <c r="Q15" i="23" s="1"/>
  <c r="U75" i="23"/>
  <c r="Q75" i="23" s="1"/>
  <c r="U118" i="23"/>
  <c r="U86" i="23"/>
  <c r="U52" i="23"/>
  <c r="Q52" i="23" s="1"/>
  <c r="U44" i="23"/>
  <c r="U36" i="23"/>
  <c r="Q36" i="23" s="1"/>
  <c r="U27" i="23"/>
  <c r="Q27" i="23" s="1"/>
  <c r="U12" i="23"/>
  <c r="Q12" i="23" s="1"/>
  <c r="U18" i="23"/>
  <c r="Q18" i="23" s="1"/>
  <c r="U202" i="23"/>
  <c r="Q202" i="23" s="1"/>
  <c r="U189" i="23"/>
  <c r="U128" i="23"/>
  <c r="U126" i="23"/>
  <c r="U88" i="23"/>
  <c r="U83" i="23"/>
  <c r="Q83" i="23" s="1"/>
  <c r="U64" i="23"/>
  <c r="U53" i="23"/>
  <c r="Q53" i="23" s="1"/>
  <c r="U37" i="23"/>
  <c r="Q37" i="23" s="1"/>
  <c r="U28" i="23"/>
  <c r="U150" i="23"/>
  <c r="U91" i="23"/>
  <c r="Q91" i="23" s="1"/>
  <c r="U71" i="23"/>
  <c r="U69" i="23"/>
  <c r="Q69" i="23" s="1"/>
  <c r="U67" i="23"/>
  <c r="U46" i="23"/>
  <c r="Q46" i="23" s="1"/>
  <c r="U30" i="23"/>
  <c r="Q30" i="23" s="1"/>
  <c r="U3" i="23"/>
  <c r="Q3" i="23" s="1"/>
  <c r="U47" i="23"/>
  <c r="Q47" i="23" s="1"/>
  <c r="U151" i="23"/>
  <c r="U56" i="23"/>
  <c r="Q56" i="23" s="1"/>
  <c r="U48" i="23"/>
  <c r="Q48" i="23" s="1"/>
  <c r="U136" i="23"/>
  <c r="U96" i="23"/>
  <c r="U63" i="23"/>
  <c r="Q63" i="23" s="1"/>
  <c r="U41" i="23"/>
  <c r="Q41" i="23" s="1"/>
  <c r="U33" i="23"/>
  <c r="U21" i="23"/>
  <c r="Q21" i="23" s="1"/>
  <c r="U20" i="23"/>
  <c r="U6" i="23"/>
  <c r="Q6" i="23" s="1"/>
  <c r="U17" i="23"/>
  <c r="Q17" i="23" s="1"/>
  <c r="U40" i="23"/>
  <c r="Q40" i="23" s="1"/>
  <c r="U104" i="23"/>
  <c r="Q104" i="23" s="1"/>
  <c r="U102" i="23"/>
  <c r="U94" i="23"/>
  <c r="U70" i="23"/>
  <c r="U61" i="23"/>
  <c r="Q61" i="23" s="1"/>
  <c r="U58" i="23"/>
  <c r="Q58" i="23" s="1"/>
  <c r="U50" i="23"/>
  <c r="Q50" i="23" s="1"/>
  <c r="U42" i="23"/>
  <c r="Q42" i="23" s="1"/>
  <c r="U34" i="23"/>
  <c r="U10" i="23"/>
  <c r="U8" i="23"/>
  <c r="Q8" i="23" s="1"/>
  <c r="U7" i="23"/>
  <c r="U78" i="23"/>
  <c r="U39" i="23"/>
  <c r="Q39" i="23" s="1"/>
  <c r="U31" i="23"/>
  <c r="Q31" i="23" s="1"/>
  <c r="U4" i="23"/>
  <c r="Q4" i="23" s="1"/>
  <c r="U134" i="23"/>
  <c r="Q134" i="23" s="1"/>
  <c r="U87" i="23"/>
  <c r="Q87" i="23" s="1"/>
  <c r="U85" i="23"/>
  <c r="T13" i="23"/>
  <c r="U13" i="23" s="1"/>
  <c r="Q13" i="23" s="1"/>
  <c r="T14" i="23"/>
  <c r="U14" i="23" s="1"/>
  <c r="Q14" i="23" s="1"/>
  <c r="T41" i="23"/>
  <c r="T49" i="23"/>
  <c r="U49" i="23" s="1"/>
  <c r="Q49" i="23" s="1"/>
  <c r="T53" i="23"/>
  <c r="T57" i="23"/>
  <c r="U57" i="23" s="1"/>
  <c r="Q57" i="23" s="1"/>
  <c r="T60" i="23"/>
  <c r="U60" i="23" s="1"/>
  <c r="Q60" i="23" s="1"/>
  <c r="Q128" i="23"/>
  <c r="T38" i="23"/>
  <c r="U38" i="23" s="1"/>
  <c r="Q38" i="23" s="1"/>
  <c r="Q51" i="23"/>
  <c r="J105" i="23"/>
  <c r="J106" i="23"/>
  <c r="Q125" i="23"/>
  <c r="J134" i="23"/>
  <c r="Q206" i="23"/>
  <c r="J63" i="23"/>
  <c r="T68" i="23"/>
  <c r="U68" i="23" s="1"/>
  <c r="Q68" i="23" s="1"/>
  <c r="J70" i="23"/>
  <c r="Q86" i="23"/>
  <c r="Q88" i="23"/>
  <c r="T106" i="23"/>
  <c r="U106" i="23" s="1"/>
  <c r="Q106" i="23" s="1"/>
  <c r="T107" i="23"/>
  <c r="U107" i="23" s="1"/>
  <c r="Q107" i="23" s="1"/>
  <c r="T112" i="23"/>
  <c r="Q121" i="23"/>
  <c r="J130" i="23"/>
  <c r="J129" i="23"/>
  <c r="J320" i="23"/>
  <c r="J321" i="23"/>
  <c r="Q321" i="23"/>
  <c r="Q336" i="23"/>
  <c r="T341" i="23"/>
  <c r="T340" i="23"/>
  <c r="U340" i="23" s="1"/>
  <c r="Q340" i="23" s="1"/>
  <c r="Q44" i="23"/>
  <c r="Q11" i="23"/>
  <c r="Q35" i="23"/>
  <c r="T54" i="23"/>
  <c r="U54" i="23" s="1"/>
  <c r="Q54" i="23" s="1"/>
  <c r="Q130" i="23"/>
  <c r="Q67" i="23"/>
  <c r="Q76" i="23"/>
  <c r="T98" i="23"/>
  <c r="U98" i="23" s="1"/>
  <c r="Q98" i="23" s="1"/>
  <c r="T99" i="23"/>
  <c r="U99" i="23" s="1"/>
  <c r="Q99" i="23" s="1"/>
  <c r="Q113" i="23"/>
  <c r="J121" i="23"/>
  <c r="J122" i="23"/>
  <c r="T137" i="23"/>
  <c r="U137" i="23" s="1"/>
  <c r="Q137" i="23" s="1"/>
  <c r="T138" i="23"/>
  <c r="U138" i="23" s="1"/>
  <c r="Q138" i="23" s="1"/>
  <c r="J148" i="23"/>
  <c r="T150" i="23"/>
  <c r="Q70" i="23"/>
  <c r="J113" i="23"/>
  <c r="J114" i="23"/>
  <c r="Q43" i="23"/>
  <c r="Q59" i="23"/>
  <c r="Q97" i="23"/>
  <c r="Q118" i="23"/>
  <c r="Q158" i="23"/>
  <c r="N4" i="23"/>
  <c r="Q7" i="23"/>
  <c r="Q10" i="23"/>
  <c r="T45" i="23"/>
  <c r="U45" i="23" s="1"/>
  <c r="Q45" i="23" s="1"/>
  <c r="J52" i="23"/>
  <c r="J64" i="23"/>
  <c r="J67" i="23"/>
  <c r="J69" i="23"/>
  <c r="T72" i="23"/>
  <c r="Q94" i="23"/>
  <c r="J97" i="23"/>
  <c r="J98" i="23"/>
  <c r="J99" i="23"/>
  <c r="J100" i="23"/>
  <c r="Q110" i="23"/>
  <c r="Q112" i="23"/>
  <c r="T124" i="23"/>
  <c r="U124" i="23" s="1"/>
  <c r="Q124" i="23" s="1"/>
  <c r="T148" i="23"/>
  <c r="U148" i="23" s="1"/>
  <c r="Q148" i="23" s="1"/>
  <c r="V3" i="23"/>
  <c r="Q20" i="23"/>
  <c r="J24" i="23"/>
  <c r="J25" i="23"/>
  <c r="J26" i="23"/>
  <c r="Q33" i="23"/>
  <c r="J35" i="23"/>
  <c r="J43" i="23"/>
  <c r="J51" i="23"/>
  <c r="J59" i="23"/>
  <c r="Q78" i="23"/>
  <c r="Q81" i="23"/>
  <c r="Q85" i="23"/>
  <c r="T91" i="23"/>
  <c r="T92" i="23"/>
  <c r="U92" i="23" s="1"/>
  <c r="Q92" i="23" s="1"/>
  <c r="Q102" i="23"/>
  <c r="J66" i="23"/>
  <c r="T65" i="23"/>
  <c r="U65" i="23" s="1"/>
  <c r="Q65" i="23" s="1"/>
  <c r="J91" i="23"/>
  <c r="T93" i="23"/>
  <c r="U93" i="23" s="1"/>
  <c r="Q93" i="23" s="1"/>
  <c r="Q95" i="23"/>
  <c r="Q96" i="23"/>
  <c r="Q101" i="23"/>
  <c r="T117" i="23"/>
  <c r="Q122" i="23"/>
  <c r="T123" i="23"/>
  <c r="U123" i="23" s="1"/>
  <c r="Q123" i="23" s="1"/>
  <c r="Q136" i="23"/>
  <c r="Q139" i="23"/>
  <c r="Q145" i="23"/>
  <c r="J155" i="23"/>
  <c r="T161" i="23"/>
  <c r="U161" i="23" s="1"/>
  <c r="Q161" i="23" s="1"/>
  <c r="T162" i="23"/>
  <c r="U162" i="23" s="1"/>
  <c r="Q162" i="23" s="1"/>
  <c r="T187" i="23"/>
  <c r="U187" i="23" s="1"/>
  <c r="Q187" i="23" s="1"/>
  <c r="T188" i="23"/>
  <c r="U188" i="23" s="1"/>
  <c r="Q188" i="23" s="1"/>
  <c r="Q198" i="23"/>
  <c r="Q214" i="23"/>
  <c r="Q126" i="23"/>
  <c r="Q140" i="23"/>
  <c r="J139" i="23"/>
  <c r="T62" i="23"/>
  <c r="U62" i="23" s="1"/>
  <c r="Q62" i="23" s="1"/>
  <c r="Q143" i="23"/>
  <c r="Q64" i="23"/>
  <c r="J72" i="23"/>
  <c r="J74" i="23"/>
  <c r="T80" i="23"/>
  <c r="U80" i="23" s="1"/>
  <c r="Q80" i="23" s="1"/>
  <c r="T100" i="23"/>
  <c r="T109" i="23"/>
  <c r="U109" i="23" s="1"/>
  <c r="Q109" i="23" s="1"/>
  <c r="T114" i="23"/>
  <c r="U114" i="23" s="1"/>
  <c r="Q114" i="23" s="1"/>
  <c r="T115" i="23"/>
  <c r="U115" i="23" s="1"/>
  <c r="Q115" i="23" s="1"/>
  <c r="T120" i="23"/>
  <c r="U120" i="23" s="1"/>
  <c r="Q120" i="23" s="1"/>
  <c r="Q129" i="23"/>
  <c r="Q135" i="23"/>
  <c r="Q147" i="23"/>
  <c r="Q177" i="23"/>
  <c r="J146" i="23"/>
  <c r="T146" i="23"/>
  <c r="U146" i="23" s="1"/>
  <c r="Q146" i="23" s="1"/>
  <c r="J154" i="23"/>
  <c r="T257" i="23"/>
  <c r="T256" i="23"/>
  <c r="U256" i="23" s="1"/>
  <c r="Q256" i="23" s="1"/>
  <c r="J133" i="23"/>
  <c r="J142" i="23"/>
  <c r="J163" i="23"/>
  <c r="J164" i="23"/>
  <c r="T157" i="23"/>
  <c r="U157" i="23" s="1"/>
  <c r="Q157" i="23" s="1"/>
  <c r="J173" i="23"/>
  <c r="J172" i="23"/>
  <c r="Q172" i="23"/>
  <c r="Q180" i="23"/>
  <c r="J181" i="23"/>
  <c r="Q181" i="23"/>
  <c r="Q185" i="23"/>
  <c r="Q103" i="23"/>
  <c r="Q111" i="23"/>
  <c r="Q119" i="23"/>
  <c r="Q127" i="23"/>
  <c r="T131" i="23"/>
  <c r="U131" i="23" s="1"/>
  <c r="Q131" i="23" s="1"/>
  <c r="J144" i="23"/>
  <c r="J145" i="23"/>
  <c r="J188" i="23"/>
  <c r="J197" i="23"/>
  <c r="J198" i="23"/>
  <c r="T144" i="23"/>
  <c r="U144" i="23" s="1"/>
  <c r="Q144" i="23" s="1"/>
  <c r="Q150" i="23"/>
  <c r="Q151" i="23"/>
  <c r="T152" i="23"/>
  <c r="U152" i="23" s="1"/>
  <c r="Q152" i="23" s="1"/>
  <c r="T155" i="23"/>
  <c r="J160" i="23"/>
  <c r="J161" i="23"/>
  <c r="J162" i="23"/>
  <c r="T165" i="23"/>
  <c r="U165" i="23" s="1"/>
  <c r="Q165" i="23" s="1"/>
  <c r="T176" i="23"/>
  <c r="U176" i="23" s="1"/>
  <c r="Q176" i="23" s="1"/>
  <c r="J178" i="23"/>
  <c r="Q178" i="23"/>
  <c r="J177" i="23"/>
  <c r="J180" i="23"/>
  <c r="T210" i="23"/>
  <c r="U210" i="23" s="1"/>
  <c r="Q210" i="23" s="1"/>
  <c r="T211" i="23"/>
  <c r="U211" i="23" s="1"/>
  <c r="Q211" i="23" s="1"/>
  <c r="J261" i="23"/>
  <c r="Q261" i="23"/>
  <c r="J260" i="23"/>
  <c r="Q154" i="23"/>
  <c r="Q163" i="23"/>
  <c r="T164" i="23"/>
  <c r="U164" i="23" s="1"/>
  <c r="Q164" i="23" s="1"/>
  <c r="T202" i="23"/>
  <c r="T203" i="23"/>
  <c r="U203" i="23" s="1"/>
  <c r="Q203" i="23" s="1"/>
  <c r="Q184" i="23"/>
  <c r="T190" i="23"/>
  <c r="U190" i="23" s="1"/>
  <c r="Q190" i="23" s="1"/>
  <c r="Q197" i="23"/>
  <c r="Q168" i="23"/>
  <c r="T182" i="23"/>
  <c r="U182" i="23" s="1"/>
  <c r="Q182" i="23" s="1"/>
  <c r="T213" i="23"/>
  <c r="U213" i="23" s="1"/>
  <c r="Q213" i="23" s="1"/>
  <c r="T215" i="23"/>
  <c r="U215" i="23" s="1"/>
  <c r="Q215" i="23" s="1"/>
  <c r="T244" i="23"/>
  <c r="T243" i="23"/>
  <c r="U243" i="23" s="1"/>
  <c r="Q243" i="23" s="1"/>
  <c r="T166" i="23"/>
  <c r="J169" i="23"/>
  <c r="Q170" i="23"/>
  <c r="J174" i="23"/>
  <c r="Q175" i="23"/>
  <c r="T183" i="23"/>
  <c r="U183" i="23" s="1"/>
  <c r="Q183" i="23" s="1"/>
  <c r="T218" i="23"/>
  <c r="T219" i="23"/>
  <c r="U219" i="23" s="1"/>
  <c r="Q219" i="23" s="1"/>
  <c r="J221" i="23"/>
  <c r="J220" i="23"/>
  <c r="J253" i="23"/>
  <c r="J153" i="23"/>
  <c r="T169" i="23"/>
  <c r="U169" i="23" s="1"/>
  <c r="Q169" i="23" s="1"/>
  <c r="T171" i="23"/>
  <c r="U171" i="23" s="1"/>
  <c r="Q171" i="23" s="1"/>
  <c r="J179" i="23"/>
  <c r="T204" i="23"/>
  <c r="U204" i="23" s="1"/>
  <c r="Q204" i="23" s="1"/>
  <c r="J217" i="23"/>
  <c r="Q217" i="23"/>
  <c r="T240" i="23"/>
  <c r="U240" i="23" s="1"/>
  <c r="Q240" i="23" s="1"/>
  <c r="T241" i="23"/>
  <c r="U241" i="23" s="1"/>
  <c r="Q241" i="23" s="1"/>
  <c r="T248" i="23"/>
  <c r="U248" i="23" s="1"/>
  <c r="Q248" i="23" s="1"/>
  <c r="T249" i="23"/>
  <c r="U249" i="23" s="1"/>
  <c r="Q249" i="23" s="1"/>
  <c r="T174" i="23"/>
  <c r="T186" i="23"/>
  <c r="U186" i="23" s="1"/>
  <c r="Q186" i="23" s="1"/>
  <c r="Q189" i="23"/>
  <c r="T200" i="23"/>
  <c r="U200" i="23" s="1"/>
  <c r="Q200" i="23" s="1"/>
  <c r="J215" i="23"/>
  <c r="Q264" i="23"/>
  <c r="Q160" i="23"/>
  <c r="T179" i="23"/>
  <c r="U179" i="23" s="1"/>
  <c r="Q179" i="23" s="1"/>
  <c r="J184" i="23"/>
  <c r="T193" i="23"/>
  <c r="U193" i="23" s="1"/>
  <c r="Q193" i="23" s="1"/>
  <c r="T201" i="23"/>
  <c r="Q222" i="23"/>
  <c r="J223" i="23"/>
  <c r="T247" i="23"/>
  <c r="U247" i="23" s="1"/>
  <c r="Q247" i="23" s="1"/>
  <c r="J252" i="23"/>
  <c r="Q257" i="23"/>
  <c r="J284" i="23"/>
  <c r="J283" i="23"/>
  <c r="Q195" i="23"/>
  <c r="J199" i="23"/>
  <c r="T198" i="23"/>
  <c r="J213" i="23"/>
  <c r="Q227" i="23"/>
  <c r="T255" i="23"/>
  <c r="U255" i="23" s="1"/>
  <c r="Q255" i="23" s="1"/>
  <c r="T272" i="23"/>
  <c r="U272" i="23" s="1"/>
  <c r="Q272" i="23" s="1"/>
  <c r="T273" i="23"/>
  <c r="U273" i="23" s="1"/>
  <c r="Q273" i="23" s="1"/>
  <c r="Q291" i="23"/>
  <c r="T225" i="23"/>
  <c r="T226" i="23"/>
  <c r="U226" i="23" s="1"/>
  <c r="Q226" i="23" s="1"/>
  <c r="T236" i="23"/>
  <c r="U236" i="23" s="1"/>
  <c r="Q236" i="23" s="1"/>
  <c r="T237" i="23"/>
  <c r="Q303" i="23"/>
  <c r="T317" i="23"/>
  <c r="U317" i="23" s="1"/>
  <c r="Q317" i="23" s="1"/>
  <c r="T316" i="23"/>
  <c r="U316" i="23" s="1"/>
  <c r="Q316" i="23" s="1"/>
  <c r="Q327" i="23"/>
  <c r="T208" i="23"/>
  <c r="U208" i="23" s="1"/>
  <c r="Q208" i="23" s="1"/>
  <c r="T223" i="23"/>
  <c r="U223" i="23" s="1"/>
  <c r="Q223" i="23" s="1"/>
  <c r="J246" i="23"/>
  <c r="Q246" i="23"/>
  <c r="T260" i="23"/>
  <c r="U260" i="23" s="1"/>
  <c r="Q260" i="23" s="1"/>
  <c r="J268" i="23"/>
  <c r="Q268" i="23"/>
  <c r="J267" i="23"/>
  <c r="Q271" i="23"/>
  <c r="J273" i="23"/>
  <c r="J272" i="23"/>
  <c r="J209" i="23"/>
  <c r="T220" i="23"/>
  <c r="U220" i="23" s="1"/>
  <c r="Q220" i="23" s="1"/>
  <c r="T221" i="23"/>
  <c r="U221" i="23" s="1"/>
  <c r="Q221" i="23" s="1"/>
  <c r="Q234" i="23"/>
  <c r="J237" i="23"/>
  <c r="J236" i="23"/>
  <c r="Q239" i="23"/>
  <c r="J247" i="23"/>
  <c r="T262" i="23"/>
  <c r="U262" i="23" s="1"/>
  <c r="Q262" i="23" s="1"/>
  <c r="J265" i="23"/>
  <c r="Q265" i="23"/>
  <c r="Q274" i="23"/>
  <c r="J278" i="23"/>
  <c r="Q205" i="23"/>
  <c r="T216" i="23"/>
  <c r="J249" i="23"/>
  <c r="J287" i="23"/>
  <c r="J286" i="23"/>
  <c r="J277" i="23"/>
  <c r="J330" i="23"/>
  <c r="T267" i="23"/>
  <c r="U267" i="23" s="1"/>
  <c r="Q267" i="23" s="1"/>
  <c r="Q282" i="23"/>
  <c r="T283" i="23"/>
  <c r="U283" i="23" s="1"/>
  <c r="Q283" i="23" s="1"/>
  <c r="Q235" i="23"/>
  <c r="J245" i="23"/>
  <c r="T263" i="23"/>
  <c r="T269" i="23"/>
  <c r="U269" i="23" s="1"/>
  <c r="Q269" i="23" s="1"/>
  <c r="Q279" i="23"/>
  <c r="T295" i="23"/>
  <c r="U295" i="23" s="1"/>
  <c r="Q295" i="23" s="1"/>
  <c r="T296" i="23"/>
  <c r="U296" i="23" s="1"/>
  <c r="Q296" i="23" s="1"/>
  <c r="Q352" i="23"/>
  <c r="Q310" i="23"/>
  <c r="J229" i="23"/>
  <c r="T228" i="23"/>
  <c r="U228" i="23" s="1"/>
  <c r="Q228" i="23" s="1"/>
  <c r="Q233" i="23"/>
  <c r="T287" i="23"/>
  <c r="U287" i="23" s="1"/>
  <c r="Q287" i="23" s="1"/>
  <c r="T288" i="23"/>
  <c r="U288" i="23" s="1"/>
  <c r="Q288" i="23" s="1"/>
  <c r="J313" i="23"/>
  <c r="J312" i="23"/>
  <c r="J222" i="23"/>
  <c r="T231" i="23"/>
  <c r="U231" i="23" s="1"/>
  <c r="Q231" i="23" s="1"/>
  <c r="Q259" i="23"/>
  <c r="T293" i="23"/>
  <c r="T331" i="23"/>
  <c r="U331" i="23" s="1"/>
  <c r="Q331" i="23" s="1"/>
  <c r="T275" i="23"/>
  <c r="U275" i="23" s="1"/>
  <c r="Q275" i="23" s="1"/>
  <c r="T277" i="23"/>
  <c r="U277" i="23" s="1"/>
  <c r="Q277" i="23" s="1"/>
  <c r="T280" i="23"/>
  <c r="T290" i="23"/>
  <c r="U290" i="23" s="1"/>
  <c r="Q290" i="23" s="1"/>
  <c r="Q294" i="23"/>
  <c r="J293" i="23"/>
  <c r="Q297" i="23"/>
  <c r="Q314" i="23"/>
  <c r="J338" i="23"/>
  <c r="Q338" i="23"/>
  <c r="J360" i="23"/>
  <c r="J361" i="23"/>
  <c r="T278" i="23"/>
  <c r="U278" i="23" s="1"/>
  <c r="Q278" i="23" s="1"/>
  <c r="T301" i="23"/>
  <c r="U301" i="23" s="1"/>
  <c r="Q301" i="23" s="1"/>
  <c r="T300" i="23"/>
  <c r="U300" i="23" s="1"/>
  <c r="Q300" i="23" s="1"/>
  <c r="Q305" i="23"/>
  <c r="Q324" i="23"/>
  <c r="Q332" i="23"/>
  <c r="J332" i="23"/>
  <c r="J331" i="23"/>
  <c r="Q346" i="23"/>
  <c r="Q349" i="23"/>
  <c r="Q266" i="23"/>
  <c r="Q286" i="23"/>
  <c r="J291" i="23"/>
  <c r="J292" i="23"/>
  <c r="J294" i="23"/>
  <c r="J336" i="23"/>
  <c r="J337" i="23"/>
  <c r="Q337" i="23"/>
  <c r="J274" i="23"/>
  <c r="Q298" i="23"/>
  <c r="T299" i="23"/>
  <c r="U299" i="23" s="1"/>
  <c r="Q299" i="23" s="1"/>
  <c r="Q315" i="23"/>
  <c r="J324" i="23"/>
  <c r="T342" i="23"/>
  <c r="U342" i="23" s="1"/>
  <c r="Q342" i="23" s="1"/>
  <c r="T343" i="23"/>
  <c r="U343" i="23" s="1"/>
  <c r="Q343" i="23" s="1"/>
  <c r="J308" i="23"/>
  <c r="J315" i="23"/>
  <c r="J323" i="23"/>
  <c r="Q341" i="23"/>
  <c r="T358" i="23"/>
  <c r="U358" i="23" s="1"/>
  <c r="Q358" i="23" s="1"/>
  <c r="T359" i="23"/>
  <c r="U359" i="23" s="1"/>
  <c r="Q359" i="23" s="1"/>
  <c r="J297" i="23"/>
  <c r="Q307" i="23"/>
  <c r="Q311" i="23"/>
  <c r="Q328" i="23"/>
  <c r="T339" i="23"/>
  <c r="U339" i="23" s="1"/>
  <c r="Q339" i="23" s="1"/>
  <c r="J344" i="23"/>
  <c r="J345" i="23"/>
  <c r="Q304" i="23"/>
  <c r="J328" i="23"/>
  <c r="J329" i="23"/>
  <c r="T334" i="23"/>
  <c r="U334" i="23" s="1"/>
  <c r="Q334" i="23" s="1"/>
  <c r="T335" i="23"/>
  <c r="U335" i="23" s="1"/>
  <c r="Q335" i="23" s="1"/>
  <c r="T347" i="23"/>
  <c r="U347" i="23" s="1"/>
  <c r="Q347" i="23" s="1"/>
  <c r="Q289" i="23"/>
  <c r="J305" i="23"/>
  <c r="J314" i="23"/>
  <c r="T350" i="23"/>
  <c r="T351" i="23"/>
  <c r="U351" i="23" s="1"/>
  <c r="Q351" i="23" s="1"/>
  <c r="Q354" i="23"/>
  <c r="Q309" i="23"/>
  <c r="Q319" i="23"/>
  <c r="J322" i="23"/>
  <c r="Q326" i="23"/>
  <c r="Q348" i="23"/>
  <c r="J352" i="23"/>
  <c r="J353" i="23"/>
  <c r="Q360" i="23"/>
  <c r="T361" i="23"/>
  <c r="U361" i="23" s="1"/>
  <c r="Q361" i="23" s="1"/>
  <c r="T322" i="23"/>
  <c r="U322" i="23" s="1"/>
  <c r="Q322" i="23" s="1"/>
  <c r="T323" i="23"/>
  <c r="U323" i="23" s="1"/>
  <c r="Q323" i="23" s="1"/>
  <c r="Q333" i="23"/>
  <c r="T355" i="23"/>
  <c r="J346" i="23"/>
  <c r="J354" i="23"/>
  <c r="P228" i="23" l="1"/>
  <c r="W229" i="23"/>
  <c r="V229" i="23"/>
  <c r="W250" i="23"/>
  <c r="V250" i="23"/>
  <c r="P249" i="23"/>
  <c r="V216" i="23"/>
  <c r="W216" i="23"/>
  <c r="P215" i="23"/>
  <c r="P210" i="23"/>
  <c r="W211" i="23"/>
  <c r="V211" i="23"/>
  <c r="V63" i="23"/>
  <c r="W63" i="23"/>
  <c r="P62" i="23"/>
  <c r="V163" i="23"/>
  <c r="W163" i="23"/>
  <c r="P162" i="23"/>
  <c r="P148" i="23"/>
  <c r="W149" i="23"/>
  <c r="V149" i="23"/>
  <c r="P14" i="23"/>
  <c r="W15" i="23"/>
  <c r="V15" i="23"/>
  <c r="P61" i="23"/>
  <c r="W62" i="23"/>
  <c r="V62" i="23"/>
  <c r="W57" i="23"/>
  <c r="P56" i="23"/>
  <c r="V57" i="23"/>
  <c r="W37" i="23"/>
  <c r="V37" i="23"/>
  <c r="P36" i="23"/>
  <c r="P55" i="23"/>
  <c r="W56" i="23"/>
  <c r="V56" i="23"/>
  <c r="P149" i="23"/>
  <c r="W150" i="23"/>
  <c r="V150" i="23"/>
  <c r="W321" i="23"/>
  <c r="V321" i="23"/>
  <c r="P320" i="23"/>
  <c r="P355" i="23"/>
  <c r="W356" i="23"/>
  <c r="V356" i="23"/>
  <c r="W352" i="23"/>
  <c r="V352" i="23"/>
  <c r="P351" i="23"/>
  <c r="W344" i="23"/>
  <c r="V344" i="23"/>
  <c r="P343" i="23"/>
  <c r="V279" i="23"/>
  <c r="P278" i="23"/>
  <c r="W279" i="23"/>
  <c r="V232" i="23"/>
  <c r="P231" i="23"/>
  <c r="W232" i="23"/>
  <c r="V263" i="23"/>
  <c r="P262" i="23"/>
  <c r="W263" i="23"/>
  <c r="W249" i="23"/>
  <c r="V249" i="23"/>
  <c r="P248" i="23"/>
  <c r="V170" i="23"/>
  <c r="W170" i="23"/>
  <c r="P169" i="23"/>
  <c r="V214" i="23"/>
  <c r="P213" i="23"/>
  <c r="W214" i="23"/>
  <c r="V165" i="23"/>
  <c r="W165" i="23"/>
  <c r="P164" i="23"/>
  <c r="P109" i="23"/>
  <c r="W110" i="23"/>
  <c r="V110" i="23"/>
  <c r="W162" i="23"/>
  <c r="V162" i="23"/>
  <c r="P161" i="23"/>
  <c r="P92" i="23"/>
  <c r="V93" i="23"/>
  <c r="W93" i="23"/>
  <c r="P124" i="23"/>
  <c r="W125" i="23"/>
  <c r="V125" i="23"/>
  <c r="W100" i="23"/>
  <c r="V100" i="23"/>
  <c r="P99" i="23"/>
  <c r="V69" i="23"/>
  <c r="W69" i="23"/>
  <c r="P68" i="23"/>
  <c r="P38" i="23"/>
  <c r="W39" i="23"/>
  <c r="V39" i="23"/>
  <c r="W14" i="23"/>
  <c r="V14" i="23"/>
  <c r="P13" i="23"/>
  <c r="P21" i="23"/>
  <c r="V22" i="23"/>
  <c r="W22" i="23"/>
  <c r="W92" i="23"/>
  <c r="V92" i="23"/>
  <c r="P91" i="23"/>
  <c r="W134" i="23"/>
  <c r="P133" i="23"/>
  <c r="V134" i="23"/>
  <c r="V175" i="23"/>
  <c r="P174" i="23"/>
  <c r="W175" i="23"/>
  <c r="V245" i="23"/>
  <c r="P244" i="23"/>
  <c r="W245" i="23"/>
  <c r="P218" i="23"/>
  <c r="W219" i="23"/>
  <c r="V219" i="23"/>
  <c r="W226" i="23"/>
  <c r="V226" i="23"/>
  <c r="P225" i="23"/>
  <c r="W281" i="23"/>
  <c r="P280" i="23"/>
  <c r="V281" i="23"/>
  <c r="P357" i="23"/>
  <c r="W358" i="23"/>
  <c r="V358" i="23"/>
  <c r="P308" i="23"/>
  <c r="W309" i="23"/>
  <c r="V309" i="23"/>
  <c r="W331" i="23"/>
  <c r="V331" i="23"/>
  <c r="P330" i="23"/>
  <c r="V330" i="23"/>
  <c r="W330" i="23"/>
  <c r="P329" i="23"/>
  <c r="V351" i="23"/>
  <c r="P350" i="23"/>
  <c r="W351" i="23"/>
  <c r="P334" i="23"/>
  <c r="W335" i="23"/>
  <c r="V335" i="23"/>
  <c r="P157" i="23"/>
  <c r="W158" i="23"/>
  <c r="V158" i="23"/>
  <c r="P340" i="23"/>
  <c r="W341" i="23"/>
  <c r="V341" i="23"/>
  <c r="W360" i="23"/>
  <c r="V360" i="23"/>
  <c r="P359" i="23"/>
  <c r="P283" i="23"/>
  <c r="W284" i="23"/>
  <c r="V284" i="23"/>
  <c r="V224" i="23"/>
  <c r="P223" i="23"/>
  <c r="W224" i="23"/>
  <c r="P226" i="23"/>
  <c r="V227" i="23"/>
  <c r="W227" i="23"/>
  <c r="W241" i="23"/>
  <c r="V241" i="23"/>
  <c r="P240" i="23"/>
  <c r="P152" i="23"/>
  <c r="V153" i="23"/>
  <c r="W153" i="23"/>
  <c r="W81" i="23"/>
  <c r="V81" i="23"/>
  <c r="P80" i="23"/>
  <c r="V61" i="23"/>
  <c r="W61" i="23"/>
  <c r="P60" i="23"/>
  <c r="P87" i="23"/>
  <c r="W88" i="23"/>
  <c r="V88" i="23"/>
  <c r="P41" i="23"/>
  <c r="V42" i="23"/>
  <c r="W42" i="23"/>
  <c r="P3" i="23"/>
  <c r="W4" i="23"/>
  <c r="V4" i="23"/>
  <c r="W25" i="23"/>
  <c r="V25" i="23"/>
  <c r="P24" i="23"/>
  <c r="P77" i="23"/>
  <c r="W78" i="23"/>
  <c r="V78" i="23"/>
  <c r="V74" i="23"/>
  <c r="P73" i="23"/>
  <c r="W74" i="23"/>
  <c r="W142" i="23"/>
  <c r="V142" i="23"/>
  <c r="P141" i="23"/>
  <c r="W156" i="23"/>
  <c r="V156" i="23"/>
  <c r="P155" i="23"/>
  <c r="W253" i="23"/>
  <c r="P252" i="23"/>
  <c r="V253" i="23"/>
  <c r="P251" i="23"/>
  <c r="W252" i="23"/>
  <c r="V252" i="23"/>
  <c r="W286" i="23"/>
  <c r="V286" i="23"/>
  <c r="P285" i="23"/>
  <c r="W294" i="23"/>
  <c r="V294" i="23"/>
  <c r="P293" i="23"/>
  <c r="P9" i="23"/>
  <c r="V10" i="23"/>
  <c r="W10" i="23"/>
  <c r="W23" i="23"/>
  <c r="V23" i="23"/>
  <c r="P22" i="23"/>
  <c r="P183" i="23"/>
  <c r="V184" i="23"/>
  <c r="W184" i="23"/>
  <c r="V359" i="23"/>
  <c r="P358" i="23"/>
  <c r="W359" i="23"/>
  <c r="W278" i="23"/>
  <c r="V278" i="23"/>
  <c r="P277" i="23"/>
  <c r="W297" i="23"/>
  <c r="V297" i="23"/>
  <c r="P296" i="23"/>
  <c r="W209" i="23"/>
  <c r="V209" i="23"/>
  <c r="P208" i="23"/>
  <c r="W201" i="23"/>
  <c r="V201" i="23"/>
  <c r="P200" i="23"/>
  <c r="V132" i="23"/>
  <c r="P131" i="23"/>
  <c r="W132" i="23"/>
  <c r="P93" i="23"/>
  <c r="W94" i="23"/>
  <c r="V94" i="23"/>
  <c r="W139" i="23"/>
  <c r="V139" i="23"/>
  <c r="P138" i="23"/>
  <c r="W108" i="23"/>
  <c r="V108" i="23"/>
  <c r="P107" i="23"/>
  <c r="P57" i="23"/>
  <c r="W58" i="23"/>
  <c r="V58" i="23"/>
  <c r="W135" i="23"/>
  <c r="V135" i="23"/>
  <c r="P134" i="23"/>
  <c r="P104" i="23"/>
  <c r="W105" i="23"/>
  <c r="V105" i="23"/>
  <c r="P63" i="23"/>
  <c r="W64" i="23"/>
  <c r="V64" i="23"/>
  <c r="P30" i="23"/>
  <c r="W31" i="23"/>
  <c r="V31" i="23"/>
  <c r="W38" i="23"/>
  <c r="V38" i="23"/>
  <c r="P37" i="23"/>
  <c r="W26" i="23"/>
  <c r="V26" i="23"/>
  <c r="P25" i="23"/>
  <c r="P173" i="23"/>
  <c r="W174" i="23"/>
  <c r="V174" i="23"/>
  <c r="P84" i="23"/>
  <c r="V85" i="23"/>
  <c r="W85" i="23"/>
  <c r="V154" i="23"/>
  <c r="P153" i="23"/>
  <c r="W154" i="23"/>
  <c r="V208" i="23"/>
  <c r="W208" i="23"/>
  <c r="P207" i="23"/>
  <c r="V261" i="23"/>
  <c r="P260" i="23"/>
  <c r="W261" i="23"/>
  <c r="W172" i="23"/>
  <c r="V172" i="23"/>
  <c r="P171" i="23"/>
  <c r="W147" i="23"/>
  <c r="V147" i="23"/>
  <c r="P146" i="23"/>
  <c r="P290" i="23"/>
  <c r="W291" i="23"/>
  <c r="V291" i="23"/>
  <c r="V248" i="23"/>
  <c r="W248" i="23"/>
  <c r="P247" i="23"/>
  <c r="V48" i="23"/>
  <c r="P47" i="23"/>
  <c r="W48" i="23"/>
  <c r="W24" i="23"/>
  <c r="V24" i="23"/>
  <c r="P23" i="23"/>
  <c r="V192" i="23"/>
  <c r="W192" i="23"/>
  <c r="P191" i="23"/>
  <c r="W324" i="23"/>
  <c r="V324" i="23"/>
  <c r="P323" i="23"/>
  <c r="V300" i="23"/>
  <c r="P299" i="23"/>
  <c r="W300" i="23"/>
  <c r="W276" i="23"/>
  <c r="P275" i="23"/>
  <c r="V276" i="23"/>
  <c r="W289" i="23"/>
  <c r="V289" i="23"/>
  <c r="P288" i="23"/>
  <c r="P295" i="23"/>
  <c r="V296" i="23"/>
  <c r="W296" i="23"/>
  <c r="V268" i="23"/>
  <c r="W268" i="23"/>
  <c r="P267" i="23"/>
  <c r="P190" i="23"/>
  <c r="W191" i="23"/>
  <c r="V191" i="23"/>
  <c r="W177" i="23"/>
  <c r="V177" i="23"/>
  <c r="P176" i="23"/>
  <c r="W257" i="23"/>
  <c r="V257" i="23"/>
  <c r="P256" i="23"/>
  <c r="V138" i="23"/>
  <c r="W138" i="23"/>
  <c r="P137" i="23"/>
  <c r="W107" i="23"/>
  <c r="V107" i="23"/>
  <c r="P106" i="23"/>
  <c r="P4" i="23"/>
  <c r="W5" i="23"/>
  <c r="V5" i="23"/>
  <c r="W43" i="23"/>
  <c r="V43" i="23"/>
  <c r="P42" i="23"/>
  <c r="P40" i="23"/>
  <c r="W41" i="23"/>
  <c r="V41" i="23"/>
  <c r="P46" i="23"/>
  <c r="W47" i="23"/>
  <c r="V47" i="23"/>
  <c r="W54" i="23"/>
  <c r="V54" i="23"/>
  <c r="P53" i="23"/>
  <c r="P18" i="23"/>
  <c r="W19" i="23"/>
  <c r="V19" i="23"/>
  <c r="W76" i="23"/>
  <c r="P75" i="23"/>
  <c r="V76" i="23"/>
  <c r="V27" i="23"/>
  <c r="W27" i="23"/>
  <c r="P26" i="23"/>
  <c r="P100" i="23"/>
  <c r="W101" i="23"/>
  <c r="V101" i="23"/>
  <c r="V90" i="23"/>
  <c r="P89" i="23"/>
  <c r="W90" i="23"/>
  <c r="W167" i="23"/>
  <c r="V167" i="23"/>
  <c r="P166" i="23"/>
  <c r="W217" i="23"/>
  <c r="P216" i="23"/>
  <c r="V217" i="23"/>
  <c r="W313" i="23"/>
  <c r="V313" i="23"/>
  <c r="P312" i="23"/>
  <c r="P356" i="23"/>
  <c r="W357" i="23"/>
  <c r="V357" i="23"/>
  <c r="B21" i="23"/>
  <c r="W302" i="23"/>
  <c r="V302" i="23"/>
  <c r="P301" i="23"/>
  <c r="V256" i="23"/>
  <c r="W256" i="23"/>
  <c r="P255" i="23"/>
  <c r="V343" i="23"/>
  <c r="P342" i="23"/>
  <c r="W343" i="23"/>
  <c r="W242" i="23"/>
  <c r="V242" i="23"/>
  <c r="P241" i="23"/>
  <c r="W99" i="23"/>
  <c r="V99" i="23"/>
  <c r="P98" i="23"/>
  <c r="W53" i="23"/>
  <c r="V53" i="23"/>
  <c r="P52" i="23"/>
  <c r="P159" i="23"/>
  <c r="V160" i="23"/>
  <c r="W160" i="23"/>
  <c r="W323" i="23"/>
  <c r="V323" i="23"/>
  <c r="P322" i="23"/>
  <c r="P347" i="23"/>
  <c r="W348" i="23"/>
  <c r="V348" i="23"/>
  <c r="P339" i="23"/>
  <c r="W340" i="23"/>
  <c r="V340" i="23"/>
  <c r="W332" i="23"/>
  <c r="V332" i="23"/>
  <c r="P331" i="23"/>
  <c r="P287" i="23"/>
  <c r="W288" i="23"/>
  <c r="V288" i="23"/>
  <c r="P316" i="23"/>
  <c r="W317" i="23"/>
  <c r="V317" i="23"/>
  <c r="P273" i="23"/>
  <c r="V274" i="23"/>
  <c r="W274" i="23"/>
  <c r="V194" i="23"/>
  <c r="W194" i="23"/>
  <c r="P193" i="23"/>
  <c r="V187" i="23"/>
  <c r="P186" i="23"/>
  <c r="W187" i="23"/>
  <c r="P204" i="23"/>
  <c r="W205" i="23"/>
  <c r="V205" i="23"/>
  <c r="W220" i="23"/>
  <c r="V220" i="23"/>
  <c r="P219" i="23"/>
  <c r="P243" i="23"/>
  <c r="V244" i="23"/>
  <c r="W244" i="23"/>
  <c r="P165" i="23"/>
  <c r="W166" i="23"/>
  <c r="V166" i="23"/>
  <c r="V145" i="23"/>
  <c r="P144" i="23"/>
  <c r="W145" i="23"/>
  <c r="P120" i="23"/>
  <c r="W121" i="23"/>
  <c r="V121" i="23"/>
  <c r="W189" i="23"/>
  <c r="V189" i="23"/>
  <c r="P188" i="23"/>
  <c r="W124" i="23"/>
  <c r="V124" i="23"/>
  <c r="P123" i="23"/>
  <c r="P65" i="23"/>
  <c r="W66" i="23"/>
  <c r="V66" i="23"/>
  <c r="W46" i="23"/>
  <c r="V46" i="23"/>
  <c r="P45" i="23"/>
  <c r="P54" i="23"/>
  <c r="W55" i="23"/>
  <c r="V55" i="23"/>
  <c r="W50" i="23"/>
  <c r="P49" i="23"/>
  <c r="V50" i="23"/>
  <c r="P31" i="23"/>
  <c r="W32" i="23"/>
  <c r="V32" i="23"/>
  <c r="P50" i="23"/>
  <c r="W51" i="23"/>
  <c r="V51" i="23"/>
  <c r="P17" i="23"/>
  <c r="W18" i="23"/>
  <c r="V18" i="23"/>
  <c r="W13" i="23"/>
  <c r="V13" i="23"/>
  <c r="P12" i="23"/>
  <c r="P15" i="23"/>
  <c r="W16" i="23"/>
  <c r="V16" i="23"/>
  <c r="P108" i="23"/>
  <c r="W109" i="23"/>
  <c r="V109" i="23"/>
  <c r="W83" i="23"/>
  <c r="V83" i="23"/>
  <c r="P82" i="23"/>
  <c r="P242" i="23"/>
  <c r="W243" i="23"/>
  <c r="V243" i="23"/>
  <c r="W345" i="23"/>
  <c r="V345" i="23"/>
  <c r="P344" i="23"/>
  <c r="W6" i="23"/>
  <c r="P5" i="23"/>
  <c r="V6" i="23"/>
  <c r="W30" i="23"/>
  <c r="V30" i="23"/>
  <c r="P29" i="23"/>
  <c r="W221" i="23"/>
  <c r="P220" i="23"/>
  <c r="V221" i="23"/>
  <c r="W180" i="23"/>
  <c r="V180" i="23"/>
  <c r="P179" i="23"/>
  <c r="W115" i="23"/>
  <c r="V115" i="23"/>
  <c r="P114" i="23"/>
  <c r="W237" i="23"/>
  <c r="V237" i="23"/>
  <c r="P236" i="23"/>
  <c r="P182" i="23"/>
  <c r="W183" i="23"/>
  <c r="V183" i="23"/>
  <c r="V9" i="23"/>
  <c r="P8" i="23"/>
  <c r="W9" i="23"/>
  <c r="W73" i="23"/>
  <c r="V73" i="23"/>
  <c r="P72" i="23"/>
  <c r="V285" i="23"/>
  <c r="P284" i="23"/>
  <c r="W285" i="23"/>
  <c r="V362" i="23"/>
  <c r="P361" i="23"/>
  <c r="W362" i="23"/>
  <c r="V336" i="23"/>
  <c r="P335" i="23"/>
  <c r="W336" i="23"/>
  <c r="P300" i="23"/>
  <c r="W301" i="23"/>
  <c r="V301" i="23"/>
  <c r="W270" i="23"/>
  <c r="V270" i="23"/>
  <c r="P269" i="23"/>
  <c r="V222" i="23"/>
  <c r="W222" i="23"/>
  <c r="P221" i="23"/>
  <c r="W318" i="23"/>
  <c r="P317" i="23"/>
  <c r="V318" i="23"/>
  <c r="W273" i="23"/>
  <c r="V273" i="23"/>
  <c r="P272" i="23"/>
  <c r="V204" i="23"/>
  <c r="W204" i="23"/>
  <c r="P203" i="23"/>
  <c r="V212" i="23"/>
  <c r="P211" i="23"/>
  <c r="W212" i="23"/>
  <c r="W116" i="23"/>
  <c r="V116" i="23"/>
  <c r="P115" i="23"/>
  <c r="W188" i="23"/>
  <c r="V188" i="23"/>
  <c r="P187" i="23"/>
  <c r="V40" i="23"/>
  <c r="P39" i="23"/>
  <c r="W40" i="23"/>
  <c r="P58" i="23"/>
  <c r="W59" i="23"/>
  <c r="V59" i="23"/>
  <c r="P6" i="23"/>
  <c r="V7" i="23"/>
  <c r="W7" i="23"/>
  <c r="P48" i="23"/>
  <c r="W49" i="23"/>
  <c r="V49" i="23"/>
  <c r="P69" i="23"/>
  <c r="W70" i="23"/>
  <c r="V70" i="23"/>
  <c r="W28" i="23"/>
  <c r="V28" i="23"/>
  <c r="P27" i="23"/>
  <c r="P16" i="23"/>
  <c r="W17" i="23"/>
  <c r="V17" i="23"/>
  <c r="P117" i="23"/>
  <c r="W118" i="23"/>
  <c r="V118" i="23"/>
  <c r="V106" i="23"/>
  <c r="P105" i="23"/>
  <c r="W106" i="23"/>
  <c r="V254" i="23"/>
  <c r="W254" i="23"/>
  <c r="P253" i="23"/>
  <c r="P325" i="23"/>
  <c r="W326" i="23"/>
  <c r="V326" i="23"/>
  <c r="V314" i="23"/>
  <c r="W314" i="23"/>
  <c r="P313" i="23"/>
  <c r="P32" i="23"/>
  <c r="W33" i="23"/>
  <c r="V33" i="23"/>
  <c r="P282" i="23"/>
  <c r="W283" i="23"/>
  <c r="V283" i="23"/>
  <c r="P119" i="23"/>
  <c r="V120" i="23"/>
  <c r="W120" i="23"/>
  <c r="W65" i="23"/>
  <c r="V65" i="23"/>
  <c r="P64" i="23"/>
  <c r="W199" i="23"/>
  <c r="P198" i="23"/>
  <c r="V199" i="23"/>
  <c r="P96" i="23"/>
  <c r="W97" i="23"/>
  <c r="V97" i="23"/>
  <c r="P33" i="23"/>
  <c r="V34" i="23"/>
  <c r="W34" i="23"/>
  <c r="V114" i="23"/>
  <c r="P113" i="23"/>
  <c r="W114" i="23"/>
  <c r="W131" i="23"/>
  <c r="V131" i="23"/>
  <c r="P130" i="23"/>
  <c r="W337" i="23"/>
  <c r="V337" i="23"/>
  <c r="P336" i="23"/>
  <c r="P202" i="23"/>
  <c r="W203" i="23"/>
  <c r="V203" i="23"/>
  <c r="P132" i="23"/>
  <c r="V133" i="23"/>
  <c r="W133" i="23"/>
  <c r="P196" i="23"/>
  <c r="V197" i="23"/>
  <c r="W197" i="23"/>
  <c r="V238" i="23"/>
  <c r="P237" i="23"/>
  <c r="W238" i="23"/>
  <c r="W307" i="23"/>
  <c r="P306" i="23"/>
  <c r="V307" i="23"/>
  <c r="P263" i="23"/>
  <c r="W264" i="23"/>
  <c r="V264" i="23"/>
  <c r="P71" i="23"/>
  <c r="W72" i="23"/>
  <c r="V72" i="23"/>
  <c r="P34" i="23"/>
  <c r="W35" i="23"/>
  <c r="V35" i="23"/>
  <c r="P19" i="23"/>
  <c r="W20" i="23"/>
  <c r="V20" i="23"/>
  <c r="P311" i="23"/>
  <c r="W312" i="23"/>
  <c r="V312" i="23"/>
  <c r="P332" i="23"/>
  <c r="W333" i="23"/>
  <c r="V333" i="23"/>
  <c r="P294" i="23"/>
  <c r="V295" i="23"/>
  <c r="W295" i="23"/>
  <c r="P265" i="23"/>
  <c r="W266" i="23"/>
  <c r="V266" i="23"/>
  <c r="P303" i="23"/>
  <c r="W304" i="23"/>
  <c r="V304" i="23"/>
  <c r="V171" i="23"/>
  <c r="P170" i="23"/>
  <c r="W171" i="23"/>
  <c r="P197" i="23"/>
  <c r="W198" i="23"/>
  <c r="V198" i="23"/>
  <c r="W262" i="23"/>
  <c r="P261" i="23"/>
  <c r="V262" i="23"/>
  <c r="P151" i="23"/>
  <c r="W152" i="23"/>
  <c r="V152" i="23"/>
  <c r="P111" i="23"/>
  <c r="V112" i="23"/>
  <c r="W112" i="23"/>
  <c r="V173" i="23"/>
  <c r="P172" i="23"/>
  <c r="W173" i="23"/>
  <c r="P143" i="23"/>
  <c r="W144" i="23"/>
  <c r="V144" i="23"/>
  <c r="V137" i="23"/>
  <c r="P136" i="23"/>
  <c r="W137" i="23"/>
  <c r="P95" i="23"/>
  <c r="V96" i="23"/>
  <c r="W96" i="23"/>
  <c r="V98" i="23"/>
  <c r="P97" i="23"/>
  <c r="W98" i="23"/>
  <c r="V322" i="23"/>
  <c r="W322" i="23"/>
  <c r="P321" i="23"/>
  <c r="V52" i="23"/>
  <c r="P51" i="23"/>
  <c r="W52" i="23"/>
  <c r="W91" i="23"/>
  <c r="V91" i="23"/>
  <c r="P90" i="23"/>
  <c r="V200" i="23"/>
  <c r="P199" i="23"/>
  <c r="W200" i="23"/>
  <c r="V246" i="23"/>
  <c r="W246" i="23"/>
  <c r="P245" i="23"/>
  <c r="W293" i="23"/>
  <c r="V293" i="23"/>
  <c r="P292" i="23"/>
  <c r="P78" i="23"/>
  <c r="W79" i="23"/>
  <c r="V79" i="23"/>
  <c r="W84" i="23"/>
  <c r="P83" i="23"/>
  <c r="V84" i="23"/>
  <c r="W310" i="23"/>
  <c r="V310" i="23"/>
  <c r="P309" i="23"/>
  <c r="W338" i="23"/>
  <c r="V338" i="23"/>
  <c r="P337" i="23"/>
  <c r="W267" i="23"/>
  <c r="P266" i="23"/>
  <c r="V267" i="23"/>
  <c r="V306" i="23"/>
  <c r="W306" i="23"/>
  <c r="P305" i="23"/>
  <c r="P338" i="23"/>
  <c r="W339" i="23"/>
  <c r="V339" i="23"/>
  <c r="W196" i="23"/>
  <c r="V196" i="23"/>
  <c r="P195" i="23"/>
  <c r="P189" i="23"/>
  <c r="W190" i="23"/>
  <c r="V190" i="23"/>
  <c r="W164" i="23"/>
  <c r="V164" i="23"/>
  <c r="P163" i="23"/>
  <c r="W148" i="23"/>
  <c r="V148" i="23"/>
  <c r="P147" i="23"/>
  <c r="W60" i="23"/>
  <c r="V60" i="23"/>
  <c r="P59" i="23"/>
  <c r="V12" i="23"/>
  <c r="W12" i="23"/>
  <c r="P11" i="23"/>
  <c r="P156" i="23"/>
  <c r="W157" i="23"/>
  <c r="V157" i="23"/>
  <c r="P258" i="23"/>
  <c r="W259" i="23"/>
  <c r="V259" i="23"/>
  <c r="P250" i="23"/>
  <c r="W251" i="23"/>
  <c r="V251" i="23"/>
  <c r="V210" i="23"/>
  <c r="W210" i="23"/>
  <c r="P209" i="23"/>
  <c r="W225" i="23"/>
  <c r="V225" i="23"/>
  <c r="P224" i="23"/>
  <c r="W329" i="23"/>
  <c r="V329" i="23"/>
  <c r="P328" i="23"/>
  <c r="W140" i="23"/>
  <c r="V140" i="23"/>
  <c r="P139" i="23"/>
  <c r="W29" i="23"/>
  <c r="V29" i="23"/>
  <c r="P28" i="23"/>
  <c r="P289" i="23"/>
  <c r="V290" i="23"/>
  <c r="W290" i="23"/>
  <c r="W223" i="23"/>
  <c r="P222" i="23"/>
  <c r="V223" i="23"/>
  <c r="W169" i="23"/>
  <c r="V169" i="23"/>
  <c r="P168" i="23"/>
  <c r="W155" i="23"/>
  <c r="V155" i="23"/>
  <c r="P154" i="23"/>
  <c r="P135" i="23"/>
  <c r="V136" i="23"/>
  <c r="W136" i="23"/>
  <c r="P140" i="23"/>
  <c r="V141" i="23"/>
  <c r="W141" i="23"/>
  <c r="W123" i="23"/>
  <c r="V123" i="23"/>
  <c r="P122" i="23"/>
  <c r="P112" i="23"/>
  <c r="W113" i="23"/>
  <c r="V113" i="23"/>
  <c r="V44" i="23"/>
  <c r="P43" i="23"/>
  <c r="W44" i="23"/>
  <c r="P76" i="23"/>
  <c r="V77" i="23"/>
  <c r="W77" i="23"/>
  <c r="V89" i="23"/>
  <c r="W89" i="23"/>
  <c r="P88" i="23"/>
  <c r="P128" i="23"/>
  <c r="W129" i="23"/>
  <c r="V129" i="23"/>
  <c r="P116" i="23"/>
  <c r="W117" i="23"/>
  <c r="V117" i="23"/>
  <c r="P167" i="23"/>
  <c r="V168" i="23"/>
  <c r="W168" i="23"/>
  <c r="W239" i="23"/>
  <c r="P238" i="23"/>
  <c r="V239" i="23"/>
  <c r="W233" i="23"/>
  <c r="V233" i="23"/>
  <c r="P232" i="23"/>
  <c r="V271" i="23"/>
  <c r="P270" i="23"/>
  <c r="W271" i="23"/>
  <c r="P345" i="23"/>
  <c r="W346" i="23"/>
  <c r="V346" i="23"/>
  <c r="P341" i="23"/>
  <c r="W342" i="23"/>
  <c r="V342" i="23"/>
  <c r="P234" i="23"/>
  <c r="V235" i="23"/>
  <c r="W235" i="23"/>
  <c r="P118" i="23"/>
  <c r="W119" i="23"/>
  <c r="V119" i="23"/>
  <c r="P304" i="23"/>
  <c r="W305" i="23"/>
  <c r="V305" i="23"/>
  <c r="V287" i="23"/>
  <c r="P286" i="23"/>
  <c r="W287" i="23"/>
  <c r="P279" i="23"/>
  <c r="W280" i="23"/>
  <c r="V280" i="23"/>
  <c r="W95" i="23"/>
  <c r="P94" i="23"/>
  <c r="V95" i="23"/>
  <c r="V36" i="23"/>
  <c r="P35" i="23"/>
  <c r="W36" i="23"/>
  <c r="W193" i="23"/>
  <c r="P192" i="23"/>
  <c r="V193" i="23"/>
  <c r="P333" i="23"/>
  <c r="W334" i="23"/>
  <c r="V334" i="23"/>
  <c r="P349" i="23"/>
  <c r="W350" i="23"/>
  <c r="V350" i="23"/>
  <c r="V269" i="23"/>
  <c r="P268" i="23"/>
  <c r="W269" i="23"/>
  <c r="P354" i="23"/>
  <c r="W355" i="23"/>
  <c r="V355" i="23"/>
  <c r="V316" i="23"/>
  <c r="P315" i="23"/>
  <c r="W316" i="23"/>
  <c r="P346" i="23"/>
  <c r="W347" i="23"/>
  <c r="V347" i="23"/>
  <c r="W315" i="23"/>
  <c r="V315" i="23"/>
  <c r="P314" i="23"/>
  <c r="W206" i="23"/>
  <c r="P205" i="23"/>
  <c r="V206" i="23"/>
  <c r="V240" i="23"/>
  <c r="W240" i="23"/>
  <c r="P239" i="23"/>
  <c r="P227" i="23"/>
  <c r="V228" i="23"/>
  <c r="W228" i="23"/>
  <c r="W161" i="23"/>
  <c r="V161" i="23"/>
  <c r="P160" i="23"/>
  <c r="V218" i="23"/>
  <c r="P217" i="23"/>
  <c r="W218" i="23"/>
  <c r="P185" i="23"/>
  <c r="W186" i="23"/>
  <c r="V186" i="23"/>
  <c r="W130" i="23"/>
  <c r="V130" i="23"/>
  <c r="P129" i="23"/>
  <c r="P126" i="23"/>
  <c r="W127" i="23"/>
  <c r="V127" i="23"/>
  <c r="P85" i="23"/>
  <c r="W86" i="23"/>
  <c r="V86" i="23"/>
  <c r="P20" i="23"/>
  <c r="W21" i="23"/>
  <c r="V21" i="23"/>
  <c r="P110" i="23"/>
  <c r="W111" i="23"/>
  <c r="V111" i="23"/>
  <c r="P7" i="23"/>
  <c r="V8" i="23"/>
  <c r="W8" i="23"/>
  <c r="W68" i="23"/>
  <c r="V68" i="23"/>
  <c r="P67" i="23"/>
  <c r="W45" i="23"/>
  <c r="V45" i="23"/>
  <c r="P44" i="23"/>
  <c r="V87" i="23"/>
  <c r="W87" i="23"/>
  <c r="P86" i="23"/>
  <c r="P125" i="23"/>
  <c r="W126" i="23"/>
  <c r="V126" i="23"/>
  <c r="W231" i="23"/>
  <c r="P230" i="23"/>
  <c r="V231" i="23"/>
  <c r="P281" i="23"/>
  <c r="V282" i="23"/>
  <c r="W282" i="23"/>
  <c r="P302" i="23"/>
  <c r="W303" i="23"/>
  <c r="V303" i="23"/>
  <c r="P353" i="23"/>
  <c r="W354" i="23"/>
  <c r="V354" i="23"/>
  <c r="W275" i="23"/>
  <c r="V275" i="23"/>
  <c r="P274" i="23"/>
  <c r="W258" i="23"/>
  <c r="V258" i="23"/>
  <c r="P257" i="23"/>
  <c r="W181" i="23"/>
  <c r="V181" i="23"/>
  <c r="P180" i="23"/>
  <c r="W361" i="23"/>
  <c r="V361" i="23"/>
  <c r="P360" i="23"/>
  <c r="V308" i="23"/>
  <c r="W308" i="23"/>
  <c r="P307" i="23"/>
  <c r="P271" i="23"/>
  <c r="W272" i="23"/>
  <c r="V272" i="23"/>
  <c r="P103" i="23"/>
  <c r="V104" i="23"/>
  <c r="W104" i="23"/>
  <c r="P102" i="23"/>
  <c r="W103" i="23"/>
  <c r="V103" i="23"/>
  <c r="W11" i="23"/>
  <c r="P10" i="23"/>
  <c r="V11" i="23"/>
  <c r="P79" i="23"/>
  <c r="V80" i="23"/>
  <c r="W80" i="23"/>
  <c r="V202" i="23"/>
  <c r="P201" i="23"/>
  <c r="W202" i="23"/>
  <c r="V67" i="23"/>
  <c r="W67" i="23"/>
  <c r="P66" i="23"/>
  <c r="W185" i="23"/>
  <c r="P184" i="23"/>
  <c r="V185" i="23"/>
  <c r="P348" i="23"/>
  <c r="W349" i="23"/>
  <c r="V349" i="23"/>
  <c r="P310" i="23"/>
  <c r="V311" i="23"/>
  <c r="W311" i="23"/>
  <c r="P235" i="23"/>
  <c r="V236" i="23"/>
  <c r="W236" i="23"/>
  <c r="P327" i="23"/>
  <c r="W328" i="23"/>
  <c r="V328" i="23"/>
  <c r="P264" i="23"/>
  <c r="V265" i="23"/>
  <c r="W265" i="23"/>
  <c r="P181" i="23"/>
  <c r="W182" i="23"/>
  <c r="V182" i="23"/>
  <c r="V82" i="23"/>
  <c r="W82" i="23"/>
  <c r="P81" i="23"/>
  <c r="O4" i="23"/>
  <c r="N5" i="23"/>
  <c r="V122" i="23"/>
  <c r="P121" i="23"/>
  <c r="W122" i="23"/>
  <c r="P326" i="23"/>
  <c r="W327" i="23"/>
  <c r="V327" i="23"/>
  <c r="P259" i="23"/>
  <c r="W260" i="23"/>
  <c r="V260" i="23"/>
  <c r="V292" i="23"/>
  <c r="W292" i="23"/>
  <c r="P291" i="23"/>
  <c r="W71" i="23"/>
  <c r="V71" i="23"/>
  <c r="P70" i="23"/>
  <c r="P319" i="23"/>
  <c r="W320" i="23"/>
  <c r="V320" i="23"/>
  <c r="P324" i="23"/>
  <c r="W325" i="23"/>
  <c r="V325" i="23"/>
  <c r="W234" i="23"/>
  <c r="V234" i="23"/>
  <c r="P233" i="23"/>
  <c r="P150" i="23"/>
  <c r="W151" i="23"/>
  <c r="V151" i="23"/>
  <c r="W178" i="23"/>
  <c r="P177" i="23"/>
  <c r="V178" i="23"/>
  <c r="P206" i="23"/>
  <c r="V207" i="23"/>
  <c r="W207" i="23"/>
  <c r="W299" i="23"/>
  <c r="P298" i="23"/>
  <c r="V299" i="23"/>
  <c r="V298" i="23"/>
  <c r="W298" i="23"/>
  <c r="P297" i="23"/>
  <c r="W353" i="23"/>
  <c r="V353" i="23"/>
  <c r="P352" i="23"/>
  <c r="W247" i="23"/>
  <c r="P246" i="23"/>
  <c r="V247" i="23"/>
  <c r="P175" i="23"/>
  <c r="V176" i="23"/>
  <c r="W176" i="23"/>
  <c r="V179" i="23"/>
  <c r="P178" i="23"/>
  <c r="W179" i="23"/>
  <c r="P127" i="23"/>
  <c r="V128" i="23"/>
  <c r="W128" i="23"/>
  <c r="P214" i="23"/>
  <c r="V215" i="23"/>
  <c r="W215" i="23"/>
  <c r="V146" i="23"/>
  <c r="P145" i="23"/>
  <c r="W146" i="23"/>
  <c r="P101" i="23"/>
  <c r="W102" i="23"/>
  <c r="V102" i="23"/>
  <c r="P158" i="23"/>
  <c r="W159" i="23"/>
  <c r="V159" i="23"/>
  <c r="P142" i="23"/>
  <c r="W143" i="23"/>
  <c r="V143" i="23"/>
  <c r="W75" i="23"/>
  <c r="V75" i="23"/>
  <c r="P74" i="23"/>
  <c r="P194" i="23"/>
  <c r="W195" i="23"/>
  <c r="V195" i="23"/>
  <c r="W255" i="23"/>
  <c r="P254" i="23"/>
  <c r="V255" i="23"/>
  <c r="P212" i="23"/>
  <c r="W213" i="23"/>
  <c r="V213" i="23"/>
  <c r="V230" i="23"/>
  <c r="P229" i="23"/>
  <c r="W230" i="23"/>
  <c r="P318" i="23"/>
  <c r="W319" i="23"/>
  <c r="V319" i="23"/>
  <c r="V277" i="23"/>
  <c r="P276" i="23"/>
  <c r="W277" i="23"/>
  <c r="B16" i="23" l="1"/>
  <c r="B17" i="23" s="1"/>
  <c r="B18" i="23" s="1"/>
  <c r="O5" i="23"/>
  <c r="N6" i="23"/>
  <c r="N7" i="23" l="1"/>
  <c r="O6" i="23"/>
  <c r="N8" i="23" l="1"/>
  <c r="O7" i="23"/>
  <c r="N9" i="23" l="1"/>
  <c r="O8" i="23"/>
  <c r="N10" i="23" l="1"/>
  <c r="O9" i="23"/>
  <c r="N11" i="23" l="1"/>
  <c r="O10" i="23"/>
  <c r="N12" i="23" l="1"/>
  <c r="O11" i="23"/>
  <c r="N13" i="23" l="1"/>
  <c r="O12" i="23"/>
  <c r="O13" i="23" l="1"/>
  <c r="N14" i="23"/>
  <c r="O14" i="23" l="1"/>
  <c r="N15" i="23"/>
  <c r="O15" i="23" l="1"/>
  <c r="N16" i="23"/>
  <c r="O16" i="23" l="1"/>
  <c r="N17" i="23"/>
  <c r="O17" i="23" l="1"/>
  <c r="N18" i="23"/>
  <c r="O18" i="23" l="1"/>
  <c r="N19" i="23"/>
  <c r="O19" i="23" l="1"/>
  <c r="N20" i="23"/>
  <c r="O20" i="23" l="1"/>
  <c r="N21" i="23"/>
  <c r="O21" i="23" l="1"/>
  <c r="N22" i="23"/>
  <c r="N23" i="23" l="1"/>
  <c r="O22" i="23"/>
  <c r="O23" i="23" l="1"/>
  <c r="N24" i="23"/>
  <c r="O24" i="23" l="1"/>
  <c r="N25" i="23"/>
  <c r="O25" i="23" l="1"/>
  <c r="N26" i="23"/>
  <c r="N27" i="23" l="1"/>
  <c r="O26" i="23"/>
  <c r="N28" i="23" l="1"/>
  <c r="O27" i="23"/>
  <c r="O28" i="23" l="1"/>
  <c r="N29" i="23"/>
  <c r="O29" i="23" l="1"/>
  <c r="N30" i="23"/>
  <c r="O30" i="23" l="1"/>
  <c r="N31" i="23"/>
  <c r="N32" i="23" l="1"/>
  <c r="O31" i="23"/>
  <c r="O32" i="23" l="1"/>
  <c r="N33" i="23"/>
  <c r="N34" i="23" l="1"/>
  <c r="O33" i="23"/>
  <c r="O34" i="23" l="1"/>
  <c r="N35" i="23"/>
  <c r="N36" i="23" l="1"/>
  <c r="O35" i="23"/>
  <c r="N37" i="23" l="1"/>
  <c r="O36" i="23"/>
  <c r="O37" i="23" l="1"/>
  <c r="N38" i="23"/>
  <c r="O38" i="23" l="1"/>
  <c r="N39" i="23"/>
  <c r="O39" i="23" l="1"/>
  <c r="N40" i="23"/>
  <c r="O40" i="23" l="1"/>
  <c r="N41" i="23"/>
  <c r="N42" i="23" l="1"/>
  <c r="O41" i="23"/>
  <c r="O42" i="23" l="1"/>
  <c r="N43" i="23"/>
  <c r="N44" i="23" l="1"/>
  <c r="O43" i="23"/>
  <c r="N45" i="23" l="1"/>
  <c r="O44" i="23"/>
  <c r="O45" i="23" l="1"/>
  <c r="N46" i="23"/>
  <c r="O46" i="23" l="1"/>
  <c r="N47" i="23"/>
  <c r="O47" i="23" l="1"/>
  <c r="N48" i="23"/>
  <c r="N49" i="23" l="1"/>
  <c r="O48" i="23"/>
  <c r="O49" i="23" l="1"/>
  <c r="N50" i="23"/>
  <c r="O50" i="23" l="1"/>
  <c r="N51" i="23"/>
  <c r="N52" i="23" l="1"/>
  <c r="O51" i="23"/>
  <c r="N53" i="23" l="1"/>
  <c r="O52" i="23"/>
  <c r="O53" i="23" l="1"/>
  <c r="N54" i="23"/>
  <c r="O54" i="23" l="1"/>
  <c r="N55" i="23"/>
  <c r="O55" i="23" l="1"/>
  <c r="N56" i="23"/>
  <c r="O56" i="23" l="1"/>
  <c r="N57" i="23"/>
  <c r="N58" i="23" l="1"/>
  <c r="O57" i="23"/>
  <c r="O58" i="23" l="1"/>
  <c r="N59" i="23"/>
  <c r="N60" i="23" l="1"/>
  <c r="O59" i="23"/>
  <c r="O60" i="23" l="1"/>
  <c r="N61" i="23"/>
  <c r="N62" i="23" l="1"/>
  <c r="O61" i="23"/>
  <c r="O62" i="23" l="1"/>
  <c r="N63" i="23"/>
  <c r="O63" i="23" l="1"/>
  <c r="N64" i="23"/>
  <c r="N65" i="23" l="1"/>
  <c r="O64" i="23"/>
  <c r="O65" i="23" l="1"/>
  <c r="N66" i="23"/>
  <c r="N67" i="23" l="1"/>
  <c r="O66" i="23"/>
  <c r="O67" i="23" l="1"/>
  <c r="N68" i="23"/>
  <c r="O68" i="23" l="1"/>
  <c r="N69" i="23"/>
  <c r="O69" i="23" l="1"/>
  <c r="N70" i="23"/>
  <c r="O70" i="23" l="1"/>
  <c r="N71" i="23"/>
  <c r="O71" i="23" l="1"/>
  <c r="N72" i="23"/>
  <c r="N73" i="23" l="1"/>
  <c r="O72" i="23"/>
  <c r="N74" i="23" l="1"/>
  <c r="O73" i="23"/>
  <c r="N75" i="23" l="1"/>
  <c r="O74" i="23"/>
  <c r="O75" i="23" l="1"/>
  <c r="N76" i="23"/>
  <c r="O76" i="23" l="1"/>
  <c r="N77" i="23"/>
  <c r="O77" i="23" l="1"/>
  <c r="N78" i="23"/>
  <c r="O78" i="23" l="1"/>
  <c r="N79" i="23"/>
  <c r="N80" i="23" l="1"/>
  <c r="O79" i="23"/>
  <c r="O80" i="23" l="1"/>
  <c r="N81" i="23"/>
  <c r="N82" i="23" l="1"/>
  <c r="O81" i="23"/>
  <c r="N83" i="23" l="1"/>
  <c r="O82" i="23"/>
  <c r="O83" i="23" l="1"/>
  <c r="N84" i="23"/>
  <c r="O84" i="23" l="1"/>
  <c r="N85" i="23"/>
  <c r="O85" i="23" l="1"/>
  <c r="N86" i="23"/>
  <c r="O86" i="23" l="1"/>
  <c r="N87" i="23"/>
  <c r="O87" i="23" l="1"/>
  <c r="N88" i="23"/>
  <c r="N89" i="23" l="1"/>
  <c r="O88" i="23"/>
  <c r="N90" i="23" l="1"/>
  <c r="O89" i="23"/>
  <c r="N91" i="23" l="1"/>
  <c r="O90" i="23"/>
  <c r="O91" i="23" l="1"/>
  <c r="N92" i="23"/>
  <c r="O92" i="23" l="1"/>
  <c r="N93" i="23"/>
  <c r="N94" i="23" l="1"/>
  <c r="O93" i="23"/>
  <c r="O94" i="23" l="1"/>
  <c r="N95" i="23"/>
  <c r="O95" i="23" l="1"/>
  <c r="N96" i="23"/>
  <c r="N97" i="23" l="1"/>
  <c r="O96" i="23"/>
  <c r="N98" i="23" l="1"/>
  <c r="O97" i="23"/>
  <c r="N99" i="23" l="1"/>
  <c r="O98" i="23"/>
  <c r="O99" i="23" l="1"/>
  <c r="N100" i="23"/>
  <c r="O100" i="23" l="1"/>
  <c r="N101" i="23"/>
  <c r="O101" i="23" l="1"/>
  <c r="N102" i="23"/>
  <c r="O102" i="23" l="1"/>
  <c r="N103" i="23"/>
  <c r="O103" i="23" l="1"/>
  <c r="N104" i="23"/>
  <c r="N105" i="23" l="1"/>
  <c r="O104" i="23"/>
  <c r="N106" i="23" l="1"/>
  <c r="O105" i="23"/>
  <c r="N107" i="23" l="1"/>
  <c r="O106" i="23"/>
  <c r="O107" i="23" l="1"/>
  <c r="N108" i="23"/>
  <c r="O108" i="23" l="1"/>
  <c r="N109" i="23"/>
  <c r="O109" i="23" l="1"/>
  <c r="N110" i="23"/>
  <c r="O110" i="23" l="1"/>
  <c r="N111" i="23"/>
  <c r="O111" i="23" l="1"/>
  <c r="N112" i="23"/>
  <c r="N113" i="23" l="1"/>
  <c r="O112" i="23"/>
  <c r="N114" i="23" l="1"/>
  <c r="O113" i="23"/>
  <c r="N115" i="23" l="1"/>
  <c r="O114" i="23"/>
  <c r="O115" i="23" l="1"/>
  <c r="N116" i="23"/>
  <c r="O116" i="23" l="1"/>
  <c r="N117" i="23"/>
  <c r="O117" i="23" l="1"/>
  <c r="N118" i="23"/>
  <c r="O118" i="23" l="1"/>
  <c r="N119" i="23"/>
  <c r="O119" i="23" l="1"/>
  <c r="N120" i="23"/>
  <c r="N121" i="23" l="1"/>
  <c r="O120" i="23"/>
  <c r="N122" i="23" l="1"/>
  <c r="O121" i="23"/>
  <c r="N123" i="23" l="1"/>
  <c r="O122" i="23"/>
  <c r="O123" i="23" l="1"/>
  <c r="N124" i="23"/>
  <c r="O124" i="23" l="1"/>
  <c r="N125" i="23"/>
  <c r="O125" i="23" l="1"/>
  <c r="N126" i="23"/>
  <c r="O126" i="23" l="1"/>
  <c r="N127" i="23"/>
  <c r="O127" i="23" l="1"/>
  <c r="N128" i="23"/>
  <c r="O128" i="23" l="1"/>
  <c r="N129" i="23"/>
  <c r="N130" i="23" l="1"/>
  <c r="O129" i="23"/>
  <c r="O130" i="23" l="1"/>
  <c r="N131" i="23"/>
  <c r="O131" i="23" l="1"/>
  <c r="N132" i="23"/>
  <c r="N133" i="23" l="1"/>
  <c r="O132" i="23"/>
  <c r="O133" i="23" l="1"/>
  <c r="N134" i="23"/>
  <c r="O134" i="23" l="1"/>
  <c r="N135" i="23"/>
  <c r="O135" i="23" l="1"/>
  <c r="N136" i="23"/>
  <c r="O136" i="23" l="1"/>
  <c r="N137" i="23"/>
  <c r="N138" i="23" l="1"/>
  <c r="O137" i="23"/>
  <c r="O138" i="23" l="1"/>
  <c r="N139" i="23"/>
  <c r="O139" i="23" l="1"/>
  <c r="N140" i="23"/>
  <c r="N141" i="23" l="1"/>
  <c r="O140" i="23"/>
  <c r="N142" i="23" l="1"/>
  <c r="O141" i="23"/>
  <c r="O142" i="23" l="1"/>
  <c r="N143" i="23"/>
  <c r="N144" i="23" l="1"/>
  <c r="O143" i="23"/>
  <c r="O144" i="23" l="1"/>
  <c r="N145" i="23"/>
  <c r="N146" i="23" l="1"/>
  <c r="O145" i="23"/>
  <c r="N147" i="23" l="1"/>
  <c r="O146" i="23"/>
  <c r="O147" i="23" l="1"/>
  <c r="N148" i="23"/>
  <c r="O148" i="23" l="1"/>
  <c r="N149" i="23"/>
  <c r="O149" i="23" l="1"/>
  <c r="N150" i="23"/>
  <c r="O150" i="23" l="1"/>
  <c r="N151" i="23"/>
  <c r="O151" i="23" l="1"/>
  <c r="N152" i="23"/>
  <c r="O152" i="23" l="1"/>
  <c r="N153" i="23"/>
  <c r="N154" i="23" l="1"/>
  <c r="O153" i="23"/>
  <c r="N155" i="23" l="1"/>
  <c r="O154" i="23"/>
  <c r="O155" i="23" l="1"/>
  <c r="N156" i="23"/>
  <c r="O156" i="23" l="1"/>
  <c r="N157" i="23"/>
  <c r="O157" i="23" l="1"/>
  <c r="N158" i="23"/>
  <c r="O158" i="23" l="1"/>
  <c r="N159" i="23"/>
  <c r="O159" i="23" l="1"/>
  <c r="N160" i="23"/>
  <c r="N161" i="23" l="1"/>
  <c r="O160" i="23"/>
  <c r="O161" i="23" l="1"/>
  <c r="N162" i="23"/>
  <c r="N163" i="23" l="1"/>
  <c r="O162" i="23"/>
  <c r="N164" i="23" l="1"/>
  <c r="O163" i="23"/>
  <c r="O164" i="23" l="1"/>
  <c r="N165" i="23"/>
  <c r="N166" i="23" l="1"/>
  <c r="O165" i="23"/>
  <c r="O166" i="23" l="1"/>
  <c r="N167" i="23"/>
  <c r="N168" i="23" l="1"/>
  <c r="O167" i="23"/>
  <c r="N169" i="23" l="1"/>
  <c r="O168" i="23"/>
  <c r="O169" i="23" l="1"/>
  <c r="N170" i="23"/>
  <c r="N171" i="23" l="1"/>
  <c r="O170" i="23"/>
  <c r="O171" i="23" l="1"/>
  <c r="N172" i="23"/>
  <c r="O172" i="23" l="1"/>
  <c r="N173" i="23"/>
  <c r="N174" i="23" l="1"/>
  <c r="O173" i="23"/>
  <c r="O174" i="23" l="1"/>
  <c r="N175" i="23"/>
  <c r="N176" i="23" l="1"/>
  <c r="O175" i="23"/>
  <c r="O176" i="23" l="1"/>
  <c r="N177" i="23"/>
  <c r="O177" i="23" l="1"/>
  <c r="N178" i="23"/>
  <c r="N179" i="23" l="1"/>
  <c r="O178" i="23"/>
  <c r="N180" i="23" l="1"/>
  <c r="O179" i="23"/>
  <c r="O180" i="23" l="1"/>
  <c r="N181" i="23"/>
  <c r="O181" i="23" l="1"/>
  <c r="N182" i="23"/>
  <c r="O182" i="23" l="1"/>
  <c r="N183" i="23"/>
  <c r="N184" i="23" l="1"/>
  <c r="O183" i="23"/>
  <c r="N185" i="23" l="1"/>
  <c r="O184" i="23"/>
  <c r="O185" i="23" l="1"/>
  <c r="N186" i="23"/>
  <c r="N187" i="23" l="1"/>
  <c r="O186" i="23"/>
  <c r="N188" i="23" l="1"/>
  <c r="O187" i="23"/>
  <c r="O188" i="23" l="1"/>
  <c r="N189" i="23"/>
  <c r="O189" i="23" l="1"/>
  <c r="N190" i="23"/>
  <c r="O190" i="23" l="1"/>
  <c r="N191" i="23"/>
  <c r="N192" i="23" l="1"/>
  <c r="O191" i="23"/>
  <c r="O192" i="23" l="1"/>
  <c r="N193" i="23"/>
  <c r="O193" i="23" l="1"/>
  <c r="N194" i="23"/>
  <c r="O194" i="23" l="1"/>
  <c r="N195" i="23"/>
  <c r="O195" i="23" l="1"/>
  <c r="N196" i="23"/>
  <c r="N197" i="23" l="1"/>
  <c r="O196" i="23"/>
  <c r="O197" i="23" l="1"/>
  <c r="N198" i="23"/>
  <c r="N199" i="23" l="1"/>
  <c r="O198" i="23"/>
  <c r="N200" i="23" l="1"/>
  <c r="O199" i="23"/>
  <c r="N201" i="23" l="1"/>
  <c r="O200" i="23"/>
  <c r="O201" i="23" l="1"/>
  <c r="N202" i="23"/>
  <c r="N203" i="23" l="1"/>
  <c r="O202" i="23"/>
  <c r="O203" i="23" l="1"/>
  <c r="N204" i="23"/>
  <c r="N205" i="23" l="1"/>
  <c r="O204" i="23"/>
  <c r="N206" i="23" l="1"/>
  <c r="O205" i="23"/>
  <c r="O206" i="23" l="1"/>
  <c r="N207" i="23"/>
  <c r="N208" i="23" l="1"/>
  <c r="O207" i="23"/>
  <c r="O208" i="23" l="1"/>
  <c r="N209" i="23"/>
  <c r="O209" i="23" l="1"/>
  <c r="N210" i="23"/>
  <c r="O210" i="23" l="1"/>
  <c r="N211" i="23"/>
  <c r="O211" i="23" l="1"/>
  <c r="N212" i="23"/>
  <c r="N213" i="23" l="1"/>
  <c r="O212" i="23"/>
  <c r="O213" i="23" l="1"/>
  <c r="N214" i="23"/>
  <c r="N215" i="23" l="1"/>
  <c r="O214" i="23"/>
  <c r="N216" i="23" l="1"/>
  <c r="O215" i="23"/>
  <c r="O216" i="23" l="1"/>
  <c r="N217" i="23"/>
  <c r="O217" i="23" l="1"/>
  <c r="N218" i="23"/>
  <c r="O218" i="23" l="1"/>
  <c r="N219" i="23"/>
  <c r="O219" i="23" l="1"/>
  <c r="N220" i="23"/>
  <c r="N221" i="23" l="1"/>
  <c r="O220" i="23"/>
  <c r="N222" i="23" l="1"/>
  <c r="O221" i="23"/>
  <c r="N223" i="23" l="1"/>
  <c r="O222" i="23"/>
  <c r="N224" i="23" l="1"/>
  <c r="O223" i="23"/>
  <c r="N225" i="23" l="1"/>
  <c r="O224" i="23"/>
  <c r="O225" i="23" l="1"/>
  <c r="N226" i="23"/>
  <c r="O226" i="23" l="1"/>
  <c r="N227" i="23"/>
  <c r="N228" i="23" l="1"/>
  <c r="O227" i="23"/>
  <c r="O228" i="23" l="1"/>
  <c r="N229" i="23"/>
  <c r="N230" i="23" l="1"/>
  <c r="O229" i="23"/>
  <c r="O230" i="23" l="1"/>
  <c r="N231" i="23"/>
  <c r="N232" i="23" l="1"/>
  <c r="O231" i="23"/>
  <c r="N233" i="23" l="1"/>
  <c r="O232" i="23"/>
  <c r="O233" i="23" l="1"/>
  <c r="N234" i="23"/>
  <c r="O234" i="23" l="1"/>
  <c r="N235" i="23"/>
  <c r="O235" i="23" l="1"/>
  <c r="N236" i="23"/>
  <c r="O236" i="23" l="1"/>
  <c r="N237" i="23"/>
  <c r="N238" i="23" l="1"/>
  <c r="O237" i="23"/>
  <c r="N239" i="23" l="1"/>
  <c r="O238" i="23"/>
  <c r="N240" i="23" l="1"/>
  <c r="O239" i="23"/>
  <c r="N241" i="23" l="1"/>
  <c r="O240" i="23"/>
  <c r="O241" i="23" l="1"/>
  <c r="N242" i="23"/>
  <c r="O242" i="23" l="1"/>
  <c r="N243" i="23"/>
  <c r="N244" i="23" l="1"/>
  <c r="O243" i="23"/>
  <c r="N245" i="23" l="1"/>
  <c r="O244" i="23"/>
  <c r="N246" i="23" l="1"/>
  <c r="O245" i="23"/>
  <c r="N247" i="23" l="1"/>
  <c r="O246" i="23"/>
  <c r="N248" i="23" l="1"/>
  <c r="O247" i="23"/>
  <c r="N249" i="23" l="1"/>
  <c r="O248" i="23"/>
  <c r="O249" i="23" l="1"/>
  <c r="N250" i="23"/>
  <c r="O250" i="23" l="1"/>
  <c r="N251" i="23"/>
  <c r="N252" i="23" l="1"/>
  <c r="O251" i="23"/>
  <c r="N253" i="23" l="1"/>
  <c r="O252" i="23"/>
  <c r="N254" i="23" l="1"/>
  <c r="O253" i="23"/>
  <c r="N255" i="23" l="1"/>
  <c r="O254" i="23"/>
  <c r="N256" i="23" l="1"/>
  <c r="O255" i="23"/>
  <c r="N257" i="23" l="1"/>
  <c r="O256" i="23"/>
  <c r="O257" i="23" l="1"/>
  <c r="N258" i="23"/>
  <c r="O258" i="23" l="1"/>
  <c r="N259" i="23"/>
  <c r="N260" i="23" l="1"/>
  <c r="O259" i="23"/>
  <c r="N261" i="23" l="1"/>
  <c r="O260" i="23"/>
  <c r="N262" i="23" l="1"/>
  <c r="O261" i="23"/>
  <c r="O262" i="23" l="1"/>
  <c r="N263" i="23"/>
  <c r="N264" i="23" l="1"/>
  <c r="O263" i="23"/>
  <c r="O264" i="23" l="1"/>
  <c r="N265" i="23"/>
  <c r="N266" i="23" l="1"/>
  <c r="O265" i="23"/>
  <c r="O266" i="23" l="1"/>
  <c r="N267" i="23"/>
  <c r="O267" i="23" l="1"/>
  <c r="N268" i="23"/>
  <c r="N269" i="23" l="1"/>
  <c r="O268" i="23"/>
  <c r="N270" i="23" l="1"/>
  <c r="O269" i="23"/>
  <c r="O270" i="23" l="1"/>
  <c r="N271" i="23"/>
  <c r="N272" i="23" l="1"/>
  <c r="O271" i="23"/>
  <c r="O272" i="23" l="1"/>
  <c r="N273" i="23"/>
  <c r="N274" i="23" l="1"/>
  <c r="O273" i="23"/>
  <c r="N275" i="23" l="1"/>
  <c r="O274" i="23"/>
  <c r="O275" i="23" l="1"/>
  <c r="N276" i="23"/>
  <c r="N277" i="23" l="1"/>
  <c r="O276" i="23"/>
  <c r="O277" i="23" l="1"/>
  <c r="N278" i="23"/>
  <c r="O278" i="23" l="1"/>
  <c r="N279" i="23"/>
  <c r="N280" i="23" l="1"/>
  <c r="O279" i="23"/>
  <c r="O280" i="23" l="1"/>
  <c r="N281" i="23"/>
  <c r="O281" i="23" l="1"/>
  <c r="N282" i="23"/>
  <c r="N283" i="23" l="1"/>
  <c r="O282" i="23"/>
  <c r="O283" i="23" l="1"/>
  <c r="N284" i="23"/>
  <c r="N285" i="23" l="1"/>
  <c r="O284" i="23"/>
  <c r="N286" i="23" l="1"/>
  <c r="O285" i="23"/>
  <c r="O286" i="23" l="1"/>
  <c r="N287" i="23"/>
  <c r="N288" i="23" l="1"/>
  <c r="O287" i="23"/>
  <c r="O288" i="23" l="1"/>
  <c r="N289" i="23"/>
  <c r="O289" i="23" l="1"/>
  <c r="N290" i="23"/>
  <c r="N291" i="23" l="1"/>
  <c r="O290" i="23"/>
  <c r="N292" i="23" l="1"/>
  <c r="O291" i="23"/>
  <c r="N293" i="23" l="1"/>
  <c r="O292" i="23"/>
  <c r="O293" i="23" l="1"/>
  <c r="N294" i="23"/>
  <c r="O294" i="23" l="1"/>
  <c r="N295" i="23"/>
  <c r="O295" i="23" l="1"/>
  <c r="N296" i="23"/>
  <c r="N297" i="23" l="1"/>
  <c r="O296" i="23"/>
  <c r="N298" i="23" l="1"/>
  <c r="O297" i="23"/>
  <c r="N299" i="23" l="1"/>
  <c r="O298" i="23"/>
  <c r="O299" i="23" l="1"/>
  <c r="N300" i="23"/>
  <c r="N301" i="23" l="1"/>
  <c r="O300" i="23"/>
  <c r="O301" i="23" l="1"/>
  <c r="N302" i="23"/>
  <c r="O302" i="23" l="1"/>
  <c r="N303" i="23"/>
  <c r="N304" i="23" l="1"/>
  <c r="O303" i="23"/>
  <c r="O304" i="23" l="1"/>
  <c r="N305" i="23"/>
  <c r="N306" i="23" l="1"/>
  <c r="O305" i="23"/>
  <c r="O306" i="23" l="1"/>
  <c r="N307" i="23"/>
  <c r="O307" i="23" l="1"/>
  <c r="N308" i="23"/>
  <c r="N309" i="23" l="1"/>
  <c r="O308" i="23"/>
  <c r="O309" i="23" l="1"/>
  <c r="N310" i="23"/>
  <c r="O310" i="23" l="1"/>
  <c r="N311" i="23"/>
  <c r="O311" i="23" l="1"/>
  <c r="N312" i="23"/>
  <c r="N313" i="23" l="1"/>
  <c r="O312" i="23"/>
  <c r="N314" i="23" l="1"/>
  <c r="O313" i="23"/>
  <c r="N315" i="23" l="1"/>
  <c r="O314" i="23"/>
  <c r="O315" i="23" l="1"/>
  <c r="N316" i="23"/>
  <c r="N317" i="23" l="1"/>
  <c r="O316" i="23"/>
  <c r="O317" i="23" l="1"/>
  <c r="N318" i="23"/>
  <c r="O318" i="23" l="1"/>
  <c r="N319" i="23"/>
  <c r="O319" i="23" l="1"/>
  <c r="N320" i="23"/>
  <c r="N321" i="23" l="1"/>
  <c r="O320" i="23"/>
  <c r="N322" i="23" l="1"/>
  <c r="O321" i="23"/>
  <c r="N323" i="23" l="1"/>
  <c r="O322" i="23"/>
  <c r="O323" i="23" l="1"/>
  <c r="N324" i="23"/>
  <c r="O324" i="23" l="1"/>
  <c r="N325" i="23"/>
  <c r="O325" i="23" l="1"/>
  <c r="N326" i="23"/>
  <c r="O326" i="23" l="1"/>
  <c r="N327" i="23"/>
  <c r="N328" i="23" l="1"/>
  <c r="O327" i="23"/>
  <c r="O328" i="23" l="1"/>
  <c r="N329" i="23"/>
  <c r="N330" i="23" l="1"/>
  <c r="O329" i="23"/>
  <c r="N331" i="23" l="1"/>
  <c r="O330" i="23"/>
  <c r="O331" i="23" l="1"/>
  <c r="N332" i="23"/>
  <c r="O332" i="23" l="1"/>
  <c r="N333" i="23"/>
  <c r="O333" i="23" l="1"/>
  <c r="N334" i="23"/>
  <c r="O334" i="23" l="1"/>
  <c r="N335" i="23"/>
  <c r="N336" i="23" l="1"/>
  <c r="O335" i="23"/>
  <c r="N337" i="23" l="1"/>
  <c r="O336" i="23"/>
  <c r="O337" i="23" l="1"/>
  <c r="N338" i="23"/>
  <c r="O338" i="23" l="1"/>
  <c r="N339" i="23"/>
  <c r="O339" i="23" l="1"/>
  <c r="N340" i="23"/>
  <c r="O340" i="23" l="1"/>
  <c r="N341" i="23"/>
  <c r="O341" i="23" l="1"/>
  <c r="N342" i="23"/>
  <c r="N343" i="23" l="1"/>
  <c r="O342" i="23"/>
  <c r="N344" i="23" l="1"/>
  <c r="O343" i="23"/>
  <c r="O344" i="23" l="1"/>
  <c r="N345" i="23"/>
  <c r="O345" i="23" l="1"/>
  <c r="N346" i="23"/>
  <c r="O346" i="23" l="1"/>
  <c r="N347" i="23"/>
  <c r="O347" i="23" l="1"/>
  <c r="N348" i="23"/>
  <c r="O348" i="23" l="1"/>
  <c r="N349" i="23"/>
  <c r="O349" i="23" l="1"/>
  <c r="N350" i="23"/>
  <c r="N351" i="23" l="1"/>
  <c r="O350" i="23"/>
  <c r="N352" i="23" l="1"/>
  <c r="O351" i="23"/>
  <c r="O352" i="23" l="1"/>
  <c r="N353" i="23"/>
  <c r="O353" i="23" l="1"/>
  <c r="N354" i="23"/>
  <c r="O354" i="23" l="1"/>
  <c r="N355" i="23"/>
  <c r="O355" i="23" l="1"/>
  <c r="N356" i="23"/>
  <c r="O356" i="23" l="1"/>
  <c r="N357" i="23"/>
  <c r="O357" i="23" l="1"/>
  <c r="N358" i="23"/>
  <c r="N359" i="23" l="1"/>
  <c r="O358" i="23"/>
  <c r="N360" i="23" l="1"/>
  <c r="O359" i="23"/>
  <c r="O360" i="23" l="1"/>
  <c r="N361" i="23"/>
  <c r="O361" i="23" s="1"/>
  <c r="AR6" i="12" l="1"/>
  <c r="AR7" i="12"/>
  <c r="AR8" i="12"/>
  <c r="AR9" i="12"/>
  <c r="AR10" i="12"/>
  <c r="AR11" i="12"/>
  <c r="AR12" i="12"/>
  <c r="AR13" i="12"/>
  <c r="AR14" i="12"/>
  <c r="AR15" i="12"/>
  <c r="AR16" i="12"/>
  <c r="AR17" i="12"/>
  <c r="AR18" i="12"/>
  <c r="AR19" i="12"/>
  <c r="AR20" i="12"/>
  <c r="AR21" i="12"/>
  <c r="AR22" i="12"/>
  <c r="AR23" i="12"/>
  <c r="AR24" i="12"/>
  <c r="AR25" i="12"/>
  <c r="AR26" i="12"/>
  <c r="AR27" i="12"/>
  <c r="AR28" i="12"/>
  <c r="AR29" i="12"/>
  <c r="AR30" i="12"/>
  <c r="AR31" i="12"/>
  <c r="AR32" i="12"/>
  <c r="AR33" i="12"/>
  <c r="AR34" i="12"/>
  <c r="AR35" i="12"/>
  <c r="AR36" i="12"/>
  <c r="AR37" i="12"/>
  <c r="AR38" i="12"/>
  <c r="AR39" i="12"/>
  <c r="AR40" i="12"/>
  <c r="AR41" i="12"/>
  <c r="AR42" i="12"/>
  <c r="AR43" i="12"/>
  <c r="AR44" i="12"/>
  <c r="AR45" i="12"/>
  <c r="AR46" i="12"/>
  <c r="AR47" i="12"/>
  <c r="AR48" i="12"/>
  <c r="AR49" i="12"/>
  <c r="AR50" i="12"/>
  <c r="AR51" i="12"/>
  <c r="AR52" i="12"/>
  <c r="AR53" i="12"/>
  <c r="AR54" i="12"/>
  <c r="AR55" i="12"/>
  <c r="AR56" i="12"/>
  <c r="AR57" i="12"/>
  <c r="AR58" i="12"/>
  <c r="AR59" i="12"/>
  <c r="AR60" i="12"/>
  <c r="AR61" i="12"/>
  <c r="AR62" i="12"/>
  <c r="AR63" i="12"/>
  <c r="AR64" i="12"/>
  <c r="AR65" i="12"/>
  <c r="AR66" i="12"/>
  <c r="AR67" i="12"/>
  <c r="AR68" i="12"/>
  <c r="AR69" i="12"/>
  <c r="AR70" i="12"/>
  <c r="AR71" i="12"/>
  <c r="AR72" i="12"/>
  <c r="AR73" i="12"/>
  <c r="AR74" i="12"/>
  <c r="AR75" i="12"/>
  <c r="AR76" i="12"/>
  <c r="AR77" i="12"/>
  <c r="AR78" i="12"/>
  <c r="AR79" i="12"/>
  <c r="AR80" i="12"/>
  <c r="AR81" i="12"/>
  <c r="AR82" i="12"/>
  <c r="AR83" i="12"/>
  <c r="AR84" i="12"/>
  <c r="AR85" i="12"/>
  <c r="AR86" i="12"/>
  <c r="AR87" i="12"/>
  <c r="AR88" i="12"/>
  <c r="AR89" i="12"/>
  <c r="AR90" i="12"/>
  <c r="AR91" i="12"/>
  <c r="AR92" i="12"/>
  <c r="AR93" i="12"/>
  <c r="AR94" i="12"/>
  <c r="AR95" i="12"/>
  <c r="AR96" i="12"/>
  <c r="AR97" i="12"/>
  <c r="AR98" i="12"/>
  <c r="AR99" i="12"/>
  <c r="AR100" i="12"/>
  <c r="AR101" i="12"/>
  <c r="AR102" i="12"/>
  <c r="AR103" i="12"/>
  <c r="AR104" i="12"/>
  <c r="AR105" i="12"/>
  <c r="AR106" i="12"/>
  <c r="AR107" i="12"/>
  <c r="AR108" i="12"/>
  <c r="AR109" i="12"/>
  <c r="AR110" i="12"/>
  <c r="AR111" i="12"/>
  <c r="AR112" i="12"/>
  <c r="AR113" i="12"/>
  <c r="AR114" i="12"/>
  <c r="AR115" i="12"/>
  <c r="AR116" i="12"/>
  <c r="AR117" i="12"/>
  <c r="AR118" i="12"/>
  <c r="AR119" i="12"/>
  <c r="AR120" i="12"/>
  <c r="AR121" i="12"/>
  <c r="AR122" i="12"/>
  <c r="AR123" i="12"/>
  <c r="AR124" i="12"/>
  <c r="AR125" i="12"/>
  <c r="AR126" i="12"/>
  <c r="AR127" i="12"/>
  <c r="AR128" i="12"/>
  <c r="AR129" i="12"/>
  <c r="AR130" i="12"/>
  <c r="AR131" i="12"/>
  <c r="AR132" i="12"/>
  <c r="AR133" i="12"/>
  <c r="AR134" i="12"/>
  <c r="AR135" i="12"/>
  <c r="AR136" i="12"/>
  <c r="AR137" i="12"/>
  <c r="AR138" i="12"/>
  <c r="AR139" i="12"/>
  <c r="AR140" i="12"/>
  <c r="AR141" i="12"/>
  <c r="AR142" i="12"/>
  <c r="AR143" i="12"/>
  <c r="AR144" i="12"/>
  <c r="AR145" i="12"/>
  <c r="AR146" i="12"/>
  <c r="AR147" i="12"/>
  <c r="AR148" i="12"/>
  <c r="AR149" i="12"/>
  <c r="AR150" i="12"/>
  <c r="AR151" i="12"/>
  <c r="AR152" i="12"/>
  <c r="AR153" i="12"/>
  <c r="AR154" i="12"/>
  <c r="AR155" i="12"/>
  <c r="AR156" i="12"/>
  <c r="AR157" i="12"/>
  <c r="AR158" i="12"/>
  <c r="AR159" i="12"/>
  <c r="AR160" i="12"/>
  <c r="AR161" i="12"/>
  <c r="AR162" i="12"/>
  <c r="AR163" i="12"/>
  <c r="AR164" i="12"/>
  <c r="AR165" i="12"/>
  <c r="AR166" i="12"/>
  <c r="AR167" i="12"/>
  <c r="AR168" i="12"/>
  <c r="AR169" i="12"/>
  <c r="AR170" i="12"/>
  <c r="AR171" i="12"/>
  <c r="AR172" i="12"/>
  <c r="AR173" i="12"/>
  <c r="AR174" i="12"/>
  <c r="AR175" i="12"/>
  <c r="AR176" i="12"/>
  <c r="AR177" i="12"/>
  <c r="AR178" i="12"/>
  <c r="AR179" i="12"/>
  <c r="AR180" i="12"/>
  <c r="AR181" i="12"/>
  <c r="AR182" i="12"/>
  <c r="AR183" i="12"/>
  <c r="AR184" i="12"/>
  <c r="AR185" i="12"/>
  <c r="AR186" i="12"/>
  <c r="AR187" i="12"/>
  <c r="AR188" i="12"/>
  <c r="AR189" i="12"/>
  <c r="AR190" i="12"/>
  <c r="AR191" i="12"/>
  <c r="AR192" i="12"/>
  <c r="AR193" i="12"/>
  <c r="AR194" i="12"/>
  <c r="AR195" i="12"/>
  <c r="AR196" i="12"/>
  <c r="AR197" i="12"/>
  <c r="AR198" i="12"/>
  <c r="AR199" i="12"/>
  <c r="AR200" i="12"/>
  <c r="AR201" i="12"/>
  <c r="AR202" i="12"/>
  <c r="AR203" i="12"/>
  <c r="AR204" i="12"/>
  <c r="AR205" i="12"/>
  <c r="AR206" i="12"/>
  <c r="AR207" i="12"/>
  <c r="AR208" i="12"/>
  <c r="AR209" i="12"/>
  <c r="AR210" i="12"/>
  <c r="AR211" i="12"/>
  <c r="AR212" i="12"/>
  <c r="AR213" i="12"/>
  <c r="AR214" i="12"/>
  <c r="AR215" i="12"/>
  <c r="AR216" i="12"/>
  <c r="AR217" i="12"/>
  <c r="AR218" i="12"/>
  <c r="AR219" i="12"/>
  <c r="AR220" i="12"/>
  <c r="AR221" i="12"/>
  <c r="AR222" i="12"/>
  <c r="AR223" i="12"/>
  <c r="AR224" i="12"/>
  <c r="AR225" i="12"/>
  <c r="AR226" i="12"/>
  <c r="AR227" i="12"/>
  <c r="AR228" i="12"/>
  <c r="AR229" i="12"/>
  <c r="AR230" i="12"/>
  <c r="AR231" i="12"/>
  <c r="AR232" i="12"/>
  <c r="AR233" i="12"/>
  <c r="AR234" i="12"/>
  <c r="AR235" i="12"/>
  <c r="AR236" i="12"/>
  <c r="AR237" i="12"/>
  <c r="AR238" i="12"/>
  <c r="AR239" i="12"/>
  <c r="AR240" i="12"/>
  <c r="AR241" i="12"/>
  <c r="AR242" i="12"/>
  <c r="AR243" i="12"/>
  <c r="AR244" i="12"/>
  <c r="AR245" i="12"/>
  <c r="AR246" i="12"/>
  <c r="AR247" i="12"/>
  <c r="AR248" i="12"/>
  <c r="AR249" i="12"/>
  <c r="AR250" i="12"/>
  <c r="AR251" i="12"/>
  <c r="AR252" i="12"/>
  <c r="AR253" i="12"/>
  <c r="AR254" i="12"/>
  <c r="AR255" i="12"/>
  <c r="AR256" i="12"/>
  <c r="AR257" i="12"/>
  <c r="AR258" i="12"/>
  <c r="AR259" i="12"/>
  <c r="AR260" i="12"/>
  <c r="AR261" i="12"/>
  <c r="AR262" i="12"/>
  <c r="AR263" i="12"/>
  <c r="AR264" i="12"/>
  <c r="AR265" i="12"/>
  <c r="AR266" i="12"/>
  <c r="AR267" i="12"/>
  <c r="AR268" i="12"/>
  <c r="AR269" i="12"/>
  <c r="AR270" i="12"/>
  <c r="AR271" i="12"/>
  <c r="AR272" i="12"/>
  <c r="AR273" i="12"/>
  <c r="AR274" i="12"/>
  <c r="AR275" i="12"/>
  <c r="AR276" i="12"/>
  <c r="AR277" i="12"/>
  <c r="AR278" i="12"/>
  <c r="AR279" i="12"/>
  <c r="AR280" i="12"/>
  <c r="AR281" i="12"/>
  <c r="AR282" i="12"/>
  <c r="AR283" i="12"/>
  <c r="AR284" i="12"/>
  <c r="AR285" i="12"/>
  <c r="AR286" i="12"/>
  <c r="AR287" i="12"/>
  <c r="AR288" i="12"/>
  <c r="AR289" i="12"/>
  <c r="AR290" i="12"/>
  <c r="AR291" i="12"/>
  <c r="AR292" i="12"/>
  <c r="AR293" i="12"/>
  <c r="AR294" i="12"/>
  <c r="AR295" i="12"/>
  <c r="AR296" i="12"/>
  <c r="AR297" i="12"/>
  <c r="AR298" i="12"/>
  <c r="AR299" i="12"/>
  <c r="AR300" i="12"/>
  <c r="AR301" i="12"/>
  <c r="AR302" i="12"/>
  <c r="AR303" i="12"/>
  <c r="AR304" i="12"/>
  <c r="AR305" i="12"/>
  <c r="AR306" i="12"/>
  <c r="AR307" i="12"/>
  <c r="AR308" i="12"/>
  <c r="AR309" i="12"/>
  <c r="AR310" i="12"/>
  <c r="AR311" i="12"/>
  <c r="AR312" i="12"/>
  <c r="AR313" i="12"/>
  <c r="AR314" i="12"/>
  <c r="AR315" i="12"/>
  <c r="AR316" i="12"/>
  <c r="AR317" i="12"/>
  <c r="AR318" i="12"/>
  <c r="AR319" i="12"/>
  <c r="AR320" i="12"/>
  <c r="AR321" i="12"/>
  <c r="AR322" i="12"/>
  <c r="AR323" i="12"/>
  <c r="AR324" i="12"/>
  <c r="AR325" i="12"/>
  <c r="AR326" i="12"/>
  <c r="AR327" i="12"/>
  <c r="AR328" i="12"/>
  <c r="AR329" i="12"/>
  <c r="AR330" i="12"/>
  <c r="AR331" i="12"/>
  <c r="AR332" i="12"/>
  <c r="AR333" i="12"/>
  <c r="AR334" i="12"/>
  <c r="AR335" i="12"/>
  <c r="AR336" i="12"/>
  <c r="AR337" i="12"/>
  <c r="AR338" i="12"/>
  <c r="AR339" i="12"/>
  <c r="AR340" i="12"/>
  <c r="AR341" i="12"/>
  <c r="AR342" i="12"/>
  <c r="AR343" i="12"/>
  <c r="AR344" i="12"/>
  <c r="AR345" i="12"/>
  <c r="AR346" i="12"/>
  <c r="AR347" i="12"/>
  <c r="AR348" i="12"/>
  <c r="AR349" i="12"/>
  <c r="AR350" i="12"/>
  <c r="AR351" i="12"/>
  <c r="AR352" i="12"/>
  <c r="AR353" i="12"/>
  <c r="AR354" i="12"/>
  <c r="AR355" i="12"/>
  <c r="AR356" i="12"/>
  <c r="AR357" i="12"/>
  <c r="AR358" i="12"/>
  <c r="AR359" i="12"/>
  <c r="AR360" i="12"/>
  <c r="AR361" i="12"/>
  <c r="AR362" i="12"/>
  <c r="AR363" i="12"/>
  <c r="AR364" i="12"/>
  <c r="AR365" i="12"/>
  <c r="AR366" i="12"/>
  <c r="AR367" i="12"/>
  <c r="AR368" i="12"/>
  <c r="AR369" i="12"/>
  <c r="AR370" i="12"/>
  <c r="AR371" i="12"/>
  <c r="AR372" i="12"/>
  <c r="AR373" i="12"/>
  <c r="AR374" i="12"/>
  <c r="AR375" i="12"/>
  <c r="AR376" i="12"/>
  <c r="AR377" i="12"/>
  <c r="AR378" i="12"/>
  <c r="AR379" i="12"/>
  <c r="AR380" i="12"/>
  <c r="AR381" i="12"/>
  <c r="AR382" i="12"/>
  <c r="AR383" i="12"/>
  <c r="AR384" i="12"/>
  <c r="AR385" i="12"/>
  <c r="AR386" i="12"/>
  <c r="AR387" i="12"/>
  <c r="AR388" i="12"/>
  <c r="AR389" i="12"/>
  <c r="AR390" i="12"/>
  <c r="AR391" i="12"/>
  <c r="AR392" i="12"/>
  <c r="AR393" i="12"/>
  <c r="AR394" i="12"/>
  <c r="AR395" i="12"/>
  <c r="AR396" i="12"/>
  <c r="AR397" i="12"/>
  <c r="AR398" i="12"/>
  <c r="AR399" i="12"/>
  <c r="AR400" i="12"/>
  <c r="AR401" i="12"/>
  <c r="AR402" i="12"/>
  <c r="AR403" i="12"/>
  <c r="AR404" i="12"/>
  <c r="AR405" i="12"/>
  <c r="AR406" i="12"/>
  <c r="AR407" i="12"/>
  <c r="AR408" i="12"/>
  <c r="AR409" i="12"/>
  <c r="AR410" i="12"/>
  <c r="AR411" i="12"/>
  <c r="AR412" i="12"/>
  <c r="AR413" i="12"/>
  <c r="AR414" i="12"/>
  <c r="AR415" i="12"/>
  <c r="AR416" i="12"/>
  <c r="AR417" i="12"/>
  <c r="AR418" i="12"/>
  <c r="AR419" i="12"/>
  <c r="AR420" i="12"/>
  <c r="AR421" i="12"/>
  <c r="AR422" i="12"/>
  <c r="AR423" i="12"/>
  <c r="AR424" i="12"/>
  <c r="AR425" i="12"/>
  <c r="AR426" i="12"/>
  <c r="AR427" i="12"/>
  <c r="AR428" i="12"/>
  <c r="AR429" i="12"/>
  <c r="AR430" i="12"/>
  <c r="AR431" i="12"/>
  <c r="AR432" i="12"/>
  <c r="AR433" i="12"/>
  <c r="AR434" i="12"/>
  <c r="AR435" i="12"/>
  <c r="AR436" i="12"/>
  <c r="AR437" i="12"/>
  <c r="AR438" i="12"/>
  <c r="AR439" i="12"/>
  <c r="AR440" i="12"/>
  <c r="AR441" i="12"/>
  <c r="AR442" i="12"/>
  <c r="AR443" i="12"/>
  <c r="AR444" i="12"/>
  <c r="AR445" i="12"/>
  <c r="AR446" i="12"/>
  <c r="AR447" i="12"/>
  <c r="AR448" i="12"/>
  <c r="AR449" i="12"/>
  <c r="AR450" i="12"/>
  <c r="AR451" i="12"/>
  <c r="AR452" i="12"/>
  <c r="AR453" i="12"/>
  <c r="AR454" i="12"/>
  <c r="AR455" i="12"/>
  <c r="AR456" i="12"/>
  <c r="AR457" i="12"/>
  <c r="AR458" i="12"/>
  <c r="AR459" i="12"/>
  <c r="AR460" i="12"/>
  <c r="AR461" i="12"/>
  <c r="AR462" i="12"/>
  <c r="AR463" i="12"/>
  <c r="AR464" i="12"/>
  <c r="AR465" i="12"/>
  <c r="AR466" i="12"/>
  <c r="AR467" i="12"/>
  <c r="AR468" i="12"/>
  <c r="AR469" i="12"/>
  <c r="AR470" i="12"/>
  <c r="AR471" i="12"/>
  <c r="AR472" i="12"/>
  <c r="AR473" i="12"/>
  <c r="AR474" i="12"/>
  <c r="AR475" i="12"/>
  <c r="AR476" i="12"/>
  <c r="AR477" i="12"/>
  <c r="AR478" i="12"/>
  <c r="AR479" i="12"/>
  <c r="AR480" i="12"/>
  <c r="AR481" i="12"/>
  <c r="AR482" i="12"/>
  <c r="AR483" i="12"/>
  <c r="AR484" i="12"/>
  <c r="AR485" i="12"/>
  <c r="AR486" i="12"/>
  <c r="AR487" i="12"/>
  <c r="AR488" i="12"/>
  <c r="AR489" i="12"/>
  <c r="AR490" i="12"/>
  <c r="AR491" i="12"/>
  <c r="AR492" i="12"/>
  <c r="AR493" i="12"/>
  <c r="AR494" i="12"/>
  <c r="AR495" i="12"/>
  <c r="AR496" i="12"/>
  <c r="AR497" i="12"/>
  <c r="AR498" i="12"/>
  <c r="AR499" i="12"/>
  <c r="AR500" i="12"/>
  <c r="AR501" i="12"/>
  <c r="AR502" i="12"/>
  <c r="AR503" i="12"/>
  <c r="AR504" i="12"/>
  <c r="AR505" i="12"/>
  <c r="AR506" i="12"/>
  <c r="AR507" i="12"/>
  <c r="AR508" i="12"/>
  <c r="AR509" i="12"/>
  <c r="AR510" i="12"/>
  <c r="AR511" i="12"/>
  <c r="AR512" i="12"/>
  <c r="AR513" i="12"/>
  <c r="AR514" i="12"/>
  <c r="AR515" i="12"/>
  <c r="AR516" i="12"/>
  <c r="AR517" i="12"/>
  <c r="AR518" i="12"/>
  <c r="AR519" i="12"/>
  <c r="AR520" i="12"/>
  <c r="AR521" i="12"/>
  <c r="AR522" i="12"/>
  <c r="AR523" i="12"/>
  <c r="AR524" i="12"/>
  <c r="AR525" i="12"/>
  <c r="AR526" i="12"/>
  <c r="AR527" i="12"/>
  <c r="AR528" i="12"/>
  <c r="AR529" i="12"/>
  <c r="AR530" i="12"/>
  <c r="AR531" i="12"/>
  <c r="AR532" i="12"/>
  <c r="AR533" i="12"/>
  <c r="AR534" i="12"/>
  <c r="AR535" i="12"/>
  <c r="AR536" i="12"/>
  <c r="AR537" i="12"/>
  <c r="AR538" i="12"/>
  <c r="AR539" i="12"/>
  <c r="AR540" i="12"/>
  <c r="AR541" i="12"/>
  <c r="AR542" i="12"/>
  <c r="AR543" i="12"/>
  <c r="AR544" i="12"/>
  <c r="AR545" i="12"/>
  <c r="AR546" i="12"/>
  <c r="AR547" i="12"/>
  <c r="AR548" i="12"/>
  <c r="AR549" i="12"/>
  <c r="AR550" i="12"/>
  <c r="AR551" i="12"/>
  <c r="AR552" i="12"/>
  <c r="AR553" i="12"/>
  <c r="AR554" i="12"/>
  <c r="AR555" i="12"/>
  <c r="AR556" i="12"/>
  <c r="AR557" i="12"/>
  <c r="AR558" i="12"/>
  <c r="AR559" i="12"/>
  <c r="AR560" i="12"/>
  <c r="AR561" i="12"/>
  <c r="AR562" i="12"/>
  <c r="AR563" i="12"/>
  <c r="AR564" i="12"/>
  <c r="AR565" i="12"/>
  <c r="AR566" i="12"/>
  <c r="AR567" i="12"/>
  <c r="AR568" i="12"/>
  <c r="AR569" i="12"/>
  <c r="AR570" i="12"/>
  <c r="AR571" i="12"/>
  <c r="AR572" i="12"/>
  <c r="AR573" i="12"/>
  <c r="AR574" i="12"/>
  <c r="AR575" i="12"/>
  <c r="AR576" i="12"/>
  <c r="AR577" i="12"/>
  <c r="AR578" i="12"/>
  <c r="AR579" i="12"/>
  <c r="AR580" i="12"/>
  <c r="AR581" i="12"/>
  <c r="AR582" i="12"/>
  <c r="AR583" i="12"/>
  <c r="AR584" i="12"/>
  <c r="AR585" i="12"/>
  <c r="AR586" i="12"/>
  <c r="AR587" i="12"/>
  <c r="AR588" i="12"/>
  <c r="AR589" i="12"/>
  <c r="AR590" i="12"/>
  <c r="AR591" i="12"/>
  <c r="AR592" i="12"/>
  <c r="AR593" i="12"/>
  <c r="AR594" i="12"/>
  <c r="AR595" i="12"/>
  <c r="AR596" i="12"/>
  <c r="AR597" i="12"/>
  <c r="AR598" i="12"/>
  <c r="AR599" i="12"/>
  <c r="AR600" i="12"/>
  <c r="AR601" i="12"/>
  <c r="AR602" i="12"/>
  <c r="AR603" i="12"/>
  <c r="AR604" i="12"/>
  <c r="AR605" i="12"/>
  <c r="AR606" i="12"/>
  <c r="AR607" i="12"/>
  <c r="AR608" i="12"/>
  <c r="AR609" i="12"/>
  <c r="AR610" i="12"/>
  <c r="AR611" i="12"/>
  <c r="AR612" i="12"/>
  <c r="AR613" i="12"/>
  <c r="AR614" i="12"/>
  <c r="AR615" i="12"/>
  <c r="AR616" i="12"/>
  <c r="AR617" i="12"/>
  <c r="AR618" i="12"/>
  <c r="AR619" i="12"/>
  <c r="AR620" i="12"/>
  <c r="AR621" i="12"/>
  <c r="AR622" i="12"/>
  <c r="AR623" i="12"/>
  <c r="AR624" i="12"/>
  <c r="AR625" i="12"/>
  <c r="AR626" i="12"/>
  <c r="AR627" i="12"/>
  <c r="AR628" i="12"/>
  <c r="AR629" i="12"/>
  <c r="AR630" i="12"/>
  <c r="AR631" i="12"/>
  <c r="AR632" i="12"/>
  <c r="AR633" i="12"/>
  <c r="AR634" i="12"/>
  <c r="AR635" i="12"/>
  <c r="AR636" i="12"/>
  <c r="AR637" i="12"/>
  <c r="AR638" i="12"/>
  <c r="AR639" i="12"/>
  <c r="AR640" i="12"/>
  <c r="AR641" i="12"/>
  <c r="AR642" i="12"/>
  <c r="AR643" i="12"/>
  <c r="AR644" i="12"/>
  <c r="AR645" i="12"/>
  <c r="AR646" i="12"/>
  <c r="AR647" i="12"/>
  <c r="AR648" i="12"/>
  <c r="AR649" i="12"/>
  <c r="AR650" i="12"/>
  <c r="AR651" i="12"/>
  <c r="AR652" i="12"/>
  <c r="AR653" i="12"/>
  <c r="AR654" i="12"/>
  <c r="AR655" i="12"/>
  <c r="AR656" i="12"/>
  <c r="AR657" i="12"/>
  <c r="AR658" i="12"/>
  <c r="AR659" i="12"/>
  <c r="AR660" i="12"/>
  <c r="AR661" i="12"/>
  <c r="AR662" i="12"/>
  <c r="AR663" i="12"/>
  <c r="AR664" i="12"/>
  <c r="AR665" i="12"/>
  <c r="AR666" i="12"/>
  <c r="AR667" i="12"/>
  <c r="AR668" i="12"/>
  <c r="AR669" i="12"/>
  <c r="AR670" i="12"/>
  <c r="AR671" i="12"/>
  <c r="AR672" i="12"/>
  <c r="AR673" i="12"/>
  <c r="AR674" i="12"/>
  <c r="AR675" i="12"/>
  <c r="AR676" i="12"/>
  <c r="AR677" i="12"/>
  <c r="AR678" i="12"/>
  <c r="AR679" i="12"/>
  <c r="AR680" i="12"/>
  <c r="AR681" i="12"/>
  <c r="AR682" i="12"/>
  <c r="AR683" i="12"/>
  <c r="AR684" i="12"/>
  <c r="AR685" i="12"/>
  <c r="AR686" i="12"/>
  <c r="AR687" i="12"/>
  <c r="AR688" i="12"/>
  <c r="AR689" i="12"/>
  <c r="AR690" i="12"/>
  <c r="AR691" i="12"/>
  <c r="AR692" i="12"/>
  <c r="AR693" i="12"/>
  <c r="AR694" i="12"/>
  <c r="AR695" i="12"/>
  <c r="AR696" i="12"/>
  <c r="AR697" i="12"/>
  <c r="AR698" i="12"/>
  <c r="AR699" i="12"/>
  <c r="AR700" i="12"/>
  <c r="AR701" i="12"/>
  <c r="AR702" i="12"/>
  <c r="AR703" i="12"/>
  <c r="AR704" i="12"/>
  <c r="AR705" i="12"/>
  <c r="AR706" i="12"/>
  <c r="AR707" i="12"/>
  <c r="AR708" i="12"/>
  <c r="AR709" i="12"/>
  <c r="AR710" i="12"/>
  <c r="AR711" i="12"/>
  <c r="AR712" i="12"/>
  <c r="AR713" i="12"/>
  <c r="AR714" i="12"/>
  <c r="AR715" i="12"/>
  <c r="AR716" i="12"/>
  <c r="AR717" i="12"/>
  <c r="AR718" i="12"/>
  <c r="AR719" i="12"/>
  <c r="AR720" i="12"/>
  <c r="AR721" i="12"/>
  <c r="AR722" i="12"/>
  <c r="AR723" i="12"/>
  <c r="AR724" i="12"/>
  <c r="AR5" i="12"/>
  <c r="AW16" i="12"/>
  <c r="C6" i="10" l="1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C269" i="10"/>
  <c r="C270" i="10"/>
  <c r="C271" i="10"/>
  <c r="C272" i="10"/>
  <c r="C273" i="10"/>
  <c r="C274" i="10"/>
  <c r="C275" i="10"/>
  <c r="C276" i="10"/>
  <c r="C277" i="10"/>
  <c r="C278" i="10"/>
  <c r="C279" i="10"/>
  <c r="C280" i="10"/>
  <c r="C281" i="10"/>
  <c r="C282" i="10"/>
  <c r="C283" i="10"/>
  <c r="C284" i="10"/>
  <c r="C285" i="10"/>
  <c r="C286" i="10"/>
  <c r="C287" i="10"/>
  <c r="C288" i="10"/>
  <c r="C289" i="10"/>
  <c r="C290" i="10"/>
  <c r="C291" i="10"/>
  <c r="C292" i="10"/>
  <c r="C293" i="10"/>
  <c r="C294" i="10"/>
  <c r="C295" i="10"/>
  <c r="C296" i="10"/>
  <c r="C297" i="10"/>
  <c r="C298" i="10"/>
  <c r="C299" i="10"/>
  <c r="C300" i="10"/>
  <c r="C301" i="10"/>
  <c r="C302" i="10"/>
  <c r="C303" i="10"/>
  <c r="C304" i="10"/>
  <c r="C305" i="10"/>
  <c r="C306" i="10"/>
  <c r="C307" i="10"/>
  <c r="C308" i="10"/>
  <c r="C309" i="10"/>
  <c r="C310" i="10"/>
  <c r="C311" i="10"/>
  <c r="C312" i="10"/>
  <c r="C313" i="10"/>
  <c r="C314" i="10"/>
  <c r="C315" i="10"/>
  <c r="C316" i="10"/>
  <c r="C317" i="10"/>
  <c r="C318" i="10"/>
  <c r="C319" i="10"/>
  <c r="C320" i="10"/>
  <c r="C321" i="10"/>
  <c r="C322" i="10"/>
  <c r="C323" i="10"/>
  <c r="C324" i="10"/>
  <c r="C325" i="10"/>
  <c r="C326" i="10"/>
  <c r="C327" i="10"/>
  <c r="C328" i="10"/>
  <c r="C329" i="10"/>
  <c r="C330" i="10"/>
  <c r="C331" i="10"/>
  <c r="C332" i="10"/>
  <c r="C333" i="10"/>
  <c r="C334" i="10"/>
  <c r="C335" i="10"/>
  <c r="C336" i="10"/>
  <c r="C337" i="10"/>
  <c r="C338" i="10"/>
  <c r="C339" i="10"/>
  <c r="C340" i="10"/>
  <c r="C341" i="10"/>
  <c r="C342" i="10"/>
  <c r="C343" i="10"/>
  <c r="C344" i="10"/>
  <c r="C345" i="10"/>
  <c r="C346" i="10"/>
  <c r="C347" i="10"/>
  <c r="C348" i="10"/>
  <c r="C349" i="10"/>
  <c r="C350" i="10"/>
  <c r="C351" i="10"/>
  <c r="C352" i="10"/>
  <c r="C353" i="10"/>
  <c r="C354" i="10"/>
  <c r="C355" i="10"/>
  <c r="C356" i="10"/>
  <c r="C357" i="10"/>
  <c r="C358" i="10"/>
  <c r="C359" i="10"/>
  <c r="C360" i="10"/>
  <c r="C361" i="10"/>
  <c r="C362" i="10"/>
  <c r="C363" i="10"/>
  <c r="C364" i="10"/>
  <c r="C365" i="10"/>
  <c r="C366" i="10"/>
  <c r="C367" i="10"/>
  <c r="C368" i="10"/>
  <c r="C369" i="10"/>
  <c r="C370" i="10"/>
  <c r="C371" i="10"/>
  <c r="C372" i="10"/>
  <c r="C373" i="10"/>
  <c r="C374" i="10"/>
  <c r="C375" i="10"/>
  <c r="C376" i="10"/>
  <c r="C377" i="10"/>
  <c r="C378" i="10"/>
  <c r="C379" i="10"/>
  <c r="C380" i="10"/>
  <c r="C381" i="10"/>
  <c r="C382" i="10"/>
  <c r="C383" i="10"/>
  <c r="C384" i="10"/>
  <c r="C385" i="10"/>
  <c r="C386" i="10"/>
  <c r="C387" i="10"/>
  <c r="C388" i="10"/>
  <c r="C389" i="10"/>
  <c r="C390" i="10"/>
  <c r="C391" i="10"/>
  <c r="C392" i="10"/>
  <c r="C393" i="10"/>
  <c r="C394" i="10"/>
  <c r="C395" i="10"/>
  <c r="C396" i="10"/>
  <c r="C397" i="10"/>
  <c r="C398" i="10"/>
  <c r="C399" i="10"/>
  <c r="C400" i="10"/>
  <c r="C401" i="10"/>
  <c r="C402" i="10"/>
  <c r="C403" i="10"/>
  <c r="C404" i="10"/>
  <c r="C405" i="10"/>
  <c r="C406" i="10"/>
  <c r="C407" i="10"/>
  <c r="C408" i="10"/>
  <c r="C409" i="10"/>
  <c r="C410" i="10"/>
  <c r="C411" i="10"/>
  <c r="C412" i="10"/>
  <c r="C413" i="10"/>
  <c r="C414" i="10"/>
  <c r="C415" i="10"/>
  <c r="C416" i="10"/>
  <c r="C417" i="10"/>
  <c r="C418" i="10"/>
  <c r="C419" i="10"/>
  <c r="C420" i="10"/>
  <c r="C421" i="10"/>
  <c r="C422" i="10"/>
  <c r="C423" i="10"/>
  <c r="C424" i="10"/>
  <c r="C425" i="10"/>
  <c r="C426" i="10"/>
  <c r="C427" i="10"/>
  <c r="C428" i="10"/>
  <c r="C429" i="10"/>
  <c r="C430" i="10"/>
  <c r="C431" i="10"/>
  <c r="C432" i="10"/>
  <c r="C433" i="10"/>
  <c r="C434" i="10"/>
  <c r="C435" i="10"/>
  <c r="C436" i="10"/>
  <c r="C437" i="10"/>
  <c r="C438" i="10"/>
  <c r="C439" i="10"/>
  <c r="C440" i="10"/>
  <c r="C441" i="10"/>
  <c r="C442" i="10"/>
  <c r="C443" i="10"/>
  <c r="C444" i="10"/>
  <c r="C445" i="10"/>
  <c r="C446" i="10"/>
  <c r="C447" i="10"/>
  <c r="C448" i="10"/>
  <c r="C449" i="10"/>
  <c r="C450" i="10"/>
  <c r="C451" i="10"/>
  <c r="C452" i="10"/>
  <c r="C453" i="10"/>
  <c r="C454" i="10"/>
  <c r="C455" i="10"/>
  <c r="C456" i="10"/>
  <c r="C457" i="10"/>
  <c r="C458" i="10"/>
  <c r="C459" i="10"/>
  <c r="C460" i="10"/>
  <c r="C461" i="10"/>
  <c r="C462" i="10"/>
  <c r="C463" i="10"/>
  <c r="C464" i="10"/>
  <c r="C465" i="10"/>
  <c r="C466" i="10"/>
  <c r="C467" i="10"/>
  <c r="C468" i="10"/>
  <c r="C469" i="10"/>
  <c r="C470" i="10"/>
  <c r="C471" i="10"/>
  <c r="C472" i="10"/>
  <c r="C473" i="10"/>
  <c r="C474" i="10"/>
  <c r="C475" i="10"/>
  <c r="C476" i="10"/>
  <c r="C477" i="10"/>
  <c r="C478" i="10"/>
  <c r="C479" i="10"/>
  <c r="C480" i="10"/>
  <c r="C481" i="10"/>
  <c r="C482" i="10"/>
  <c r="C483" i="10"/>
  <c r="C484" i="10"/>
  <c r="C485" i="10"/>
  <c r="C486" i="10"/>
  <c r="C487" i="10"/>
  <c r="C488" i="10"/>
  <c r="C489" i="10"/>
  <c r="C490" i="10"/>
  <c r="C491" i="10"/>
  <c r="C492" i="10"/>
  <c r="C493" i="10"/>
  <c r="C494" i="10"/>
  <c r="C495" i="10"/>
  <c r="C496" i="10"/>
  <c r="C497" i="10"/>
  <c r="C498" i="10"/>
  <c r="C499" i="10"/>
  <c r="C500" i="10"/>
  <c r="C501" i="10"/>
  <c r="C502" i="10"/>
  <c r="C503" i="10"/>
  <c r="C504" i="10"/>
  <c r="C505" i="10"/>
  <c r="C506" i="10"/>
  <c r="C507" i="10"/>
  <c r="C508" i="10"/>
  <c r="C509" i="10"/>
  <c r="C510" i="10"/>
  <c r="C511" i="10"/>
  <c r="C512" i="10"/>
  <c r="C513" i="10"/>
  <c r="C514" i="10"/>
  <c r="C515" i="10"/>
  <c r="C516" i="10"/>
  <c r="C517" i="10"/>
  <c r="C518" i="10"/>
  <c r="C519" i="10"/>
  <c r="C520" i="10"/>
  <c r="C521" i="10"/>
  <c r="C522" i="10"/>
  <c r="C523" i="10"/>
  <c r="C524" i="10"/>
  <c r="C525" i="10"/>
  <c r="C526" i="10"/>
  <c r="C527" i="10"/>
  <c r="C528" i="10"/>
  <c r="C529" i="10"/>
  <c r="C530" i="10"/>
  <c r="C531" i="10"/>
  <c r="C532" i="10"/>
  <c r="C533" i="10"/>
  <c r="C534" i="10"/>
  <c r="C535" i="10"/>
  <c r="C536" i="10"/>
  <c r="C537" i="10"/>
  <c r="C538" i="10"/>
  <c r="C539" i="10"/>
  <c r="C540" i="10"/>
  <c r="C541" i="10"/>
  <c r="C542" i="10"/>
  <c r="C543" i="10"/>
  <c r="C544" i="10"/>
  <c r="C545" i="10"/>
  <c r="C546" i="10"/>
  <c r="C547" i="10"/>
  <c r="C548" i="10"/>
  <c r="C549" i="10"/>
  <c r="C550" i="10"/>
  <c r="C551" i="10"/>
  <c r="C552" i="10"/>
  <c r="C553" i="10"/>
  <c r="C554" i="10"/>
  <c r="C555" i="10"/>
  <c r="C556" i="10"/>
  <c r="C557" i="10"/>
  <c r="C558" i="10"/>
  <c r="C559" i="10"/>
  <c r="C560" i="10"/>
  <c r="C561" i="10"/>
  <c r="C562" i="10"/>
  <c r="C563" i="10"/>
  <c r="C564" i="10"/>
  <c r="C565" i="10"/>
  <c r="C566" i="10"/>
  <c r="C567" i="10"/>
  <c r="C568" i="10"/>
  <c r="C569" i="10"/>
  <c r="C570" i="10"/>
  <c r="C571" i="10"/>
  <c r="C572" i="10"/>
  <c r="C573" i="10"/>
  <c r="C574" i="10"/>
  <c r="C575" i="10"/>
  <c r="C576" i="10"/>
  <c r="C577" i="10"/>
  <c r="C578" i="10"/>
  <c r="C579" i="10"/>
  <c r="C580" i="10"/>
  <c r="C581" i="10"/>
  <c r="C582" i="10"/>
  <c r="C583" i="10"/>
  <c r="C584" i="10"/>
  <c r="C585" i="10"/>
  <c r="C586" i="10"/>
  <c r="C587" i="10"/>
  <c r="C588" i="10"/>
  <c r="C589" i="10"/>
  <c r="C590" i="10"/>
  <c r="C591" i="10"/>
  <c r="C592" i="10"/>
  <c r="C593" i="10"/>
  <c r="C594" i="10"/>
  <c r="C595" i="10"/>
  <c r="C596" i="10"/>
  <c r="C597" i="10"/>
  <c r="C598" i="10"/>
  <c r="C599" i="10"/>
  <c r="C600" i="10"/>
  <c r="C601" i="10"/>
  <c r="C602" i="10"/>
  <c r="C603" i="10"/>
  <c r="C604" i="10"/>
  <c r="C605" i="10"/>
  <c r="C606" i="10"/>
  <c r="C607" i="10"/>
  <c r="C608" i="10"/>
  <c r="C609" i="10"/>
  <c r="C610" i="10"/>
  <c r="C611" i="10"/>
  <c r="C612" i="10"/>
  <c r="C613" i="10"/>
  <c r="C614" i="10"/>
  <c r="C615" i="10"/>
  <c r="C616" i="10"/>
  <c r="C617" i="10"/>
  <c r="C618" i="10"/>
  <c r="C619" i="10"/>
  <c r="C620" i="10"/>
  <c r="C621" i="10"/>
  <c r="C622" i="10"/>
  <c r="C623" i="10"/>
  <c r="C624" i="10"/>
  <c r="C625" i="10"/>
  <c r="C626" i="10"/>
  <c r="C627" i="10"/>
  <c r="C628" i="10"/>
  <c r="C629" i="10"/>
  <c r="C630" i="10"/>
  <c r="C631" i="10"/>
  <c r="C632" i="10"/>
  <c r="C633" i="10"/>
  <c r="C634" i="10"/>
  <c r="C635" i="10"/>
  <c r="C636" i="10"/>
  <c r="C637" i="10"/>
  <c r="C638" i="10"/>
  <c r="C639" i="10"/>
  <c r="C640" i="10"/>
  <c r="C641" i="10"/>
  <c r="C642" i="10"/>
  <c r="C643" i="10"/>
  <c r="C644" i="10"/>
  <c r="C645" i="10"/>
  <c r="C646" i="10"/>
  <c r="C647" i="10"/>
  <c r="C648" i="10"/>
  <c r="C649" i="10"/>
  <c r="C650" i="10"/>
  <c r="C651" i="10"/>
  <c r="C652" i="10"/>
  <c r="C653" i="10"/>
  <c r="C654" i="10"/>
  <c r="C655" i="10"/>
  <c r="C656" i="10"/>
  <c r="C657" i="10"/>
  <c r="C658" i="10"/>
  <c r="C659" i="10"/>
  <c r="C660" i="10"/>
  <c r="C661" i="10"/>
  <c r="C662" i="10"/>
  <c r="C663" i="10"/>
  <c r="C664" i="10"/>
  <c r="C665" i="10"/>
  <c r="C666" i="10"/>
  <c r="C667" i="10"/>
  <c r="C668" i="10"/>
  <c r="C669" i="10"/>
  <c r="C670" i="10"/>
  <c r="C671" i="10"/>
  <c r="C672" i="10"/>
  <c r="C673" i="10"/>
  <c r="C674" i="10"/>
  <c r="C675" i="10"/>
  <c r="C676" i="10"/>
  <c r="C677" i="10"/>
  <c r="C678" i="10"/>
  <c r="C679" i="10"/>
  <c r="C680" i="10"/>
  <c r="C681" i="10"/>
  <c r="C682" i="10"/>
  <c r="C683" i="10"/>
  <c r="C684" i="10"/>
  <c r="C685" i="10"/>
  <c r="C686" i="10"/>
  <c r="C687" i="10"/>
  <c r="C688" i="10"/>
  <c r="C689" i="10"/>
  <c r="C690" i="10"/>
  <c r="C691" i="10"/>
  <c r="C692" i="10"/>
  <c r="C693" i="10"/>
  <c r="C694" i="10"/>
  <c r="C695" i="10"/>
  <c r="C696" i="10"/>
  <c r="C697" i="10"/>
  <c r="C698" i="10"/>
  <c r="C699" i="10"/>
  <c r="C700" i="10"/>
  <c r="C701" i="10"/>
  <c r="C702" i="10"/>
  <c r="C703" i="10"/>
  <c r="C704" i="10"/>
  <c r="C705" i="10"/>
  <c r="C706" i="10"/>
  <c r="C707" i="10"/>
  <c r="C708" i="10"/>
  <c r="C709" i="10"/>
  <c r="C710" i="10"/>
  <c r="C711" i="10"/>
  <c r="C712" i="10"/>
  <c r="C713" i="10"/>
  <c r="C714" i="10"/>
  <c r="C715" i="10"/>
  <c r="C716" i="10"/>
  <c r="C717" i="10"/>
  <c r="C718" i="10"/>
  <c r="C719" i="10"/>
  <c r="C720" i="10"/>
  <c r="C721" i="10"/>
  <c r="C722" i="10"/>
  <c r="C723" i="10"/>
  <c r="C724" i="10"/>
  <c r="C5" i="10"/>
  <c r="C5" i="12"/>
  <c r="L5" i="12" l="1"/>
  <c r="AE5" i="12" s="1"/>
  <c r="N5" i="12"/>
  <c r="AJ5" i="12" s="1"/>
  <c r="O5" i="12"/>
  <c r="T5" i="12"/>
  <c r="AD5" i="12" s="1"/>
  <c r="X5" i="12"/>
  <c r="Y5" i="12"/>
  <c r="C6" i="12"/>
  <c r="L6" i="12"/>
  <c r="AE6" i="12" s="1"/>
  <c r="N6" i="12"/>
  <c r="AJ6" i="12" s="1"/>
  <c r="O6" i="12"/>
  <c r="T6" i="12"/>
  <c r="AD6" i="12" s="1"/>
  <c r="X6" i="12"/>
  <c r="Y6" i="12"/>
  <c r="C7" i="12"/>
  <c r="L7" i="12"/>
  <c r="N7" i="12"/>
  <c r="AJ7" i="12" s="1"/>
  <c r="O7" i="12"/>
  <c r="T7" i="12"/>
  <c r="AD7" i="12" s="1"/>
  <c r="X7" i="12"/>
  <c r="Y7" i="12"/>
  <c r="C8" i="12"/>
  <c r="L8" i="12"/>
  <c r="AE8" i="12" s="1"/>
  <c r="N8" i="12"/>
  <c r="AJ8" i="12" s="1"/>
  <c r="O8" i="12"/>
  <c r="T8" i="12"/>
  <c r="AD8" i="12" s="1"/>
  <c r="X8" i="12"/>
  <c r="Y8" i="12"/>
  <c r="C9" i="12"/>
  <c r="L9" i="12"/>
  <c r="N9" i="12"/>
  <c r="AJ9" i="12" s="1"/>
  <c r="O9" i="12"/>
  <c r="T9" i="12"/>
  <c r="AD9" i="12" s="1"/>
  <c r="X9" i="12"/>
  <c r="Y9" i="12"/>
  <c r="C10" i="12"/>
  <c r="L10" i="12"/>
  <c r="N10" i="12"/>
  <c r="AJ10" i="12" s="1"/>
  <c r="O10" i="12"/>
  <c r="T10" i="12"/>
  <c r="AD10" i="12" s="1"/>
  <c r="X10" i="12"/>
  <c r="Y10" i="12"/>
  <c r="C11" i="12"/>
  <c r="L11" i="12"/>
  <c r="AE11" i="12" s="1"/>
  <c r="N11" i="12"/>
  <c r="AJ11" i="12" s="1"/>
  <c r="O11" i="12"/>
  <c r="T11" i="12"/>
  <c r="AD11" i="12" s="1"/>
  <c r="X11" i="12"/>
  <c r="Y11" i="12"/>
  <c r="C12" i="12"/>
  <c r="L12" i="12"/>
  <c r="AE12" i="12" s="1"/>
  <c r="N12" i="12"/>
  <c r="AJ12" i="12" s="1"/>
  <c r="O12" i="12"/>
  <c r="T12" i="12"/>
  <c r="AD12" i="12" s="1"/>
  <c r="X12" i="12"/>
  <c r="Y12" i="12"/>
  <c r="C13" i="12"/>
  <c r="L13" i="12"/>
  <c r="N13" i="12"/>
  <c r="AJ13" i="12" s="1"/>
  <c r="O13" i="12"/>
  <c r="T13" i="12"/>
  <c r="AD13" i="12" s="1"/>
  <c r="X13" i="12"/>
  <c r="Y13" i="12"/>
  <c r="C14" i="12"/>
  <c r="L14" i="12"/>
  <c r="AE14" i="12" s="1"/>
  <c r="N14" i="12"/>
  <c r="AJ14" i="12" s="1"/>
  <c r="O14" i="12"/>
  <c r="T14" i="12"/>
  <c r="AD14" i="12" s="1"/>
  <c r="X14" i="12"/>
  <c r="Y14" i="12"/>
  <c r="C15" i="12"/>
  <c r="L15" i="12"/>
  <c r="N15" i="12"/>
  <c r="AJ15" i="12" s="1"/>
  <c r="O15" i="12"/>
  <c r="T15" i="12"/>
  <c r="AD15" i="12" s="1"/>
  <c r="X15" i="12"/>
  <c r="Y15" i="12"/>
  <c r="C16" i="12"/>
  <c r="L16" i="12"/>
  <c r="AE16" i="12" s="1"/>
  <c r="N16" i="12"/>
  <c r="AJ16" i="12" s="1"/>
  <c r="O16" i="12"/>
  <c r="T16" i="12"/>
  <c r="AD16" i="12" s="1"/>
  <c r="X16" i="12"/>
  <c r="Y16" i="12"/>
  <c r="C17" i="12"/>
  <c r="L17" i="12"/>
  <c r="AE17" i="12" s="1"/>
  <c r="N17" i="12"/>
  <c r="AJ17" i="12" s="1"/>
  <c r="O17" i="12"/>
  <c r="T17" i="12"/>
  <c r="AD17" i="12" s="1"/>
  <c r="X17" i="12"/>
  <c r="Y17" i="12"/>
  <c r="C18" i="12"/>
  <c r="L18" i="12"/>
  <c r="N18" i="12"/>
  <c r="AJ18" i="12" s="1"/>
  <c r="O18" i="12"/>
  <c r="T18" i="12"/>
  <c r="AD18" i="12" s="1"/>
  <c r="X18" i="12"/>
  <c r="Y18" i="12"/>
  <c r="C19" i="12"/>
  <c r="L19" i="12"/>
  <c r="N19" i="12"/>
  <c r="AJ19" i="12" s="1"/>
  <c r="O19" i="12"/>
  <c r="T19" i="12"/>
  <c r="AD19" i="12" s="1"/>
  <c r="X19" i="12"/>
  <c r="Y19" i="12"/>
  <c r="C20" i="12"/>
  <c r="L20" i="12"/>
  <c r="N20" i="12"/>
  <c r="AJ20" i="12" s="1"/>
  <c r="O20" i="12"/>
  <c r="T20" i="12"/>
  <c r="AD20" i="12" s="1"/>
  <c r="X20" i="12"/>
  <c r="Y20" i="12"/>
  <c r="C21" i="12"/>
  <c r="L21" i="12"/>
  <c r="N21" i="12"/>
  <c r="AJ21" i="12" s="1"/>
  <c r="O21" i="12"/>
  <c r="T21" i="12"/>
  <c r="AD21" i="12" s="1"/>
  <c r="X21" i="12"/>
  <c r="Y21" i="12"/>
  <c r="C22" i="12"/>
  <c r="L22" i="12"/>
  <c r="N22" i="12"/>
  <c r="AJ22" i="12" s="1"/>
  <c r="O22" i="12"/>
  <c r="T22" i="12"/>
  <c r="AD22" i="12" s="1"/>
  <c r="X22" i="12"/>
  <c r="Y22" i="12"/>
  <c r="C23" i="12"/>
  <c r="L23" i="12"/>
  <c r="N23" i="12"/>
  <c r="AJ23" i="12" s="1"/>
  <c r="O23" i="12"/>
  <c r="T23" i="12"/>
  <c r="AD23" i="12" s="1"/>
  <c r="X23" i="12"/>
  <c r="Y23" i="12"/>
  <c r="C24" i="12"/>
  <c r="L24" i="12"/>
  <c r="AE24" i="12" s="1"/>
  <c r="N24" i="12"/>
  <c r="AJ24" i="12" s="1"/>
  <c r="O24" i="12"/>
  <c r="T24" i="12"/>
  <c r="AD24" i="12" s="1"/>
  <c r="X24" i="12"/>
  <c r="Y24" i="12"/>
  <c r="C25" i="12"/>
  <c r="L25" i="12"/>
  <c r="N25" i="12"/>
  <c r="AJ25" i="12" s="1"/>
  <c r="O25" i="12"/>
  <c r="T25" i="12"/>
  <c r="AD25" i="12" s="1"/>
  <c r="X25" i="12"/>
  <c r="Y25" i="12"/>
  <c r="C26" i="12"/>
  <c r="L26" i="12"/>
  <c r="AE26" i="12" s="1"/>
  <c r="N26" i="12"/>
  <c r="AJ26" i="12" s="1"/>
  <c r="O26" i="12"/>
  <c r="T26" i="12"/>
  <c r="AD26" i="12" s="1"/>
  <c r="X26" i="12"/>
  <c r="Y26" i="12"/>
  <c r="C27" i="12"/>
  <c r="L27" i="12"/>
  <c r="AE27" i="12" s="1"/>
  <c r="N27" i="12"/>
  <c r="AJ27" i="12" s="1"/>
  <c r="O27" i="12"/>
  <c r="T27" i="12"/>
  <c r="AD27" i="12" s="1"/>
  <c r="X27" i="12"/>
  <c r="Y27" i="12"/>
  <c r="C28" i="12"/>
  <c r="L28" i="12"/>
  <c r="N28" i="12"/>
  <c r="AJ28" i="12" s="1"/>
  <c r="O28" i="12"/>
  <c r="T28" i="12"/>
  <c r="AD28" i="12" s="1"/>
  <c r="X28" i="12"/>
  <c r="Y28" i="12"/>
  <c r="C29" i="12"/>
  <c r="L29" i="12"/>
  <c r="AE29" i="12" s="1"/>
  <c r="N29" i="12"/>
  <c r="AJ29" i="12" s="1"/>
  <c r="O29" i="12"/>
  <c r="T29" i="12"/>
  <c r="AD29" i="12" s="1"/>
  <c r="X29" i="12"/>
  <c r="Y29" i="12"/>
  <c r="C30" i="12"/>
  <c r="L30" i="12"/>
  <c r="AE30" i="12" s="1"/>
  <c r="N30" i="12"/>
  <c r="AJ30" i="12" s="1"/>
  <c r="O30" i="12"/>
  <c r="T30" i="12"/>
  <c r="AD30" i="12" s="1"/>
  <c r="X30" i="12"/>
  <c r="Y30" i="12"/>
  <c r="C31" i="12"/>
  <c r="L31" i="12"/>
  <c r="AE31" i="12" s="1"/>
  <c r="N31" i="12"/>
  <c r="AJ31" i="12" s="1"/>
  <c r="O31" i="12"/>
  <c r="T31" i="12"/>
  <c r="AD31" i="12" s="1"/>
  <c r="X31" i="12"/>
  <c r="Y31" i="12"/>
  <c r="C32" i="12"/>
  <c r="L32" i="12"/>
  <c r="N32" i="12"/>
  <c r="AJ32" i="12" s="1"/>
  <c r="O32" i="12"/>
  <c r="T32" i="12"/>
  <c r="AD32" i="12" s="1"/>
  <c r="X32" i="12"/>
  <c r="Y32" i="12"/>
  <c r="C33" i="12"/>
  <c r="L33" i="12"/>
  <c r="AE33" i="12" s="1"/>
  <c r="N33" i="12"/>
  <c r="AJ33" i="12" s="1"/>
  <c r="O33" i="12"/>
  <c r="T33" i="12"/>
  <c r="AD33" i="12" s="1"/>
  <c r="X33" i="12"/>
  <c r="Y33" i="12"/>
  <c r="C34" i="12"/>
  <c r="L34" i="12"/>
  <c r="N34" i="12"/>
  <c r="AJ34" i="12" s="1"/>
  <c r="O34" i="12"/>
  <c r="T34" i="12"/>
  <c r="AD34" i="12" s="1"/>
  <c r="X34" i="12"/>
  <c r="Y34" i="12"/>
  <c r="V6" i="11"/>
  <c r="V7" i="11"/>
  <c r="V8" i="11"/>
  <c r="V9" i="11"/>
  <c r="V10" i="11"/>
  <c r="V11" i="11"/>
  <c r="V12" i="11"/>
  <c r="V13" i="11"/>
  <c r="V14" i="11"/>
  <c r="V15" i="11"/>
  <c r="V16" i="11"/>
  <c r="V17" i="11"/>
  <c r="V18" i="11"/>
  <c r="V19" i="11"/>
  <c r="V20" i="11"/>
  <c r="V21" i="11"/>
  <c r="V22" i="11"/>
  <c r="V23" i="11"/>
  <c r="V24" i="11"/>
  <c r="V25" i="11"/>
  <c r="V26" i="11"/>
  <c r="V27" i="11"/>
  <c r="V28" i="11"/>
  <c r="V29" i="11"/>
  <c r="V30" i="11"/>
  <c r="V31" i="11"/>
  <c r="V32" i="11"/>
  <c r="V33" i="11"/>
  <c r="V34" i="11"/>
  <c r="V35" i="11"/>
  <c r="V36" i="11"/>
  <c r="V37" i="11"/>
  <c r="V38" i="11"/>
  <c r="V39" i="11"/>
  <c r="V40" i="11"/>
  <c r="V41" i="11"/>
  <c r="V42" i="11"/>
  <c r="V43" i="11"/>
  <c r="V44" i="11"/>
  <c r="V45" i="11"/>
  <c r="V46" i="11"/>
  <c r="V47" i="11"/>
  <c r="V48" i="11"/>
  <c r="V49" i="11"/>
  <c r="V50" i="11"/>
  <c r="V51" i="11"/>
  <c r="V52" i="11"/>
  <c r="V53" i="11"/>
  <c r="V54" i="11"/>
  <c r="V55" i="11"/>
  <c r="V56" i="11"/>
  <c r="V57" i="11"/>
  <c r="V58" i="11"/>
  <c r="V59" i="11"/>
  <c r="V60" i="11"/>
  <c r="V61" i="11"/>
  <c r="V62" i="11"/>
  <c r="V63" i="11"/>
  <c r="V64" i="11"/>
  <c r="V65" i="11"/>
  <c r="V66" i="11"/>
  <c r="V67" i="11"/>
  <c r="V68" i="11"/>
  <c r="V69" i="11"/>
  <c r="V70" i="11"/>
  <c r="V71" i="11"/>
  <c r="V72" i="11"/>
  <c r="V73" i="11"/>
  <c r="V74" i="11"/>
  <c r="V75" i="11"/>
  <c r="V76" i="11"/>
  <c r="V77" i="11"/>
  <c r="V78" i="11"/>
  <c r="V79" i="11"/>
  <c r="V80" i="11"/>
  <c r="V81" i="11"/>
  <c r="V82" i="11"/>
  <c r="V83" i="11"/>
  <c r="V84" i="11"/>
  <c r="V85" i="11"/>
  <c r="V86" i="11"/>
  <c r="V87" i="11"/>
  <c r="V88" i="11"/>
  <c r="V89" i="11"/>
  <c r="V90" i="11"/>
  <c r="V91" i="11"/>
  <c r="V92" i="11"/>
  <c r="V93" i="11"/>
  <c r="V94" i="11"/>
  <c r="V95" i="11"/>
  <c r="V96" i="11"/>
  <c r="V97" i="11"/>
  <c r="V98" i="11"/>
  <c r="V99" i="11"/>
  <c r="V100" i="11"/>
  <c r="V101" i="11"/>
  <c r="V102" i="11"/>
  <c r="V103" i="11"/>
  <c r="V104" i="11"/>
  <c r="V105" i="11"/>
  <c r="V106" i="11"/>
  <c r="V107" i="11"/>
  <c r="V108" i="11"/>
  <c r="V109" i="11"/>
  <c r="V110" i="11"/>
  <c r="V111" i="11"/>
  <c r="V112" i="11"/>
  <c r="V113" i="11"/>
  <c r="V114" i="11"/>
  <c r="V115" i="11"/>
  <c r="V116" i="11"/>
  <c r="V117" i="11"/>
  <c r="V118" i="11"/>
  <c r="V119" i="11"/>
  <c r="V120" i="11"/>
  <c r="V121" i="11"/>
  <c r="V122" i="11"/>
  <c r="V123" i="11"/>
  <c r="V124" i="11"/>
  <c r="V125" i="11"/>
  <c r="V126" i="11"/>
  <c r="V127" i="11"/>
  <c r="V128" i="11"/>
  <c r="V129" i="11"/>
  <c r="V130" i="11"/>
  <c r="V131" i="11"/>
  <c r="V132" i="11"/>
  <c r="V133" i="11"/>
  <c r="V134" i="11"/>
  <c r="V135" i="11"/>
  <c r="V136" i="11"/>
  <c r="V137" i="11"/>
  <c r="V138" i="11"/>
  <c r="V139" i="11"/>
  <c r="V140" i="11"/>
  <c r="V141" i="11"/>
  <c r="V142" i="11"/>
  <c r="V143" i="11"/>
  <c r="V144" i="11"/>
  <c r="V145" i="11"/>
  <c r="V146" i="11"/>
  <c r="V147" i="11"/>
  <c r="V148" i="11"/>
  <c r="V149" i="11"/>
  <c r="V150" i="11"/>
  <c r="V151" i="11"/>
  <c r="V152" i="11"/>
  <c r="V153" i="11"/>
  <c r="V154" i="11"/>
  <c r="V155" i="11"/>
  <c r="V156" i="11"/>
  <c r="V157" i="11"/>
  <c r="V158" i="11"/>
  <c r="V159" i="11"/>
  <c r="V160" i="11"/>
  <c r="V161" i="11"/>
  <c r="V162" i="11"/>
  <c r="V163" i="11"/>
  <c r="V164" i="11"/>
  <c r="V165" i="11"/>
  <c r="V166" i="11"/>
  <c r="V167" i="11"/>
  <c r="V168" i="11"/>
  <c r="V169" i="11"/>
  <c r="V170" i="11"/>
  <c r="V171" i="11"/>
  <c r="V172" i="11"/>
  <c r="V173" i="11"/>
  <c r="V174" i="11"/>
  <c r="V175" i="11"/>
  <c r="V176" i="11"/>
  <c r="V177" i="11"/>
  <c r="V178" i="11"/>
  <c r="V179" i="11"/>
  <c r="V180" i="11"/>
  <c r="V181" i="11"/>
  <c r="V182" i="11"/>
  <c r="V183" i="11"/>
  <c r="V184" i="11"/>
  <c r="V185" i="11"/>
  <c r="V186" i="11"/>
  <c r="V187" i="11"/>
  <c r="V188" i="11"/>
  <c r="V189" i="11"/>
  <c r="V190" i="11"/>
  <c r="V191" i="11"/>
  <c r="V192" i="11"/>
  <c r="V193" i="11"/>
  <c r="V194" i="11"/>
  <c r="V195" i="11"/>
  <c r="V196" i="11"/>
  <c r="V197" i="11"/>
  <c r="V198" i="11"/>
  <c r="V199" i="11"/>
  <c r="V200" i="11"/>
  <c r="V201" i="11"/>
  <c r="V202" i="11"/>
  <c r="V203" i="11"/>
  <c r="V204" i="11"/>
  <c r="V205" i="11"/>
  <c r="V206" i="11"/>
  <c r="V207" i="11"/>
  <c r="V208" i="11"/>
  <c r="V209" i="11"/>
  <c r="V210" i="11"/>
  <c r="V211" i="11"/>
  <c r="V212" i="11"/>
  <c r="V213" i="11"/>
  <c r="V214" i="11"/>
  <c r="V215" i="11"/>
  <c r="V216" i="11"/>
  <c r="V217" i="11"/>
  <c r="V218" i="11"/>
  <c r="V219" i="11"/>
  <c r="V220" i="11"/>
  <c r="V221" i="11"/>
  <c r="V222" i="11"/>
  <c r="V223" i="11"/>
  <c r="V224" i="11"/>
  <c r="V225" i="11"/>
  <c r="V226" i="11"/>
  <c r="V227" i="11"/>
  <c r="V228" i="11"/>
  <c r="V229" i="11"/>
  <c r="V230" i="11"/>
  <c r="V231" i="11"/>
  <c r="V232" i="11"/>
  <c r="V233" i="11"/>
  <c r="V234" i="11"/>
  <c r="V235" i="11"/>
  <c r="V236" i="11"/>
  <c r="V237" i="11"/>
  <c r="V238" i="11"/>
  <c r="V239" i="11"/>
  <c r="V240" i="11"/>
  <c r="V241" i="11"/>
  <c r="V242" i="11"/>
  <c r="V243" i="11"/>
  <c r="V244" i="11"/>
  <c r="V245" i="11"/>
  <c r="V246" i="11"/>
  <c r="V247" i="11"/>
  <c r="V248" i="11"/>
  <c r="V249" i="11"/>
  <c r="V250" i="11"/>
  <c r="V251" i="11"/>
  <c r="V252" i="11"/>
  <c r="V253" i="11"/>
  <c r="V254" i="11"/>
  <c r="V255" i="11"/>
  <c r="V256" i="11"/>
  <c r="V257" i="11"/>
  <c r="V258" i="11"/>
  <c r="V259" i="11"/>
  <c r="V260" i="11"/>
  <c r="V261" i="11"/>
  <c r="V262" i="11"/>
  <c r="V263" i="11"/>
  <c r="V264" i="11"/>
  <c r="V265" i="11"/>
  <c r="V266" i="11"/>
  <c r="V267" i="11"/>
  <c r="V268" i="11"/>
  <c r="V269" i="11"/>
  <c r="V270" i="11"/>
  <c r="V271" i="11"/>
  <c r="V272" i="11"/>
  <c r="V273" i="11"/>
  <c r="V274" i="11"/>
  <c r="V275" i="11"/>
  <c r="V276" i="11"/>
  <c r="V277" i="11"/>
  <c r="V278" i="11"/>
  <c r="V279" i="11"/>
  <c r="V280" i="11"/>
  <c r="V281" i="11"/>
  <c r="V282" i="11"/>
  <c r="V283" i="11"/>
  <c r="V284" i="11"/>
  <c r="V285" i="11"/>
  <c r="V286" i="11"/>
  <c r="V287" i="11"/>
  <c r="V288" i="11"/>
  <c r="V289" i="11"/>
  <c r="V290" i="11"/>
  <c r="V291" i="11"/>
  <c r="V292" i="11"/>
  <c r="V293" i="11"/>
  <c r="V294" i="11"/>
  <c r="V295" i="11"/>
  <c r="V296" i="11"/>
  <c r="V297" i="11"/>
  <c r="V298" i="11"/>
  <c r="V299" i="11"/>
  <c r="V300" i="11"/>
  <c r="V301" i="11"/>
  <c r="V302" i="11"/>
  <c r="V303" i="11"/>
  <c r="V304" i="11"/>
  <c r="V305" i="11"/>
  <c r="V306" i="11"/>
  <c r="V307" i="11"/>
  <c r="V308" i="11"/>
  <c r="V309" i="11"/>
  <c r="V310" i="11"/>
  <c r="V311" i="11"/>
  <c r="V312" i="11"/>
  <c r="V313" i="11"/>
  <c r="V314" i="11"/>
  <c r="V315" i="11"/>
  <c r="V316" i="11"/>
  <c r="V317" i="11"/>
  <c r="V318" i="11"/>
  <c r="V319" i="11"/>
  <c r="V320" i="11"/>
  <c r="V321" i="11"/>
  <c r="V322" i="11"/>
  <c r="V323" i="11"/>
  <c r="V324" i="11"/>
  <c r="V325" i="11"/>
  <c r="V326" i="11"/>
  <c r="V327" i="11"/>
  <c r="V328" i="11"/>
  <c r="V329" i="11"/>
  <c r="V330" i="11"/>
  <c r="V331" i="11"/>
  <c r="V332" i="11"/>
  <c r="V333" i="11"/>
  <c r="V334" i="11"/>
  <c r="V335" i="11"/>
  <c r="V336" i="11"/>
  <c r="V337" i="11"/>
  <c r="V338" i="11"/>
  <c r="V339" i="11"/>
  <c r="V340" i="11"/>
  <c r="V341" i="11"/>
  <c r="V342" i="11"/>
  <c r="V343" i="11"/>
  <c r="V344" i="11"/>
  <c r="V345" i="11"/>
  <c r="V346" i="11"/>
  <c r="V347" i="11"/>
  <c r="V348" i="11"/>
  <c r="V349" i="11"/>
  <c r="V350" i="11"/>
  <c r="V351" i="11"/>
  <c r="V352" i="11"/>
  <c r="V353" i="11"/>
  <c r="V354" i="11"/>
  <c r="V355" i="11"/>
  <c r="V356" i="11"/>
  <c r="V357" i="11"/>
  <c r="V358" i="11"/>
  <c r="V359" i="11"/>
  <c r="V360" i="11"/>
  <c r="V361" i="11"/>
  <c r="V362" i="11"/>
  <c r="V363" i="11"/>
  <c r="V364" i="11"/>
  <c r="V365" i="11"/>
  <c r="V366" i="11"/>
  <c r="V367" i="11"/>
  <c r="V368" i="11"/>
  <c r="V369" i="11"/>
  <c r="V370" i="11"/>
  <c r="V371" i="11"/>
  <c r="V372" i="11"/>
  <c r="V373" i="11"/>
  <c r="V374" i="11"/>
  <c r="V375" i="11"/>
  <c r="V376" i="11"/>
  <c r="V377" i="11"/>
  <c r="V378" i="11"/>
  <c r="V379" i="11"/>
  <c r="V380" i="11"/>
  <c r="V381" i="11"/>
  <c r="V382" i="11"/>
  <c r="V383" i="11"/>
  <c r="V384" i="11"/>
  <c r="V385" i="11"/>
  <c r="V386" i="11"/>
  <c r="V387" i="11"/>
  <c r="V388" i="11"/>
  <c r="V389" i="11"/>
  <c r="V390" i="11"/>
  <c r="V391" i="11"/>
  <c r="V392" i="11"/>
  <c r="V393" i="11"/>
  <c r="V394" i="11"/>
  <c r="V395" i="11"/>
  <c r="V396" i="11"/>
  <c r="V397" i="11"/>
  <c r="V398" i="11"/>
  <c r="V399" i="11"/>
  <c r="V400" i="11"/>
  <c r="V401" i="11"/>
  <c r="V402" i="11"/>
  <c r="V403" i="11"/>
  <c r="V404" i="11"/>
  <c r="V405" i="11"/>
  <c r="V406" i="11"/>
  <c r="V407" i="11"/>
  <c r="V408" i="11"/>
  <c r="V409" i="11"/>
  <c r="V410" i="11"/>
  <c r="V411" i="11"/>
  <c r="V412" i="11"/>
  <c r="V413" i="11"/>
  <c r="V414" i="11"/>
  <c r="V415" i="11"/>
  <c r="V416" i="11"/>
  <c r="V417" i="11"/>
  <c r="V418" i="11"/>
  <c r="V419" i="11"/>
  <c r="V420" i="11"/>
  <c r="V421" i="11"/>
  <c r="V422" i="11"/>
  <c r="V423" i="11"/>
  <c r="V424" i="11"/>
  <c r="V425" i="11"/>
  <c r="V426" i="11"/>
  <c r="V427" i="11"/>
  <c r="V428" i="11"/>
  <c r="V429" i="11"/>
  <c r="V430" i="11"/>
  <c r="V431" i="11"/>
  <c r="V432" i="11"/>
  <c r="V433" i="11"/>
  <c r="V434" i="11"/>
  <c r="V435" i="11"/>
  <c r="V436" i="11"/>
  <c r="V437" i="11"/>
  <c r="V438" i="11"/>
  <c r="V439" i="11"/>
  <c r="V440" i="11"/>
  <c r="V441" i="11"/>
  <c r="V442" i="11"/>
  <c r="V443" i="11"/>
  <c r="V444" i="11"/>
  <c r="V445" i="11"/>
  <c r="V446" i="11"/>
  <c r="V447" i="11"/>
  <c r="V448" i="11"/>
  <c r="V449" i="11"/>
  <c r="V450" i="11"/>
  <c r="V451" i="11"/>
  <c r="V452" i="11"/>
  <c r="V453" i="11"/>
  <c r="V454" i="11"/>
  <c r="V455" i="11"/>
  <c r="V456" i="11"/>
  <c r="V457" i="11"/>
  <c r="V458" i="11"/>
  <c r="V459" i="11"/>
  <c r="V460" i="11"/>
  <c r="V461" i="11"/>
  <c r="V462" i="11"/>
  <c r="V463" i="11"/>
  <c r="V464" i="11"/>
  <c r="V465" i="11"/>
  <c r="V466" i="11"/>
  <c r="V467" i="11"/>
  <c r="V468" i="11"/>
  <c r="V469" i="11"/>
  <c r="V470" i="11"/>
  <c r="V471" i="11"/>
  <c r="V472" i="11"/>
  <c r="V473" i="11"/>
  <c r="V474" i="11"/>
  <c r="V475" i="11"/>
  <c r="V476" i="11"/>
  <c r="V477" i="11"/>
  <c r="V478" i="11"/>
  <c r="V479" i="11"/>
  <c r="V480" i="11"/>
  <c r="V481" i="11"/>
  <c r="V482" i="11"/>
  <c r="V483" i="11"/>
  <c r="V484" i="11"/>
  <c r="V485" i="11"/>
  <c r="V486" i="11"/>
  <c r="V487" i="11"/>
  <c r="V488" i="11"/>
  <c r="V489" i="11"/>
  <c r="V490" i="11"/>
  <c r="V491" i="11"/>
  <c r="V492" i="11"/>
  <c r="V493" i="11"/>
  <c r="V494" i="11"/>
  <c r="V495" i="11"/>
  <c r="V496" i="11"/>
  <c r="V497" i="11"/>
  <c r="V498" i="11"/>
  <c r="V499" i="11"/>
  <c r="V500" i="11"/>
  <c r="V501" i="11"/>
  <c r="V502" i="11"/>
  <c r="V503" i="11"/>
  <c r="V504" i="11"/>
  <c r="V505" i="11"/>
  <c r="V506" i="11"/>
  <c r="V507" i="11"/>
  <c r="V508" i="11"/>
  <c r="V509" i="11"/>
  <c r="V510" i="11"/>
  <c r="V511" i="11"/>
  <c r="V512" i="11"/>
  <c r="V513" i="11"/>
  <c r="V514" i="11"/>
  <c r="V515" i="11"/>
  <c r="V516" i="11"/>
  <c r="V517" i="11"/>
  <c r="V518" i="11"/>
  <c r="V519" i="11"/>
  <c r="V520" i="11"/>
  <c r="V521" i="11"/>
  <c r="V522" i="11"/>
  <c r="V523" i="11"/>
  <c r="V524" i="11"/>
  <c r="V525" i="11"/>
  <c r="V526" i="11"/>
  <c r="V527" i="11"/>
  <c r="V528" i="11"/>
  <c r="V529" i="11"/>
  <c r="V530" i="11"/>
  <c r="V531" i="11"/>
  <c r="V532" i="11"/>
  <c r="V533" i="11"/>
  <c r="V534" i="11"/>
  <c r="V535" i="11"/>
  <c r="V536" i="11"/>
  <c r="V537" i="11"/>
  <c r="V538" i="11"/>
  <c r="V539" i="11"/>
  <c r="V540" i="11"/>
  <c r="V541" i="11"/>
  <c r="V542" i="11"/>
  <c r="V543" i="11"/>
  <c r="V544" i="11"/>
  <c r="V545" i="11"/>
  <c r="V546" i="11"/>
  <c r="V547" i="11"/>
  <c r="V548" i="11"/>
  <c r="V549" i="11"/>
  <c r="V550" i="11"/>
  <c r="V551" i="11"/>
  <c r="V552" i="11"/>
  <c r="V553" i="11"/>
  <c r="V554" i="11"/>
  <c r="V555" i="11"/>
  <c r="V556" i="11"/>
  <c r="V557" i="11"/>
  <c r="V558" i="11"/>
  <c r="V559" i="11"/>
  <c r="V560" i="11"/>
  <c r="V561" i="11"/>
  <c r="V562" i="11"/>
  <c r="V563" i="11"/>
  <c r="V564" i="11"/>
  <c r="V565" i="11"/>
  <c r="V566" i="11"/>
  <c r="V567" i="11"/>
  <c r="V568" i="11"/>
  <c r="V569" i="11"/>
  <c r="V570" i="11"/>
  <c r="V571" i="11"/>
  <c r="V572" i="11"/>
  <c r="V573" i="11"/>
  <c r="V574" i="11"/>
  <c r="V575" i="11"/>
  <c r="V576" i="11"/>
  <c r="V577" i="11"/>
  <c r="V578" i="11"/>
  <c r="V579" i="11"/>
  <c r="V580" i="11"/>
  <c r="V581" i="11"/>
  <c r="V582" i="11"/>
  <c r="V583" i="11"/>
  <c r="V584" i="11"/>
  <c r="V585" i="11"/>
  <c r="V586" i="11"/>
  <c r="V587" i="11"/>
  <c r="V588" i="11"/>
  <c r="V589" i="11"/>
  <c r="V590" i="11"/>
  <c r="V591" i="11"/>
  <c r="V592" i="11"/>
  <c r="V593" i="11"/>
  <c r="V594" i="11"/>
  <c r="V595" i="11"/>
  <c r="V596" i="11"/>
  <c r="V597" i="11"/>
  <c r="V598" i="11"/>
  <c r="V599" i="11"/>
  <c r="V600" i="11"/>
  <c r="V601" i="11"/>
  <c r="V602" i="11"/>
  <c r="V603" i="11"/>
  <c r="V604" i="11"/>
  <c r="V605" i="11"/>
  <c r="V606" i="11"/>
  <c r="V607" i="11"/>
  <c r="V608" i="11"/>
  <c r="V609" i="11"/>
  <c r="V610" i="11"/>
  <c r="V611" i="11"/>
  <c r="V612" i="11"/>
  <c r="V613" i="11"/>
  <c r="V614" i="11"/>
  <c r="V615" i="11"/>
  <c r="V616" i="11"/>
  <c r="V617" i="11"/>
  <c r="V618" i="11"/>
  <c r="V619" i="11"/>
  <c r="V620" i="11"/>
  <c r="V621" i="11"/>
  <c r="V622" i="11"/>
  <c r="V623" i="11"/>
  <c r="V624" i="11"/>
  <c r="V625" i="11"/>
  <c r="V626" i="11"/>
  <c r="V627" i="11"/>
  <c r="V628" i="11"/>
  <c r="V629" i="11"/>
  <c r="V630" i="11"/>
  <c r="V631" i="11"/>
  <c r="V632" i="11"/>
  <c r="V633" i="11"/>
  <c r="V634" i="11"/>
  <c r="V635" i="11"/>
  <c r="V636" i="11"/>
  <c r="V637" i="11"/>
  <c r="V638" i="11"/>
  <c r="V639" i="11"/>
  <c r="V640" i="11"/>
  <c r="V641" i="11"/>
  <c r="V642" i="11"/>
  <c r="V643" i="11"/>
  <c r="V644" i="11"/>
  <c r="V645" i="11"/>
  <c r="V646" i="11"/>
  <c r="V647" i="11"/>
  <c r="V648" i="11"/>
  <c r="V649" i="11"/>
  <c r="V650" i="11"/>
  <c r="V651" i="11"/>
  <c r="V652" i="11"/>
  <c r="V653" i="11"/>
  <c r="V654" i="11"/>
  <c r="V655" i="11"/>
  <c r="V656" i="11"/>
  <c r="V657" i="11"/>
  <c r="V658" i="11"/>
  <c r="V659" i="11"/>
  <c r="V660" i="11"/>
  <c r="V661" i="11"/>
  <c r="V662" i="11"/>
  <c r="V663" i="11"/>
  <c r="V664" i="11"/>
  <c r="V665" i="11"/>
  <c r="V666" i="11"/>
  <c r="V667" i="11"/>
  <c r="V668" i="11"/>
  <c r="V669" i="11"/>
  <c r="V670" i="11"/>
  <c r="V671" i="11"/>
  <c r="V672" i="11"/>
  <c r="V673" i="11"/>
  <c r="V674" i="11"/>
  <c r="V675" i="11"/>
  <c r="V676" i="11"/>
  <c r="V677" i="11"/>
  <c r="V678" i="11"/>
  <c r="V679" i="11"/>
  <c r="V680" i="11"/>
  <c r="V681" i="11"/>
  <c r="V682" i="11"/>
  <c r="V683" i="11"/>
  <c r="V684" i="11"/>
  <c r="V685" i="11"/>
  <c r="V686" i="11"/>
  <c r="V687" i="11"/>
  <c r="V688" i="11"/>
  <c r="V689" i="11"/>
  <c r="V690" i="11"/>
  <c r="V691" i="11"/>
  <c r="V692" i="11"/>
  <c r="V693" i="11"/>
  <c r="V694" i="11"/>
  <c r="V695" i="11"/>
  <c r="V696" i="11"/>
  <c r="V697" i="11"/>
  <c r="V698" i="11"/>
  <c r="V699" i="11"/>
  <c r="V700" i="11"/>
  <c r="V701" i="11"/>
  <c r="V702" i="11"/>
  <c r="V703" i="11"/>
  <c r="V704" i="11"/>
  <c r="V705" i="11"/>
  <c r="V706" i="11"/>
  <c r="V707" i="11"/>
  <c r="V708" i="11"/>
  <c r="V709" i="11"/>
  <c r="V710" i="11"/>
  <c r="V711" i="11"/>
  <c r="V712" i="11"/>
  <c r="V713" i="11"/>
  <c r="V714" i="11"/>
  <c r="V715" i="11"/>
  <c r="V716" i="11"/>
  <c r="V717" i="11"/>
  <c r="V718" i="11"/>
  <c r="V719" i="11"/>
  <c r="V720" i="11"/>
  <c r="V721" i="11"/>
  <c r="V722" i="11"/>
  <c r="V723" i="11"/>
  <c r="V724" i="11"/>
  <c r="V5" i="11"/>
  <c r="AH6" i="11"/>
  <c r="AH7" i="11"/>
  <c r="AH8" i="11"/>
  <c r="AH9" i="11"/>
  <c r="AH10" i="11"/>
  <c r="AH11" i="11"/>
  <c r="AH12" i="11"/>
  <c r="AH13" i="11"/>
  <c r="AH14" i="11"/>
  <c r="AH15" i="11"/>
  <c r="AH16" i="11"/>
  <c r="AH17" i="11"/>
  <c r="AH18" i="11"/>
  <c r="AH19" i="11"/>
  <c r="AH20" i="11"/>
  <c r="AH21" i="11"/>
  <c r="AH22" i="11"/>
  <c r="AH23" i="11"/>
  <c r="AH24" i="11"/>
  <c r="AH25" i="11"/>
  <c r="AH26" i="11"/>
  <c r="AH27" i="11"/>
  <c r="AH28" i="11"/>
  <c r="AH29" i="11"/>
  <c r="AH30" i="11"/>
  <c r="AH31" i="11"/>
  <c r="AH32" i="11"/>
  <c r="AH33" i="11"/>
  <c r="AH34" i="11"/>
  <c r="AH35" i="11"/>
  <c r="AH36" i="11"/>
  <c r="AH37" i="11"/>
  <c r="AH38" i="11"/>
  <c r="AH39" i="11"/>
  <c r="AH40" i="11"/>
  <c r="AH41" i="11"/>
  <c r="AH42" i="11"/>
  <c r="AH43" i="11"/>
  <c r="AH44" i="11"/>
  <c r="AH45" i="11"/>
  <c r="AH46" i="11"/>
  <c r="AH47" i="11"/>
  <c r="AH48" i="11"/>
  <c r="AH49" i="11"/>
  <c r="AH50" i="11"/>
  <c r="AH51" i="11"/>
  <c r="AH52" i="11"/>
  <c r="AH53" i="11"/>
  <c r="AH54" i="11"/>
  <c r="AH55" i="11"/>
  <c r="AH56" i="11"/>
  <c r="AH57" i="11"/>
  <c r="AH58" i="11"/>
  <c r="AH59" i="11"/>
  <c r="AH60" i="11"/>
  <c r="AH61" i="11"/>
  <c r="AH62" i="11"/>
  <c r="AH63" i="11"/>
  <c r="AH64" i="11"/>
  <c r="AH65" i="11"/>
  <c r="AH66" i="11"/>
  <c r="AH67" i="11"/>
  <c r="AH68" i="11"/>
  <c r="AH69" i="11"/>
  <c r="AH70" i="11"/>
  <c r="AH71" i="11"/>
  <c r="AH72" i="11"/>
  <c r="AH73" i="11"/>
  <c r="AH74" i="11"/>
  <c r="AH75" i="11"/>
  <c r="AH76" i="11"/>
  <c r="AH77" i="11"/>
  <c r="AH78" i="11"/>
  <c r="AH79" i="11"/>
  <c r="AH80" i="11"/>
  <c r="AH81" i="11"/>
  <c r="AH82" i="11"/>
  <c r="AH83" i="11"/>
  <c r="AH84" i="11"/>
  <c r="AH85" i="11"/>
  <c r="AH86" i="11"/>
  <c r="AH87" i="11"/>
  <c r="AH88" i="11"/>
  <c r="AH89" i="11"/>
  <c r="AH90" i="11"/>
  <c r="AH91" i="11"/>
  <c r="AH92" i="11"/>
  <c r="AH93" i="11"/>
  <c r="AH94" i="11"/>
  <c r="AH95" i="11"/>
  <c r="AH96" i="11"/>
  <c r="AH97" i="11"/>
  <c r="AH98" i="11"/>
  <c r="AH99" i="11"/>
  <c r="AH100" i="11"/>
  <c r="AH101" i="11"/>
  <c r="AH102" i="11"/>
  <c r="AH103" i="11"/>
  <c r="AH104" i="11"/>
  <c r="AH105" i="11"/>
  <c r="AH106" i="11"/>
  <c r="AH107" i="11"/>
  <c r="AH108" i="11"/>
  <c r="AH109" i="11"/>
  <c r="AH110" i="11"/>
  <c r="AH111" i="11"/>
  <c r="AH112" i="11"/>
  <c r="AH113" i="11"/>
  <c r="AH114" i="11"/>
  <c r="AH115" i="11"/>
  <c r="AH116" i="11"/>
  <c r="AH117" i="11"/>
  <c r="AH118" i="11"/>
  <c r="AH119" i="11"/>
  <c r="AH120" i="11"/>
  <c r="AH121" i="11"/>
  <c r="AH122" i="11"/>
  <c r="AH123" i="11"/>
  <c r="AH124" i="11"/>
  <c r="AH125" i="11"/>
  <c r="AH126" i="11"/>
  <c r="AH127" i="11"/>
  <c r="AH128" i="11"/>
  <c r="AH129" i="11"/>
  <c r="AH130" i="11"/>
  <c r="AH131" i="11"/>
  <c r="AH132" i="11"/>
  <c r="AH133" i="11"/>
  <c r="AH134" i="11"/>
  <c r="AH135" i="11"/>
  <c r="AH136" i="11"/>
  <c r="AH137" i="11"/>
  <c r="AH138" i="11"/>
  <c r="AH139" i="11"/>
  <c r="AH140" i="11"/>
  <c r="AH141" i="11"/>
  <c r="AH142" i="11"/>
  <c r="AH143" i="11"/>
  <c r="AH144" i="11"/>
  <c r="AH145" i="11"/>
  <c r="AH146" i="11"/>
  <c r="AH147" i="11"/>
  <c r="AH148" i="11"/>
  <c r="AH149" i="11"/>
  <c r="AH150" i="11"/>
  <c r="AH151" i="11"/>
  <c r="AH152" i="11"/>
  <c r="AH153" i="11"/>
  <c r="AH154" i="11"/>
  <c r="AH155" i="11"/>
  <c r="AH156" i="11"/>
  <c r="AH157" i="11"/>
  <c r="AH158" i="11"/>
  <c r="AH159" i="11"/>
  <c r="AH160" i="11"/>
  <c r="AH161" i="11"/>
  <c r="AH162" i="11"/>
  <c r="AH163" i="11"/>
  <c r="AH164" i="11"/>
  <c r="AH165" i="11"/>
  <c r="AH166" i="11"/>
  <c r="AH167" i="11"/>
  <c r="AH168" i="11"/>
  <c r="AH169" i="11"/>
  <c r="AH170" i="11"/>
  <c r="AH171" i="11"/>
  <c r="AH172" i="11"/>
  <c r="AH173" i="11"/>
  <c r="AH174" i="11"/>
  <c r="AH175" i="11"/>
  <c r="AH176" i="11"/>
  <c r="AH177" i="11"/>
  <c r="AH178" i="11"/>
  <c r="AH179" i="11"/>
  <c r="AH180" i="11"/>
  <c r="AH181" i="11"/>
  <c r="AH182" i="11"/>
  <c r="AH183" i="11"/>
  <c r="AH184" i="11"/>
  <c r="AH185" i="11"/>
  <c r="AH186" i="11"/>
  <c r="AH187" i="11"/>
  <c r="AH188" i="11"/>
  <c r="AH189" i="11"/>
  <c r="AH190" i="11"/>
  <c r="AH191" i="11"/>
  <c r="AH192" i="11"/>
  <c r="AH193" i="11"/>
  <c r="AH194" i="11"/>
  <c r="AH195" i="11"/>
  <c r="AH196" i="11"/>
  <c r="AH197" i="11"/>
  <c r="AH198" i="11"/>
  <c r="AH199" i="11"/>
  <c r="AH200" i="11"/>
  <c r="AH201" i="11"/>
  <c r="AH202" i="11"/>
  <c r="AH203" i="11"/>
  <c r="AH204" i="11"/>
  <c r="AH205" i="11"/>
  <c r="AH206" i="11"/>
  <c r="AH207" i="11"/>
  <c r="AH208" i="11"/>
  <c r="AH209" i="11"/>
  <c r="AH210" i="11"/>
  <c r="AH211" i="11"/>
  <c r="AH212" i="11"/>
  <c r="AH213" i="11"/>
  <c r="AH214" i="11"/>
  <c r="AH215" i="11"/>
  <c r="AH216" i="11"/>
  <c r="AH217" i="11"/>
  <c r="AH218" i="11"/>
  <c r="AH219" i="11"/>
  <c r="AH220" i="11"/>
  <c r="AH221" i="11"/>
  <c r="AH222" i="11"/>
  <c r="AH223" i="11"/>
  <c r="AH224" i="11"/>
  <c r="AH225" i="11"/>
  <c r="AH226" i="11"/>
  <c r="AH227" i="11"/>
  <c r="AH228" i="11"/>
  <c r="AH229" i="11"/>
  <c r="AH230" i="11"/>
  <c r="AH231" i="11"/>
  <c r="AH232" i="11"/>
  <c r="AH233" i="11"/>
  <c r="AH234" i="11"/>
  <c r="AH235" i="11"/>
  <c r="AH236" i="11"/>
  <c r="AH237" i="11"/>
  <c r="AH238" i="11"/>
  <c r="AH239" i="11"/>
  <c r="AH240" i="11"/>
  <c r="AH241" i="11"/>
  <c r="AH242" i="11"/>
  <c r="AH243" i="11"/>
  <c r="AH244" i="11"/>
  <c r="AH245" i="11"/>
  <c r="AH246" i="11"/>
  <c r="AH247" i="11"/>
  <c r="AH248" i="11"/>
  <c r="AH249" i="11"/>
  <c r="AH250" i="11"/>
  <c r="AH251" i="11"/>
  <c r="AH252" i="11"/>
  <c r="AH253" i="11"/>
  <c r="AH254" i="11"/>
  <c r="AH255" i="11"/>
  <c r="AH256" i="11"/>
  <c r="AH257" i="11"/>
  <c r="AH258" i="11"/>
  <c r="AH259" i="11"/>
  <c r="AH260" i="11"/>
  <c r="AH261" i="11"/>
  <c r="AH262" i="11"/>
  <c r="AH263" i="11"/>
  <c r="AH264" i="11"/>
  <c r="AH265" i="11"/>
  <c r="AH266" i="11"/>
  <c r="AH267" i="11"/>
  <c r="AH268" i="11"/>
  <c r="AH269" i="11"/>
  <c r="AH270" i="11"/>
  <c r="AH271" i="11"/>
  <c r="AH272" i="11"/>
  <c r="AH273" i="11"/>
  <c r="AH274" i="11"/>
  <c r="AH275" i="11"/>
  <c r="AH276" i="11"/>
  <c r="AH277" i="11"/>
  <c r="AH278" i="11"/>
  <c r="AH279" i="11"/>
  <c r="AH280" i="11"/>
  <c r="AH281" i="11"/>
  <c r="AH282" i="11"/>
  <c r="AH283" i="11"/>
  <c r="AH284" i="11"/>
  <c r="AH285" i="11"/>
  <c r="AH286" i="11"/>
  <c r="AH287" i="11"/>
  <c r="AH288" i="11"/>
  <c r="AH289" i="11"/>
  <c r="AH290" i="11"/>
  <c r="AH291" i="11"/>
  <c r="AH292" i="11"/>
  <c r="AH293" i="11"/>
  <c r="AH294" i="11"/>
  <c r="AH295" i="11"/>
  <c r="AH296" i="11"/>
  <c r="AH297" i="11"/>
  <c r="AH298" i="11"/>
  <c r="AH299" i="11"/>
  <c r="AH300" i="11"/>
  <c r="AH301" i="11"/>
  <c r="AH302" i="11"/>
  <c r="AH303" i="11"/>
  <c r="AH304" i="11"/>
  <c r="AH305" i="11"/>
  <c r="AH306" i="11"/>
  <c r="AH307" i="11"/>
  <c r="AH308" i="11"/>
  <c r="AH309" i="11"/>
  <c r="AH310" i="11"/>
  <c r="AH311" i="11"/>
  <c r="AH312" i="11"/>
  <c r="AH313" i="11"/>
  <c r="AH314" i="11"/>
  <c r="AH315" i="11"/>
  <c r="AH316" i="11"/>
  <c r="AH317" i="11"/>
  <c r="AH318" i="11"/>
  <c r="AH319" i="11"/>
  <c r="AH320" i="11"/>
  <c r="AH321" i="11"/>
  <c r="AH322" i="11"/>
  <c r="AH323" i="11"/>
  <c r="AH324" i="11"/>
  <c r="AH325" i="11"/>
  <c r="AH326" i="11"/>
  <c r="AH327" i="11"/>
  <c r="AH328" i="11"/>
  <c r="AH329" i="11"/>
  <c r="AH330" i="11"/>
  <c r="AH331" i="11"/>
  <c r="AH332" i="11"/>
  <c r="AH333" i="11"/>
  <c r="AH334" i="11"/>
  <c r="AH335" i="11"/>
  <c r="AH336" i="11"/>
  <c r="AH337" i="11"/>
  <c r="AH338" i="11"/>
  <c r="AH339" i="11"/>
  <c r="AH340" i="11"/>
  <c r="AH341" i="11"/>
  <c r="AH342" i="11"/>
  <c r="AH343" i="11"/>
  <c r="AH344" i="11"/>
  <c r="AH345" i="11"/>
  <c r="AH346" i="11"/>
  <c r="AH347" i="11"/>
  <c r="AH348" i="11"/>
  <c r="AH349" i="11"/>
  <c r="AH350" i="11"/>
  <c r="AH351" i="11"/>
  <c r="AH352" i="11"/>
  <c r="AH353" i="11"/>
  <c r="AH354" i="11"/>
  <c r="AH355" i="11"/>
  <c r="AH356" i="11"/>
  <c r="AH357" i="11"/>
  <c r="AH358" i="11"/>
  <c r="AH359" i="11"/>
  <c r="AH360" i="11"/>
  <c r="AH361" i="11"/>
  <c r="AH362" i="11"/>
  <c r="AH363" i="11"/>
  <c r="AH364" i="11"/>
  <c r="AH365" i="11"/>
  <c r="AH366" i="11"/>
  <c r="AH367" i="11"/>
  <c r="AH368" i="11"/>
  <c r="AH369" i="11"/>
  <c r="AH370" i="11"/>
  <c r="AH371" i="11"/>
  <c r="AH372" i="11"/>
  <c r="AH373" i="11"/>
  <c r="AH374" i="11"/>
  <c r="AH375" i="11"/>
  <c r="AH376" i="11"/>
  <c r="AH377" i="11"/>
  <c r="AH378" i="11"/>
  <c r="AH379" i="11"/>
  <c r="AH380" i="11"/>
  <c r="AH381" i="11"/>
  <c r="AH382" i="11"/>
  <c r="AH383" i="11"/>
  <c r="AH384" i="11"/>
  <c r="AH385" i="11"/>
  <c r="AH386" i="11"/>
  <c r="AH387" i="11"/>
  <c r="AH388" i="11"/>
  <c r="AH389" i="11"/>
  <c r="AH390" i="11"/>
  <c r="AH391" i="11"/>
  <c r="AH392" i="11"/>
  <c r="AH393" i="11"/>
  <c r="AH394" i="11"/>
  <c r="AH395" i="11"/>
  <c r="AH396" i="11"/>
  <c r="AH397" i="11"/>
  <c r="AH398" i="11"/>
  <c r="AH399" i="11"/>
  <c r="AH400" i="11"/>
  <c r="AH401" i="11"/>
  <c r="AH402" i="11"/>
  <c r="AH403" i="11"/>
  <c r="AH404" i="11"/>
  <c r="AH405" i="11"/>
  <c r="AH406" i="11"/>
  <c r="AH407" i="11"/>
  <c r="AH408" i="11"/>
  <c r="AH409" i="11"/>
  <c r="AH410" i="11"/>
  <c r="AH411" i="11"/>
  <c r="AH412" i="11"/>
  <c r="AH413" i="11"/>
  <c r="AH414" i="11"/>
  <c r="AH415" i="11"/>
  <c r="AH416" i="11"/>
  <c r="AH417" i="11"/>
  <c r="AH418" i="11"/>
  <c r="AH419" i="11"/>
  <c r="AH420" i="11"/>
  <c r="AH421" i="11"/>
  <c r="AH422" i="11"/>
  <c r="AH423" i="11"/>
  <c r="AH424" i="11"/>
  <c r="AH425" i="11"/>
  <c r="AH426" i="11"/>
  <c r="AH427" i="11"/>
  <c r="AH428" i="11"/>
  <c r="AH429" i="11"/>
  <c r="AH430" i="11"/>
  <c r="AH431" i="11"/>
  <c r="AH432" i="11"/>
  <c r="AH433" i="11"/>
  <c r="AH434" i="11"/>
  <c r="AH435" i="11"/>
  <c r="AH436" i="11"/>
  <c r="AH437" i="11"/>
  <c r="AH438" i="11"/>
  <c r="AH439" i="11"/>
  <c r="AH440" i="11"/>
  <c r="AH441" i="11"/>
  <c r="AH442" i="11"/>
  <c r="AH443" i="11"/>
  <c r="AH444" i="11"/>
  <c r="AH445" i="11"/>
  <c r="AH446" i="11"/>
  <c r="AH447" i="11"/>
  <c r="AH448" i="11"/>
  <c r="AH449" i="11"/>
  <c r="AH450" i="11"/>
  <c r="AH451" i="11"/>
  <c r="AH452" i="11"/>
  <c r="AH453" i="11"/>
  <c r="AH454" i="11"/>
  <c r="AH455" i="11"/>
  <c r="AH456" i="11"/>
  <c r="AH457" i="11"/>
  <c r="AH458" i="11"/>
  <c r="AH459" i="11"/>
  <c r="AH460" i="11"/>
  <c r="AH461" i="11"/>
  <c r="AH462" i="11"/>
  <c r="AH463" i="11"/>
  <c r="AH464" i="11"/>
  <c r="AH465" i="11"/>
  <c r="AH466" i="11"/>
  <c r="AH467" i="11"/>
  <c r="AH468" i="11"/>
  <c r="AH469" i="11"/>
  <c r="AH470" i="11"/>
  <c r="AH471" i="11"/>
  <c r="AH472" i="11"/>
  <c r="AH473" i="11"/>
  <c r="AH474" i="11"/>
  <c r="AH475" i="11"/>
  <c r="AH476" i="11"/>
  <c r="AH477" i="11"/>
  <c r="AH478" i="11"/>
  <c r="AH479" i="11"/>
  <c r="AH480" i="11"/>
  <c r="AH481" i="11"/>
  <c r="AH482" i="11"/>
  <c r="AH483" i="11"/>
  <c r="AH484" i="11"/>
  <c r="AH485" i="11"/>
  <c r="AH486" i="11"/>
  <c r="AH487" i="11"/>
  <c r="AH488" i="11"/>
  <c r="AH489" i="11"/>
  <c r="AH490" i="11"/>
  <c r="AH491" i="11"/>
  <c r="AH492" i="11"/>
  <c r="AH493" i="11"/>
  <c r="AH494" i="11"/>
  <c r="AH495" i="11"/>
  <c r="AH496" i="11"/>
  <c r="AH497" i="11"/>
  <c r="AH498" i="11"/>
  <c r="AH499" i="11"/>
  <c r="AH500" i="11"/>
  <c r="AH501" i="11"/>
  <c r="AH502" i="11"/>
  <c r="AH503" i="11"/>
  <c r="AH504" i="11"/>
  <c r="AH505" i="11"/>
  <c r="AH506" i="11"/>
  <c r="AH507" i="11"/>
  <c r="AH508" i="11"/>
  <c r="AH509" i="11"/>
  <c r="AH510" i="11"/>
  <c r="AH511" i="11"/>
  <c r="AH512" i="11"/>
  <c r="AH513" i="11"/>
  <c r="AH514" i="11"/>
  <c r="AH515" i="11"/>
  <c r="AH516" i="11"/>
  <c r="AH517" i="11"/>
  <c r="AH518" i="11"/>
  <c r="AH519" i="11"/>
  <c r="AH520" i="11"/>
  <c r="AH521" i="11"/>
  <c r="AH522" i="11"/>
  <c r="AH523" i="11"/>
  <c r="AH524" i="11"/>
  <c r="AH525" i="11"/>
  <c r="AH526" i="11"/>
  <c r="AH527" i="11"/>
  <c r="AH528" i="11"/>
  <c r="AH529" i="11"/>
  <c r="AH530" i="11"/>
  <c r="AH531" i="11"/>
  <c r="AH532" i="11"/>
  <c r="AH533" i="11"/>
  <c r="AH534" i="11"/>
  <c r="AH535" i="11"/>
  <c r="AH536" i="11"/>
  <c r="AH537" i="11"/>
  <c r="AH538" i="11"/>
  <c r="AH539" i="11"/>
  <c r="AH540" i="11"/>
  <c r="AH541" i="11"/>
  <c r="AH542" i="11"/>
  <c r="AH543" i="11"/>
  <c r="AH544" i="11"/>
  <c r="AH545" i="11"/>
  <c r="AH546" i="11"/>
  <c r="AH547" i="11"/>
  <c r="AH548" i="11"/>
  <c r="AH549" i="11"/>
  <c r="AH550" i="11"/>
  <c r="AH551" i="11"/>
  <c r="AH552" i="11"/>
  <c r="AH553" i="11"/>
  <c r="AH554" i="11"/>
  <c r="AH555" i="11"/>
  <c r="AH556" i="11"/>
  <c r="AH557" i="11"/>
  <c r="AH558" i="11"/>
  <c r="AH559" i="11"/>
  <c r="AH560" i="11"/>
  <c r="AH561" i="11"/>
  <c r="AH562" i="11"/>
  <c r="AH563" i="11"/>
  <c r="AH564" i="11"/>
  <c r="AH565" i="11"/>
  <c r="AH566" i="11"/>
  <c r="AH567" i="11"/>
  <c r="AH568" i="11"/>
  <c r="AH569" i="11"/>
  <c r="AH570" i="11"/>
  <c r="AH571" i="11"/>
  <c r="AH572" i="11"/>
  <c r="AH573" i="11"/>
  <c r="AH574" i="11"/>
  <c r="AH575" i="11"/>
  <c r="AH576" i="11"/>
  <c r="AH577" i="11"/>
  <c r="AH578" i="11"/>
  <c r="AH579" i="11"/>
  <c r="AH580" i="11"/>
  <c r="AH581" i="11"/>
  <c r="AH582" i="11"/>
  <c r="AH583" i="11"/>
  <c r="AH584" i="11"/>
  <c r="AH585" i="11"/>
  <c r="AH586" i="11"/>
  <c r="AH587" i="11"/>
  <c r="AH588" i="11"/>
  <c r="AH589" i="11"/>
  <c r="AH590" i="11"/>
  <c r="AH591" i="11"/>
  <c r="AH592" i="11"/>
  <c r="AH593" i="11"/>
  <c r="AH594" i="11"/>
  <c r="AH595" i="11"/>
  <c r="AH596" i="11"/>
  <c r="AH597" i="11"/>
  <c r="AH598" i="11"/>
  <c r="AH599" i="11"/>
  <c r="AH600" i="11"/>
  <c r="AH601" i="11"/>
  <c r="AH602" i="11"/>
  <c r="AH603" i="11"/>
  <c r="AH604" i="11"/>
  <c r="AH605" i="11"/>
  <c r="AH606" i="11"/>
  <c r="AH607" i="11"/>
  <c r="AH608" i="11"/>
  <c r="AH609" i="11"/>
  <c r="AH610" i="11"/>
  <c r="AH611" i="11"/>
  <c r="AH612" i="11"/>
  <c r="AH613" i="11"/>
  <c r="AH614" i="11"/>
  <c r="AH615" i="11"/>
  <c r="AH616" i="11"/>
  <c r="AH617" i="11"/>
  <c r="AH618" i="11"/>
  <c r="AH619" i="11"/>
  <c r="AH620" i="11"/>
  <c r="AH621" i="11"/>
  <c r="AH622" i="11"/>
  <c r="AH623" i="11"/>
  <c r="AH624" i="11"/>
  <c r="AH625" i="11"/>
  <c r="AH626" i="11"/>
  <c r="AH627" i="11"/>
  <c r="AH628" i="11"/>
  <c r="AH629" i="11"/>
  <c r="AH630" i="11"/>
  <c r="AH631" i="11"/>
  <c r="AH632" i="11"/>
  <c r="AH633" i="11"/>
  <c r="AH634" i="11"/>
  <c r="AH635" i="11"/>
  <c r="AH636" i="11"/>
  <c r="AH637" i="11"/>
  <c r="AH638" i="11"/>
  <c r="AH639" i="11"/>
  <c r="AH640" i="11"/>
  <c r="AH641" i="11"/>
  <c r="AH642" i="11"/>
  <c r="AH643" i="11"/>
  <c r="AH644" i="11"/>
  <c r="AH645" i="11"/>
  <c r="AH646" i="11"/>
  <c r="AH647" i="11"/>
  <c r="AH648" i="11"/>
  <c r="AH649" i="11"/>
  <c r="AH650" i="11"/>
  <c r="AH651" i="11"/>
  <c r="AH652" i="11"/>
  <c r="AH653" i="11"/>
  <c r="AH654" i="11"/>
  <c r="AH655" i="11"/>
  <c r="AH656" i="11"/>
  <c r="AH657" i="11"/>
  <c r="AH658" i="11"/>
  <c r="AH659" i="11"/>
  <c r="AH660" i="11"/>
  <c r="AH661" i="11"/>
  <c r="AH662" i="11"/>
  <c r="AH663" i="11"/>
  <c r="AH664" i="11"/>
  <c r="AH665" i="11"/>
  <c r="AH666" i="11"/>
  <c r="AH667" i="11"/>
  <c r="AH668" i="11"/>
  <c r="AH669" i="11"/>
  <c r="AH670" i="11"/>
  <c r="AH671" i="11"/>
  <c r="AH672" i="11"/>
  <c r="AH673" i="11"/>
  <c r="AH674" i="11"/>
  <c r="AH675" i="11"/>
  <c r="AH676" i="11"/>
  <c r="AH677" i="11"/>
  <c r="AH678" i="11"/>
  <c r="AH679" i="11"/>
  <c r="AH680" i="11"/>
  <c r="AH681" i="11"/>
  <c r="AH682" i="11"/>
  <c r="AH683" i="11"/>
  <c r="AH684" i="11"/>
  <c r="AH685" i="11"/>
  <c r="AH686" i="11"/>
  <c r="AH687" i="11"/>
  <c r="AH688" i="11"/>
  <c r="AH689" i="11"/>
  <c r="AH690" i="11"/>
  <c r="AH691" i="11"/>
  <c r="AH692" i="11"/>
  <c r="AH693" i="11"/>
  <c r="AH694" i="11"/>
  <c r="AH695" i="11"/>
  <c r="AH696" i="11"/>
  <c r="AH697" i="11"/>
  <c r="AH698" i="11"/>
  <c r="AH699" i="11"/>
  <c r="AH700" i="11"/>
  <c r="AH701" i="11"/>
  <c r="AH702" i="11"/>
  <c r="AH703" i="11"/>
  <c r="AH704" i="11"/>
  <c r="AH705" i="11"/>
  <c r="AH706" i="11"/>
  <c r="AH707" i="11"/>
  <c r="AH708" i="11"/>
  <c r="AH709" i="11"/>
  <c r="AH710" i="11"/>
  <c r="AH711" i="11"/>
  <c r="AH712" i="11"/>
  <c r="AH713" i="11"/>
  <c r="AH714" i="11"/>
  <c r="AH715" i="11"/>
  <c r="AH716" i="11"/>
  <c r="AH717" i="11"/>
  <c r="AH718" i="11"/>
  <c r="AH719" i="11"/>
  <c r="AH720" i="11"/>
  <c r="AH721" i="11"/>
  <c r="AH722" i="11"/>
  <c r="AH723" i="11"/>
  <c r="AH724" i="11"/>
  <c r="AG6" i="11"/>
  <c r="AG7" i="11"/>
  <c r="AG8" i="11"/>
  <c r="AG9" i="11"/>
  <c r="AG10" i="1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AG26" i="11"/>
  <c r="AG27" i="11"/>
  <c r="AG28" i="11"/>
  <c r="AG29" i="11"/>
  <c r="AG30" i="11"/>
  <c r="AG31" i="11"/>
  <c r="AG32" i="11"/>
  <c r="AG33" i="11"/>
  <c r="AG34" i="11"/>
  <c r="AG35" i="11"/>
  <c r="AG36" i="11"/>
  <c r="AG37" i="11"/>
  <c r="AG38" i="11"/>
  <c r="AG39" i="11"/>
  <c r="AG40" i="11"/>
  <c r="AG41" i="11"/>
  <c r="AG42" i="11"/>
  <c r="AG43" i="11"/>
  <c r="AG44" i="11"/>
  <c r="AG45" i="11"/>
  <c r="AG46" i="11"/>
  <c r="AG47" i="11"/>
  <c r="AG48" i="11"/>
  <c r="AG49" i="11"/>
  <c r="AG50" i="11"/>
  <c r="AG51" i="11"/>
  <c r="AG52" i="11"/>
  <c r="AG53" i="11"/>
  <c r="AG54" i="11"/>
  <c r="AG55" i="11"/>
  <c r="AG56" i="11"/>
  <c r="AG57" i="11"/>
  <c r="AG58" i="11"/>
  <c r="AG59" i="11"/>
  <c r="AG60" i="11"/>
  <c r="AG61" i="11"/>
  <c r="AG62" i="11"/>
  <c r="AG63" i="11"/>
  <c r="AG64" i="11"/>
  <c r="AG65" i="11"/>
  <c r="AG66" i="11"/>
  <c r="AG67" i="11"/>
  <c r="AG68" i="11"/>
  <c r="AG69" i="11"/>
  <c r="AG70" i="11"/>
  <c r="AG71" i="11"/>
  <c r="AG72" i="11"/>
  <c r="AG73" i="11"/>
  <c r="AG74" i="11"/>
  <c r="AG75" i="11"/>
  <c r="AG76" i="11"/>
  <c r="AG77" i="11"/>
  <c r="AG78" i="11"/>
  <c r="AG79" i="11"/>
  <c r="AG80" i="11"/>
  <c r="AG81" i="11"/>
  <c r="AG82" i="11"/>
  <c r="AG83" i="11"/>
  <c r="AG84" i="11"/>
  <c r="AG85" i="11"/>
  <c r="AG86" i="11"/>
  <c r="AG87" i="11"/>
  <c r="AG88" i="11"/>
  <c r="AG89" i="11"/>
  <c r="AG90" i="11"/>
  <c r="AG91" i="11"/>
  <c r="AG92" i="11"/>
  <c r="AG93" i="11"/>
  <c r="AG94" i="11"/>
  <c r="AG95" i="11"/>
  <c r="AG96" i="11"/>
  <c r="AG97" i="11"/>
  <c r="AG98" i="11"/>
  <c r="AG99" i="11"/>
  <c r="AG100" i="11"/>
  <c r="AG101" i="11"/>
  <c r="AG102" i="11"/>
  <c r="AG103" i="11"/>
  <c r="AG104" i="11"/>
  <c r="AG105" i="11"/>
  <c r="AG106" i="11"/>
  <c r="AG107" i="11"/>
  <c r="AG108" i="11"/>
  <c r="AG109" i="11"/>
  <c r="AG110" i="11"/>
  <c r="AG111" i="11"/>
  <c r="AG112" i="11"/>
  <c r="AG113" i="11"/>
  <c r="AG114" i="11"/>
  <c r="AG115" i="11"/>
  <c r="AG116" i="11"/>
  <c r="AG117" i="11"/>
  <c r="AG118" i="11"/>
  <c r="AG119" i="11"/>
  <c r="AG120" i="11"/>
  <c r="AG121" i="11"/>
  <c r="AG122" i="11"/>
  <c r="AG123" i="11"/>
  <c r="AG124" i="11"/>
  <c r="AG125" i="11"/>
  <c r="AG126" i="11"/>
  <c r="AG127" i="11"/>
  <c r="AG128" i="11"/>
  <c r="AG129" i="11"/>
  <c r="AG130" i="11"/>
  <c r="AG131" i="11"/>
  <c r="AG132" i="11"/>
  <c r="AG133" i="11"/>
  <c r="AG134" i="11"/>
  <c r="AG135" i="11"/>
  <c r="AG136" i="11"/>
  <c r="AG137" i="11"/>
  <c r="AG138" i="11"/>
  <c r="AG139" i="11"/>
  <c r="AG140" i="11"/>
  <c r="AG141" i="11"/>
  <c r="AG142" i="11"/>
  <c r="AG143" i="11"/>
  <c r="AG144" i="11"/>
  <c r="AG145" i="11"/>
  <c r="AG146" i="11"/>
  <c r="AG147" i="11"/>
  <c r="AG148" i="11"/>
  <c r="AG149" i="11"/>
  <c r="AG150" i="11"/>
  <c r="AG151" i="11"/>
  <c r="AG152" i="11"/>
  <c r="AG153" i="11"/>
  <c r="AG154" i="11"/>
  <c r="AG155" i="11"/>
  <c r="AG156" i="11"/>
  <c r="AG157" i="11"/>
  <c r="AG158" i="11"/>
  <c r="AG159" i="11"/>
  <c r="AG160" i="11"/>
  <c r="AG161" i="11"/>
  <c r="AG162" i="11"/>
  <c r="AG163" i="11"/>
  <c r="AG164" i="11"/>
  <c r="AG165" i="11"/>
  <c r="AG166" i="11"/>
  <c r="AG167" i="11"/>
  <c r="AG168" i="11"/>
  <c r="AG169" i="11"/>
  <c r="AG170" i="11"/>
  <c r="AG171" i="11"/>
  <c r="AG172" i="11"/>
  <c r="AG173" i="11"/>
  <c r="AG174" i="11"/>
  <c r="AG175" i="11"/>
  <c r="AG176" i="11"/>
  <c r="AG177" i="11"/>
  <c r="AG178" i="11"/>
  <c r="AG179" i="11"/>
  <c r="AG180" i="11"/>
  <c r="AG181" i="11"/>
  <c r="AG182" i="11"/>
  <c r="AG183" i="11"/>
  <c r="AG184" i="11"/>
  <c r="AG185" i="11"/>
  <c r="AG186" i="11"/>
  <c r="AG187" i="11"/>
  <c r="AG188" i="11"/>
  <c r="AG189" i="11"/>
  <c r="AG190" i="11"/>
  <c r="AG191" i="11"/>
  <c r="AG192" i="11"/>
  <c r="AG193" i="11"/>
  <c r="AG194" i="11"/>
  <c r="AG195" i="11"/>
  <c r="AG196" i="11"/>
  <c r="AG197" i="11"/>
  <c r="AG198" i="11"/>
  <c r="AG199" i="11"/>
  <c r="AG200" i="11"/>
  <c r="AG201" i="11"/>
  <c r="AG202" i="11"/>
  <c r="AG203" i="11"/>
  <c r="AG204" i="11"/>
  <c r="AG205" i="11"/>
  <c r="AG206" i="11"/>
  <c r="AG207" i="11"/>
  <c r="AG208" i="11"/>
  <c r="AG209" i="11"/>
  <c r="AG210" i="11"/>
  <c r="AG211" i="11"/>
  <c r="AG212" i="11"/>
  <c r="AG213" i="11"/>
  <c r="AG214" i="11"/>
  <c r="AG215" i="11"/>
  <c r="AG216" i="11"/>
  <c r="AG217" i="11"/>
  <c r="AG218" i="11"/>
  <c r="AG219" i="11"/>
  <c r="AG220" i="11"/>
  <c r="AG221" i="11"/>
  <c r="AG222" i="11"/>
  <c r="AG223" i="11"/>
  <c r="AG224" i="11"/>
  <c r="AG225" i="11"/>
  <c r="AG226" i="11"/>
  <c r="AG227" i="11"/>
  <c r="AG228" i="11"/>
  <c r="AG229" i="11"/>
  <c r="AG230" i="11"/>
  <c r="AG231" i="11"/>
  <c r="AG232" i="11"/>
  <c r="AG233" i="11"/>
  <c r="AG234" i="11"/>
  <c r="AG235" i="11"/>
  <c r="AG236" i="11"/>
  <c r="AG237" i="11"/>
  <c r="AG238" i="11"/>
  <c r="AG239" i="11"/>
  <c r="AG240" i="11"/>
  <c r="AG241" i="11"/>
  <c r="AG242" i="11"/>
  <c r="AG243" i="11"/>
  <c r="AG244" i="11"/>
  <c r="AG245" i="11"/>
  <c r="AG246" i="11"/>
  <c r="AG247" i="11"/>
  <c r="AG248" i="11"/>
  <c r="AG249" i="11"/>
  <c r="AG250" i="11"/>
  <c r="AG251" i="11"/>
  <c r="AG252" i="11"/>
  <c r="AG253" i="11"/>
  <c r="AG254" i="11"/>
  <c r="AG255" i="11"/>
  <c r="AG256" i="11"/>
  <c r="AG257" i="11"/>
  <c r="AG258" i="11"/>
  <c r="AG259" i="11"/>
  <c r="AG260" i="11"/>
  <c r="AG261" i="11"/>
  <c r="AG262" i="11"/>
  <c r="AG263" i="11"/>
  <c r="AG264" i="11"/>
  <c r="AG265" i="11"/>
  <c r="AG266" i="11"/>
  <c r="AG267" i="11"/>
  <c r="AG268" i="11"/>
  <c r="AG269" i="11"/>
  <c r="AG270" i="11"/>
  <c r="AG271" i="11"/>
  <c r="AG272" i="11"/>
  <c r="AG273" i="11"/>
  <c r="AG274" i="11"/>
  <c r="AG275" i="11"/>
  <c r="AG276" i="11"/>
  <c r="AG277" i="11"/>
  <c r="AG278" i="11"/>
  <c r="AG279" i="11"/>
  <c r="AG280" i="11"/>
  <c r="AG281" i="11"/>
  <c r="AG282" i="11"/>
  <c r="AG283" i="11"/>
  <c r="AG284" i="11"/>
  <c r="AG285" i="11"/>
  <c r="AG286" i="11"/>
  <c r="AG287" i="11"/>
  <c r="AG288" i="11"/>
  <c r="AG289" i="11"/>
  <c r="AG290" i="11"/>
  <c r="AG291" i="11"/>
  <c r="AG292" i="11"/>
  <c r="AG293" i="11"/>
  <c r="AG294" i="11"/>
  <c r="AG295" i="11"/>
  <c r="AG296" i="11"/>
  <c r="AG297" i="11"/>
  <c r="AG298" i="11"/>
  <c r="AG299" i="11"/>
  <c r="AG300" i="11"/>
  <c r="AG301" i="11"/>
  <c r="AG302" i="11"/>
  <c r="AG303" i="11"/>
  <c r="AG304" i="11"/>
  <c r="AG305" i="11"/>
  <c r="AG306" i="11"/>
  <c r="AG307" i="11"/>
  <c r="AG308" i="11"/>
  <c r="AG309" i="11"/>
  <c r="AG310" i="11"/>
  <c r="AG311" i="11"/>
  <c r="AG312" i="11"/>
  <c r="AG313" i="11"/>
  <c r="AG314" i="11"/>
  <c r="AG315" i="11"/>
  <c r="AG316" i="11"/>
  <c r="AG317" i="11"/>
  <c r="AG318" i="11"/>
  <c r="AG319" i="11"/>
  <c r="AG320" i="11"/>
  <c r="AG321" i="11"/>
  <c r="AG322" i="11"/>
  <c r="AG323" i="11"/>
  <c r="AG324" i="11"/>
  <c r="AG325" i="11"/>
  <c r="AG326" i="11"/>
  <c r="AG327" i="11"/>
  <c r="AG328" i="11"/>
  <c r="AG329" i="11"/>
  <c r="AG330" i="11"/>
  <c r="AG331" i="11"/>
  <c r="AG332" i="11"/>
  <c r="AG333" i="11"/>
  <c r="AG334" i="11"/>
  <c r="AG335" i="11"/>
  <c r="AG336" i="11"/>
  <c r="AG337" i="11"/>
  <c r="AG338" i="11"/>
  <c r="AG339" i="11"/>
  <c r="AG340" i="11"/>
  <c r="AG341" i="11"/>
  <c r="AG342" i="11"/>
  <c r="AG343" i="11"/>
  <c r="AG344" i="11"/>
  <c r="AG345" i="11"/>
  <c r="AG346" i="11"/>
  <c r="AG347" i="11"/>
  <c r="AG348" i="11"/>
  <c r="AG349" i="11"/>
  <c r="AG350" i="11"/>
  <c r="AG351" i="11"/>
  <c r="AG352" i="11"/>
  <c r="AG353" i="11"/>
  <c r="AG354" i="11"/>
  <c r="AG355" i="11"/>
  <c r="AG356" i="11"/>
  <c r="AG357" i="11"/>
  <c r="AG358" i="11"/>
  <c r="AG359" i="11"/>
  <c r="AG360" i="11"/>
  <c r="AG361" i="11"/>
  <c r="AG362" i="11"/>
  <c r="AG363" i="11"/>
  <c r="AG364" i="11"/>
  <c r="AG365" i="11"/>
  <c r="AG366" i="11"/>
  <c r="AG367" i="11"/>
  <c r="AG368" i="11"/>
  <c r="AG369" i="11"/>
  <c r="AG370" i="11"/>
  <c r="AG371" i="11"/>
  <c r="AG372" i="11"/>
  <c r="AG373" i="11"/>
  <c r="AG374" i="11"/>
  <c r="AG375" i="11"/>
  <c r="AG376" i="11"/>
  <c r="AG377" i="11"/>
  <c r="AG378" i="11"/>
  <c r="AG379" i="11"/>
  <c r="AG380" i="11"/>
  <c r="AG381" i="11"/>
  <c r="AG382" i="11"/>
  <c r="AG383" i="11"/>
  <c r="AG384" i="11"/>
  <c r="AG385" i="11"/>
  <c r="AG386" i="11"/>
  <c r="AG387" i="11"/>
  <c r="AG388" i="11"/>
  <c r="AG389" i="11"/>
  <c r="AG390" i="11"/>
  <c r="AG391" i="11"/>
  <c r="AG392" i="11"/>
  <c r="AG393" i="11"/>
  <c r="AG394" i="11"/>
  <c r="AG395" i="11"/>
  <c r="AG396" i="11"/>
  <c r="AG397" i="11"/>
  <c r="AG398" i="11"/>
  <c r="AG399" i="11"/>
  <c r="AG400" i="11"/>
  <c r="AG401" i="11"/>
  <c r="AG402" i="11"/>
  <c r="AG403" i="11"/>
  <c r="AG404" i="11"/>
  <c r="AG405" i="11"/>
  <c r="AG406" i="11"/>
  <c r="AG407" i="11"/>
  <c r="AG408" i="11"/>
  <c r="AG409" i="11"/>
  <c r="AG410" i="11"/>
  <c r="AG411" i="11"/>
  <c r="AG412" i="11"/>
  <c r="AG413" i="11"/>
  <c r="AG414" i="11"/>
  <c r="AG415" i="11"/>
  <c r="AG416" i="11"/>
  <c r="AG417" i="11"/>
  <c r="AG418" i="11"/>
  <c r="AG419" i="11"/>
  <c r="AG420" i="11"/>
  <c r="AG421" i="11"/>
  <c r="AG422" i="11"/>
  <c r="AG423" i="11"/>
  <c r="AG424" i="11"/>
  <c r="AG425" i="11"/>
  <c r="AG426" i="11"/>
  <c r="AG427" i="11"/>
  <c r="AG428" i="11"/>
  <c r="AG429" i="11"/>
  <c r="AG430" i="11"/>
  <c r="AG431" i="11"/>
  <c r="AG432" i="11"/>
  <c r="AG433" i="11"/>
  <c r="AG434" i="11"/>
  <c r="AG435" i="11"/>
  <c r="AG436" i="11"/>
  <c r="AG437" i="11"/>
  <c r="AG438" i="11"/>
  <c r="AG439" i="11"/>
  <c r="AG440" i="11"/>
  <c r="AG441" i="11"/>
  <c r="AG442" i="11"/>
  <c r="AG443" i="11"/>
  <c r="AG444" i="11"/>
  <c r="AG445" i="11"/>
  <c r="AG446" i="11"/>
  <c r="AG447" i="11"/>
  <c r="AG448" i="11"/>
  <c r="AG449" i="11"/>
  <c r="AG450" i="11"/>
  <c r="AG451" i="11"/>
  <c r="AG452" i="11"/>
  <c r="AG453" i="11"/>
  <c r="AG454" i="11"/>
  <c r="AG455" i="11"/>
  <c r="AG456" i="11"/>
  <c r="AG457" i="11"/>
  <c r="AG458" i="11"/>
  <c r="AG459" i="11"/>
  <c r="AG460" i="11"/>
  <c r="AG461" i="11"/>
  <c r="AG462" i="11"/>
  <c r="AG463" i="11"/>
  <c r="AG464" i="11"/>
  <c r="AG465" i="11"/>
  <c r="AG466" i="11"/>
  <c r="AG467" i="11"/>
  <c r="AG468" i="11"/>
  <c r="AG469" i="11"/>
  <c r="AG470" i="11"/>
  <c r="AG471" i="11"/>
  <c r="AG472" i="11"/>
  <c r="AG473" i="11"/>
  <c r="AG474" i="11"/>
  <c r="AG475" i="11"/>
  <c r="AG476" i="11"/>
  <c r="AG477" i="11"/>
  <c r="AG478" i="11"/>
  <c r="AG479" i="11"/>
  <c r="AG480" i="11"/>
  <c r="AG481" i="11"/>
  <c r="AG482" i="11"/>
  <c r="AG483" i="11"/>
  <c r="AG484" i="11"/>
  <c r="AG485" i="11"/>
  <c r="AG486" i="11"/>
  <c r="AG487" i="11"/>
  <c r="AG488" i="11"/>
  <c r="AG489" i="11"/>
  <c r="AG490" i="11"/>
  <c r="AG491" i="11"/>
  <c r="AG492" i="11"/>
  <c r="AG493" i="11"/>
  <c r="AG494" i="11"/>
  <c r="AG495" i="11"/>
  <c r="AG496" i="11"/>
  <c r="AG497" i="11"/>
  <c r="AG498" i="11"/>
  <c r="AG499" i="11"/>
  <c r="AG500" i="11"/>
  <c r="AG501" i="11"/>
  <c r="AG502" i="11"/>
  <c r="AG503" i="11"/>
  <c r="AG504" i="11"/>
  <c r="AG505" i="11"/>
  <c r="AG506" i="11"/>
  <c r="AG507" i="11"/>
  <c r="AG508" i="11"/>
  <c r="AG509" i="11"/>
  <c r="AG510" i="11"/>
  <c r="AG511" i="11"/>
  <c r="AG512" i="11"/>
  <c r="AG513" i="11"/>
  <c r="AG514" i="11"/>
  <c r="AG515" i="11"/>
  <c r="AG516" i="11"/>
  <c r="AG517" i="11"/>
  <c r="AG518" i="11"/>
  <c r="AG519" i="11"/>
  <c r="AG520" i="11"/>
  <c r="AG521" i="11"/>
  <c r="AG522" i="11"/>
  <c r="AG523" i="11"/>
  <c r="AG524" i="11"/>
  <c r="AG525" i="11"/>
  <c r="AG526" i="11"/>
  <c r="AG527" i="11"/>
  <c r="AG528" i="11"/>
  <c r="AG529" i="11"/>
  <c r="AG530" i="11"/>
  <c r="AG531" i="11"/>
  <c r="AG532" i="11"/>
  <c r="AG533" i="11"/>
  <c r="AG534" i="11"/>
  <c r="AG535" i="11"/>
  <c r="AG536" i="11"/>
  <c r="AG537" i="11"/>
  <c r="AG538" i="11"/>
  <c r="AG539" i="11"/>
  <c r="AG540" i="11"/>
  <c r="AG541" i="11"/>
  <c r="AG542" i="11"/>
  <c r="AG543" i="11"/>
  <c r="AG544" i="11"/>
  <c r="AG545" i="11"/>
  <c r="AG546" i="11"/>
  <c r="AG547" i="11"/>
  <c r="AG548" i="11"/>
  <c r="AG549" i="11"/>
  <c r="AG550" i="11"/>
  <c r="AG551" i="11"/>
  <c r="AG552" i="11"/>
  <c r="AG553" i="11"/>
  <c r="AG554" i="11"/>
  <c r="AG555" i="11"/>
  <c r="AG556" i="11"/>
  <c r="AG557" i="11"/>
  <c r="AG558" i="11"/>
  <c r="AG559" i="11"/>
  <c r="AG560" i="11"/>
  <c r="AG561" i="11"/>
  <c r="AG562" i="11"/>
  <c r="AG563" i="11"/>
  <c r="AG564" i="11"/>
  <c r="AG565" i="11"/>
  <c r="AG566" i="11"/>
  <c r="AG567" i="11"/>
  <c r="AG568" i="11"/>
  <c r="AG569" i="11"/>
  <c r="AG570" i="11"/>
  <c r="AG571" i="11"/>
  <c r="AG572" i="11"/>
  <c r="AG573" i="11"/>
  <c r="AG574" i="11"/>
  <c r="AG575" i="11"/>
  <c r="AG576" i="11"/>
  <c r="AG577" i="11"/>
  <c r="AG578" i="11"/>
  <c r="AG579" i="11"/>
  <c r="AG580" i="11"/>
  <c r="AG581" i="11"/>
  <c r="AG582" i="11"/>
  <c r="AG583" i="11"/>
  <c r="AG584" i="11"/>
  <c r="AG585" i="11"/>
  <c r="AG586" i="11"/>
  <c r="AG587" i="11"/>
  <c r="AG588" i="11"/>
  <c r="AG589" i="11"/>
  <c r="AG590" i="11"/>
  <c r="AG591" i="11"/>
  <c r="AG592" i="11"/>
  <c r="AG593" i="11"/>
  <c r="AG594" i="11"/>
  <c r="AG595" i="11"/>
  <c r="AG596" i="11"/>
  <c r="AG597" i="11"/>
  <c r="AG598" i="11"/>
  <c r="AG599" i="11"/>
  <c r="AG600" i="11"/>
  <c r="AG601" i="11"/>
  <c r="AG602" i="11"/>
  <c r="AG603" i="11"/>
  <c r="AG604" i="11"/>
  <c r="AG605" i="11"/>
  <c r="AG606" i="11"/>
  <c r="AG607" i="11"/>
  <c r="AG608" i="11"/>
  <c r="AG609" i="11"/>
  <c r="AG610" i="11"/>
  <c r="AG611" i="11"/>
  <c r="AG612" i="11"/>
  <c r="AG613" i="11"/>
  <c r="AG614" i="11"/>
  <c r="AG615" i="11"/>
  <c r="AG616" i="11"/>
  <c r="AG617" i="11"/>
  <c r="AG618" i="11"/>
  <c r="AG619" i="11"/>
  <c r="AG620" i="11"/>
  <c r="AG621" i="11"/>
  <c r="AG622" i="11"/>
  <c r="AG623" i="11"/>
  <c r="AG624" i="11"/>
  <c r="AG625" i="11"/>
  <c r="AG626" i="11"/>
  <c r="AG627" i="11"/>
  <c r="AG628" i="11"/>
  <c r="AG629" i="11"/>
  <c r="AG630" i="11"/>
  <c r="AG631" i="11"/>
  <c r="AG632" i="11"/>
  <c r="AG633" i="11"/>
  <c r="AG634" i="11"/>
  <c r="AG635" i="11"/>
  <c r="AG636" i="11"/>
  <c r="AG637" i="11"/>
  <c r="AG638" i="11"/>
  <c r="AG639" i="11"/>
  <c r="AG640" i="11"/>
  <c r="AG641" i="11"/>
  <c r="AG642" i="11"/>
  <c r="AG643" i="11"/>
  <c r="AG644" i="11"/>
  <c r="AG645" i="11"/>
  <c r="AG646" i="11"/>
  <c r="AG647" i="11"/>
  <c r="AG648" i="11"/>
  <c r="AG649" i="11"/>
  <c r="AG650" i="11"/>
  <c r="AG651" i="11"/>
  <c r="AG652" i="11"/>
  <c r="AG653" i="11"/>
  <c r="AG654" i="11"/>
  <c r="AG655" i="11"/>
  <c r="AG656" i="11"/>
  <c r="AG657" i="11"/>
  <c r="AG658" i="11"/>
  <c r="AG659" i="11"/>
  <c r="AG660" i="11"/>
  <c r="AG661" i="11"/>
  <c r="AG662" i="11"/>
  <c r="AG663" i="11"/>
  <c r="AG664" i="11"/>
  <c r="AG665" i="11"/>
  <c r="AG666" i="11"/>
  <c r="AG667" i="11"/>
  <c r="AG668" i="11"/>
  <c r="AG669" i="11"/>
  <c r="AG670" i="11"/>
  <c r="AG671" i="11"/>
  <c r="AG672" i="11"/>
  <c r="AG673" i="11"/>
  <c r="AG674" i="11"/>
  <c r="AG675" i="11"/>
  <c r="AG676" i="11"/>
  <c r="AG677" i="11"/>
  <c r="AG678" i="11"/>
  <c r="AG679" i="11"/>
  <c r="AG680" i="11"/>
  <c r="AG681" i="11"/>
  <c r="AG682" i="11"/>
  <c r="AG683" i="11"/>
  <c r="AG684" i="11"/>
  <c r="AG685" i="11"/>
  <c r="AG686" i="11"/>
  <c r="AG687" i="11"/>
  <c r="AG688" i="11"/>
  <c r="AG689" i="11"/>
  <c r="AG690" i="11"/>
  <c r="AG691" i="11"/>
  <c r="AG692" i="11"/>
  <c r="AG693" i="11"/>
  <c r="AG694" i="11"/>
  <c r="AG695" i="11"/>
  <c r="AG696" i="11"/>
  <c r="AG697" i="11"/>
  <c r="AG698" i="11"/>
  <c r="AG699" i="11"/>
  <c r="AG700" i="11"/>
  <c r="AG701" i="11"/>
  <c r="AG702" i="11"/>
  <c r="AG703" i="11"/>
  <c r="AG704" i="11"/>
  <c r="AG705" i="11"/>
  <c r="AG706" i="11"/>
  <c r="AG707" i="11"/>
  <c r="AG708" i="11"/>
  <c r="AG709" i="11"/>
  <c r="AG710" i="11"/>
  <c r="AG711" i="11"/>
  <c r="AG712" i="11"/>
  <c r="AG713" i="11"/>
  <c r="AG714" i="11"/>
  <c r="AG715" i="11"/>
  <c r="AG716" i="11"/>
  <c r="AG717" i="11"/>
  <c r="AG718" i="11"/>
  <c r="AG719" i="11"/>
  <c r="AG720" i="11"/>
  <c r="AG721" i="11"/>
  <c r="AG722" i="11"/>
  <c r="AG723" i="11"/>
  <c r="AG724" i="11"/>
  <c r="AH5" i="11"/>
  <c r="AG5" i="11"/>
  <c r="X6" i="11"/>
  <c r="X7" i="11"/>
  <c r="X8" i="11"/>
  <c r="AA7" i="11" s="1"/>
  <c r="X9" i="11"/>
  <c r="X10" i="11"/>
  <c r="X11" i="11"/>
  <c r="AA10" i="11" s="1"/>
  <c r="X12" i="11"/>
  <c r="AA11" i="11" s="1"/>
  <c r="X13" i="11"/>
  <c r="X14" i="11"/>
  <c r="AA13" i="11" s="1"/>
  <c r="X15" i="11"/>
  <c r="AA14" i="11" s="1"/>
  <c r="X16" i="11"/>
  <c r="AA15" i="11" s="1"/>
  <c r="X17" i="11"/>
  <c r="X18" i="11"/>
  <c r="X19" i="11"/>
  <c r="X20" i="11"/>
  <c r="AA19" i="11" s="1"/>
  <c r="X21" i="11"/>
  <c r="X22" i="11"/>
  <c r="AA21" i="11" s="1"/>
  <c r="X23" i="11"/>
  <c r="AA22" i="11" s="1"/>
  <c r="X24" i="11"/>
  <c r="AA23" i="11" s="1"/>
  <c r="X25" i="11"/>
  <c r="X26" i="11"/>
  <c r="X27" i="11"/>
  <c r="X28" i="11"/>
  <c r="AA27" i="11" s="1"/>
  <c r="X29" i="11"/>
  <c r="X30" i="11"/>
  <c r="AA29" i="11" s="1"/>
  <c r="X31" i="11"/>
  <c r="AA30" i="11" s="1"/>
  <c r="X32" i="11"/>
  <c r="AA31" i="11" s="1"/>
  <c r="X33" i="11"/>
  <c r="X34" i="11"/>
  <c r="X35" i="11"/>
  <c r="X36" i="11"/>
  <c r="AA35" i="11" s="1"/>
  <c r="X37" i="11"/>
  <c r="X38" i="11"/>
  <c r="AA37" i="11" s="1"/>
  <c r="X39" i="11"/>
  <c r="AA38" i="11" s="1"/>
  <c r="X40" i="11"/>
  <c r="AA39" i="11" s="1"/>
  <c r="X41" i="11"/>
  <c r="X42" i="11"/>
  <c r="X43" i="11"/>
  <c r="X44" i="11"/>
  <c r="AA43" i="11" s="1"/>
  <c r="X45" i="11"/>
  <c r="X46" i="11"/>
  <c r="AA45" i="11" s="1"/>
  <c r="X47" i="11"/>
  <c r="X48" i="11"/>
  <c r="AA47" i="11" s="1"/>
  <c r="X49" i="11"/>
  <c r="X50" i="11"/>
  <c r="X51" i="11"/>
  <c r="X52" i="11"/>
  <c r="AA51" i="11" s="1"/>
  <c r="X53" i="11"/>
  <c r="X54" i="11"/>
  <c r="AA53" i="11" s="1"/>
  <c r="X55" i="11"/>
  <c r="X56" i="11"/>
  <c r="AA55" i="11" s="1"/>
  <c r="X57" i="11"/>
  <c r="X58" i="11"/>
  <c r="X59" i="11"/>
  <c r="X60" i="11"/>
  <c r="AA59" i="11" s="1"/>
  <c r="X61" i="11"/>
  <c r="X62" i="11"/>
  <c r="AA61" i="11" s="1"/>
  <c r="X63" i="11"/>
  <c r="X64" i="11"/>
  <c r="AA63" i="11" s="1"/>
  <c r="X65" i="11"/>
  <c r="X66" i="11"/>
  <c r="X67" i="11"/>
  <c r="X68" i="11"/>
  <c r="AA67" i="11" s="1"/>
  <c r="X69" i="11"/>
  <c r="X70" i="11"/>
  <c r="AA69" i="11" s="1"/>
  <c r="X71" i="11"/>
  <c r="X72" i="11"/>
  <c r="AA71" i="11" s="1"/>
  <c r="X73" i="11"/>
  <c r="X74" i="11"/>
  <c r="X75" i="11"/>
  <c r="X76" i="11"/>
  <c r="AA75" i="11" s="1"/>
  <c r="X77" i="11"/>
  <c r="X78" i="11"/>
  <c r="AA77" i="11" s="1"/>
  <c r="X79" i="11"/>
  <c r="X80" i="11"/>
  <c r="AA79" i="11" s="1"/>
  <c r="X81" i="11"/>
  <c r="X82" i="11"/>
  <c r="X83" i="11"/>
  <c r="X84" i="11"/>
  <c r="AA83" i="11" s="1"/>
  <c r="X85" i="11"/>
  <c r="X86" i="11"/>
  <c r="AA85" i="11" s="1"/>
  <c r="X87" i="11"/>
  <c r="X88" i="11"/>
  <c r="AA87" i="11" s="1"/>
  <c r="X89" i="11"/>
  <c r="X90" i="11"/>
  <c r="X91" i="11"/>
  <c r="X92" i="11"/>
  <c r="AA91" i="11" s="1"/>
  <c r="X93" i="11"/>
  <c r="X94" i="11"/>
  <c r="AA93" i="11" s="1"/>
  <c r="X95" i="11"/>
  <c r="X96" i="11"/>
  <c r="AA95" i="11" s="1"/>
  <c r="X97" i="11"/>
  <c r="X98" i="11"/>
  <c r="X99" i="11"/>
  <c r="X100" i="11"/>
  <c r="AA99" i="11" s="1"/>
  <c r="X101" i="11"/>
  <c r="X102" i="11"/>
  <c r="AA101" i="11" s="1"/>
  <c r="X103" i="11"/>
  <c r="X104" i="11"/>
  <c r="AA103" i="11" s="1"/>
  <c r="X105" i="11"/>
  <c r="X106" i="11"/>
  <c r="X107" i="11"/>
  <c r="X108" i="11"/>
  <c r="AA107" i="11" s="1"/>
  <c r="X109" i="11"/>
  <c r="X110" i="11"/>
  <c r="AA109" i="11" s="1"/>
  <c r="X111" i="11"/>
  <c r="X112" i="11"/>
  <c r="AA111" i="11" s="1"/>
  <c r="X113" i="11"/>
  <c r="X114" i="11"/>
  <c r="X115" i="11"/>
  <c r="X116" i="11"/>
  <c r="AA115" i="11" s="1"/>
  <c r="X117" i="11"/>
  <c r="X118" i="11"/>
  <c r="AA117" i="11" s="1"/>
  <c r="X119" i="11"/>
  <c r="X120" i="11"/>
  <c r="AA119" i="11" s="1"/>
  <c r="X121" i="11"/>
  <c r="X122" i="11"/>
  <c r="X123" i="11"/>
  <c r="X124" i="11"/>
  <c r="AA123" i="11" s="1"/>
  <c r="X125" i="11"/>
  <c r="X126" i="11"/>
  <c r="AA125" i="11" s="1"/>
  <c r="X127" i="11"/>
  <c r="X128" i="11"/>
  <c r="AA127" i="11" s="1"/>
  <c r="X129" i="11"/>
  <c r="X130" i="11"/>
  <c r="X131" i="11"/>
  <c r="X132" i="11"/>
  <c r="AA131" i="11" s="1"/>
  <c r="X133" i="11"/>
  <c r="X134" i="11"/>
  <c r="AA133" i="11" s="1"/>
  <c r="X135" i="11"/>
  <c r="X136" i="11"/>
  <c r="AA135" i="11" s="1"/>
  <c r="X137" i="11"/>
  <c r="X138" i="11"/>
  <c r="X139" i="11"/>
  <c r="X140" i="11"/>
  <c r="AA139" i="11" s="1"/>
  <c r="X141" i="11"/>
  <c r="X142" i="11"/>
  <c r="AA141" i="11" s="1"/>
  <c r="X143" i="11"/>
  <c r="X144" i="11"/>
  <c r="AA143" i="11" s="1"/>
  <c r="X145" i="11"/>
  <c r="X146" i="11"/>
  <c r="X147" i="11"/>
  <c r="X148" i="11"/>
  <c r="AA147" i="11" s="1"/>
  <c r="X149" i="11"/>
  <c r="X150" i="11"/>
  <c r="AA149" i="11" s="1"/>
  <c r="X151" i="11"/>
  <c r="X152" i="11"/>
  <c r="AA151" i="11" s="1"/>
  <c r="X153" i="11"/>
  <c r="X154" i="11"/>
  <c r="X155" i="11"/>
  <c r="X156" i="11"/>
  <c r="AA155" i="11" s="1"/>
  <c r="X157" i="11"/>
  <c r="X158" i="11"/>
  <c r="AA157" i="11" s="1"/>
  <c r="X159" i="11"/>
  <c r="X160" i="11"/>
  <c r="AA159" i="11" s="1"/>
  <c r="X161" i="11"/>
  <c r="X162" i="11"/>
  <c r="X163" i="11"/>
  <c r="X164" i="11"/>
  <c r="AA163" i="11" s="1"/>
  <c r="X165" i="11"/>
  <c r="X166" i="11"/>
  <c r="AA165" i="11" s="1"/>
  <c r="X167" i="11"/>
  <c r="X168" i="11"/>
  <c r="AA167" i="11" s="1"/>
  <c r="X169" i="11"/>
  <c r="X170" i="11"/>
  <c r="X171" i="11"/>
  <c r="X172" i="11"/>
  <c r="AA171" i="11" s="1"/>
  <c r="X173" i="11"/>
  <c r="X174" i="11"/>
  <c r="AA173" i="11" s="1"/>
  <c r="X175" i="11"/>
  <c r="X176" i="11"/>
  <c r="AA175" i="11" s="1"/>
  <c r="X177" i="11"/>
  <c r="X178" i="11"/>
  <c r="X179" i="11"/>
  <c r="X180" i="11"/>
  <c r="AA179" i="11" s="1"/>
  <c r="X181" i="11"/>
  <c r="X182" i="11"/>
  <c r="AA181" i="11" s="1"/>
  <c r="X183" i="11"/>
  <c r="X184" i="11"/>
  <c r="AA183" i="11" s="1"/>
  <c r="X185" i="11"/>
  <c r="X186" i="11"/>
  <c r="X187" i="11"/>
  <c r="X188" i="11"/>
  <c r="AA187" i="11" s="1"/>
  <c r="X189" i="11"/>
  <c r="X190" i="11"/>
  <c r="AA189" i="11" s="1"/>
  <c r="X191" i="11"/>
  <c r="X192" i="11"/>
  <c r="AA191" i="11" s="1"/>
  <c r="X193" i="11"/>
  <c r="X194" i="11"/>
  <c r="X195" i="11"/>
  <c r="X196" i="11"/>
  <c r="AA195" i="11" s="1"/>
  <c r="X197" i="11"/>
  <c r="X198" i="11"/>
  <c r="AA197" i="11" s="1"/>
  <c r="X199" i="11"/>
  <c r="X200" i="11"/>
  <c r="AA199" i="11" s="1"/>
  <c r="X201" i="11"/>
  <c r="X202" i="11"/>
  <c r="X203" i="11"/>
  <c r="X204" i="11"/>
  <c r="AA203" i="11" s="1"/>
  <c r="X205" i="11"/>
  <c r="X206" i="11"/>
  <c r="AA205" i="11" s="1"/>
  <c r="X207" i="11"/>
  <c r="X208" i="11"/>
  <c r="AA207" i="11" s="1"/>
  <c r="X209" i="11"/>
  <c r="X210" i="11"/>
  <c r="X211" i="11"/>
  <c r="X212" i="11"/>
  <c r="AA211" i="11" s="1"/>
  <c r="X213" i="11"/>
  <c r="X214" i="11"/>
  <c r="AA213" i="11" s="1"/>
  <c r="X215" i="11"/>
  <c r="X216" i="11"/>
  <c r="AA215" i="11" s="1"/>
  <c r="X217" i="11"/>
  <c r="X218" i="11"/>
  <c r="X219" i="11"/>
  <c r="X220" i="11"/>
  <c r="AA219" i="11" s="1"/>
  <c r="X221" i="11"/>
  <c r="X222" i="11"/>
  <c r="AA221" i="11" s="1"/>
  <c r="X223" i="11"/>
  <c r="X224" i="11"/>
  <c r="AA223" i="11" s="1"/>
  <c r="X225" i="11"/>
  <c r="X226" i="11"/>
  <c r="X227" i="11"/>
  <c r="X228" i="11"/>
  <c r="AA227" i="11" s="1"/>
  <c r="X229" i="11"/>
  <c r="X230" i="11"/>
  <c r="AA229" i="11" s="1"/>
  <c r="X231" i="11"/>
  <c r="X232" i="11"/>
  <c r="AA231" i="11" s="1"/>
  <c r="X233" i="11"/>
  <c r="X234" i="11"/>
  <c r="X235" i="11"/>
  <c r="X236" i="11"/>
  <c r="AA235" i="11" s="1"/>
  <c r="X237" i="11"/>
  <c r="X238" i="11"/>
  <c r="AA237" i="11" s="1"/>
  <c r="X239" i="11"/>
  <c r="X240" i="11"/>
  <c r="AA239" i="11" s="1"/>
  <c r="X241" i="11"/>
  <c r="X242" i="11"/>
  <c r="X243" i="11"/>
  <c r="X244" i="11"/>
  <c r="AA243" i="11" s="1"/>
  <c r="X245" i="11"/>
  <c r="X246" i="11"/>
  <c r="AA245" i="11" s="1"/>
  <c r="X247" i="11"/>
  <c r="X248" i="11"/>
  <c r="AA247" i="11" s="1"/>
  <c r="X249" i="11"/>
  <c r="X250" i="11"/>
  <c r="X251" i="11"/>
  <c r="X252" i="11"/>
  <c r="AA251" i="11" s="1"/>
  <c r="X253" i="11"/>
  <c r="X254" i="11"/>
  <c r="AA253" i="11" s="1"/>
  <c r="X255" i="11"/>
  <c r="X256" i="11"/>
  <c r="AA255" i="11" s="1"/>
  <c r="X257" i="11"/>
  <c r="X258" i="11"/>
  <c r="X259" i="11"/>
  <c r="X260" i="11"/>
  <c r="AA259" i="11" s="1"/>
  <c r="X261" i="11"/>
  <c r="X262" i="11"/>
  <c r="AA261" i="11" s="1"/>
  <c r="X263" i="11"/>
  <c r="X264" i="11"/>
  <c r="AA263" i="11" s="1"/>
  <c r="X265" i="11"/>
  <c r="X266" i="11"/>
  <c r="X267" i="11"/>
  <c r="X268" i="11"/>
  <c r="AA267" i="11" s="1"/>
  <c r="X269" i="11"/>
  <c r="X270" i="11"/>
  <c r="AA269" i="11" s="1"/>
  <c r="X271" i="11"/>
  <c r="X272" i="11"/>
  <c r="AA271" i="11" s="1"/>
  <c r="X273" i="11"/>
  <c r="X274" i="11"/>
  <c r="X275" i="11"/>
  <c r="X276" i="11"/>
  <c r="AA275" i="11" s="1"/>
  <c r="X277" i="11"/>
  <c r="X278" i="11"/>
  <c r="AA277" i="11" s="1"/>
  <c r="X279" i="11"/>
  <c r="X280" i="11"/>
  <c r="AA279" i="11" s="1"/>
  <c r="X281" i="11"/>
  <c r="X282" i="11"/>
  <c r="X283" i="11"/>
  <c r="X284" i="11"/>
  <c r="AA283" i="11" s="1"/>
  <c r="X285" i="11"/>
  <c r="X286" i="11"/>
  <c r="AA285" i="11" s="1"/>
  <c r="X287" i="11"/>
  <c r="X288" i="11"/>
  <c r="AA287" i="11" s="1"/>
  <c r="X289" i="11"/>
  <c r="X290" i="11"/>
  <c r="X291" i="11"/>
  <c r="X292" i="11"/>
  <c r="AA291" i="11" s="1"/>
  <c r="X293" i="11"/>
  <c r="X294" i="11"/>
  <c r="AA293" i="11" s="1"/>
  <c r="X295" i="11"/>
  <c r="X296" i="11"/>
  <c r="AA295" i="11" s="1"/>
  <c r="X297" i="11"/>
  <c r="X298" i="11"/>
  <c r="X299" i="11"/>
  <c r="X300" i="11"/>
  <c r="AA299" i="11" s="1"/>
  <c r="X301" i="11"/>
  <c r="X302" i="11"/>
  <c r="AA301" i="11" s="1"/>
  <c r="X303" i="11"/>
  <c r="X304" i="11"/>
  <c r="AA303" i="11" s="1"/>
  <c r="X305" i="11"/>
  <c r="X306" i="11"/>
  <c r="X307" i="11"/>
  <c r="X308" i="11"/>
  <c r="AA307" i="11" s="1"/>
  <c r="X309" i="11"/>
  <c r="X310" i="11"/>
  <c r="AA309" i="11" s="1"/>
  <c r="X311" i="11"/>
  <c r="X312" i="11"/>
  <c r="AA311" i="11" s="1"/>
  <c r="X313" i="11"/>
  <c r="X314" i="11"/>
  <c r="X315" i="11"/>
  <c r="X316" i="11"/>
  <c r="AA315" i="11" s="1"/>
  <c r="X317" i="11"/>
  <c r="X318" i="11"/>
  <c r="AA317" i="11" s="1"/>
  <c r="X319" i="11"/>
  <c r="X320" i="11"/>
  <c r="AA319" i="11" s="1"/>
  <c r="X321" i="11"/>
  <c r="X322" i="11"/>
  <c r="X323" i="11"/>
  <c r="X324" i="11"/>
  <c r="AA323" i="11" s="1"/>
  <c r="X325" i="11"/>
  <c r="X326" i="11"/>
  <c r="AA325" i="11" s="1"/>
  <c r="X327" i="11"/>
  <c r="X328" i="11"/>
  <c r="AA327" i="11" s="1"/>
  <c r="X329" i="11"/>
  <c r="X330" i="11"/>
  <c r="X331" i="11"/>
  <c r="AA330" i="11" s="1"/>
  <c r="X332" i="11"/>
  <c r="AA331" i="11" s="1"/>
  <c r="X333" i="11"/>
  <c r="X334" i="11"/>
  <c r="AA333" i="11" s="1"/>
  <c r="X335" i="11"/>
  <c r="X336" i="11"/>
  <c r="AA335" i="11" s="1"/>
  <c r="X337" i="11"/>
  <c r="X338" i="11"/>
  <c r="X339" i="11"/>
  <c r="AA338" i="11" s="1"/>
  <c r="X340" i="11"/>
  <c r="AA339" i="11" s="1"/>
  <c r="X341" i="11"/>
  <c r="X342" i="11"/>
  <c r="AA341" i="11" s="1"/>
  <c r="X343" i="11"/>
  <c r="X344" i="11"/>
  <c r="AA343" i="11" s="1"/>
  <c r="X345" i="11"/>
  <c r="X346" i="11"/>
  <c r="X347" i="11"/>
  <c r="X348" i="11"/>
  <c r="AA347" i="11" s="1"/>
  <c r="X349" i="11"/>
  <c r="X350" i="11"/>
  <c r="AA349" i="11" s="1"/>
  <c r="X351" i="11"/>
  <c r="X352" i="11"/>
  <c r="AA351" i="11" s="1"/>
  <c r="X353" i="11"/>
  <c r="X354" i="11"/>
  <c r="X355" i="11"/>
  <c r="X356" i="11"/>
  <c r="AA355" i="11" s="1"/>
  <c r="X357" i="11"/>
  <c r="X358" i="11"/>
  <c r="AA357" i="11" s="1"/>
  <c r="X359" i="11"/>
  <c r="AA358" i="11" s="1"/>
  <c r="X360" i="11"/>
  <c r="AA359" i="11" s="1"/>
  <c r="X361" i="11"/>
  <c r="X362" i="11"/>
  <c r="X363" i="11"/>
  <c r="AA362" i="11" s="1"/>
  <c r="X364" i="11"/>
  <c r="AA363" i="11" s="1"/>
  <c r="X365" i="11"/>
  <c r="X366" i="11"/>
  <c r="AA365" i="11" s="1"/>
  <c r="X367" i="11"/>
  <c r="AA366" i="11" s="1"/>
  <c r="X368" i="11"/>
  <c r="AA367" i="11" s="1"/>
  <c r="X369" i="11"/>
  <c r="X370" i="11"/>
  <c r="X371" i="11"/>
  <c r="AA370" i="11" s="1"/>
  <c r="X372" i="11"/>
  <c r="AA371" i="11" s="1"/>
  <c r="X373" i="11"/>
  <c r="X374" i="11"/>
  <c r="AA373" i="11" s="1"/>
  <c r="X375" i="11"/>
  <c r="AA374" i="11" s="1"/>
  <c r="X376" i="11"/>
  <c r="AA375" i="11" s="1"/>
  <c r="X377" i="11"/>
  <c r="X378" i="11"/>
  <c r="X379" i="11"/>
  <c r="AA378" i="11" s="1"/>
  <c r="X380" i="11"/>
  <c r="AA379" i="11" s="1"/>
  <c r="X381" i="11"/>
  <c r="X382" i="11"/>
  <c r="AA381" i="11" s="1"/>
  <c r="X383" i="11"/>
  <c r="AA382" i="11" s="1"/>
  <c r="X384" i="11"/>
  <c r="AA383" i="11" s="1"/>
  <c r="X385" i="11"/>
  <c r="X386" i="11"/>
  <c r="X387" i="11"/>
  <c r="AA386" i="11" s="1"/>
  <c r="X388" i="11"/>
  <c r="AA387" i="11" s="1"/>
  <c r="X389" i="11"/>
  <c r="X390" i="11"/>
  <c r="AA389" i="11" s="1"/>
  <c r="X391" i="11"/>
  <c r="AA390" i="11" s="1"/>
  <c r="X392" i="11"/>
  <c r="AA391" i="11" s="1"/>
  <c r="X393" i="11"/>
  <c r="X394" i="11"/>
  <c r="X395" i="11"/>
  <c r="AA394" i="11" s="1"/>
  <c r="X396" i="11"/>
  <c r="AA395" i="11" s="1"/>
  <c r="X397" i="11"/>
  <c r="X398" i="11"/>
  <c r="AA397" i="11" s="1"/>
  <c r="X399" i="11"/>
  <c r="X400" i="11"/>
  <c r="AA399" i="11" s="1"/>
  <c r="X401" i="11"/>
  <c r="X402" i="11"/>
  <c r="X403" i="11"/>
  <c r="AA402" i="11" s="1"/>
  <c r="X404" i="11"/>
  <c r="AA403" i="11" s="1"/>
  <c r="X405" i="11"/>
  <c r="X406" i="11"/>
  <c r="AA405" i="11" s="1"/>
  <c r="X407" i="11"/>
  <c r="AA406" i="11" s="1"/>
  <c r="X408" i="11"/>
  <c r="AA407" i="11" s="1"/>
  <c r="X409" i="11"/>
  <c r="X410" i="11"/>
  <c r="X411" i="11"/>
  <c r="AA410" i="11" s="1"/>
  <c r="X412" i="11"/>
  <c r="AA411" i="11" s="1"/>
  <c r="X413" i="11"/>
  <c r="X414" i="11"/>
  <c r="AA413" i="11" s="1"/>
  <c r="X415" i="11"/>
  <c r="AA414" i="11" s="1"/>
  <c r="X416" i="11"/>
  <c r="AA415" i="11" s="1"/>
  <c r="X417" i="11"/>
  <c r="X418" i="11"/>
  <c r="X419" i="11"/>
  <c r="AA418" i="11" s="1"/>
  <c r="X420" i="11"/>
  <c r="AA419" i="11" s="1"/>
  <c r="X421" i="11"/>
  <c r="X422" i="11"/>
  <c r="AA421" i="11" s="1"/>
  <c r="X423" i="11"/>
  <c r="X424" i="11"/>
  <c r="AA423" i="11" s="1"/>
  <c r="X425" i="11"/>
  <c r="X426" i="11"/>
  <c r="X427" i="11"/>
  <c r="AA426" i="11" s="1"/>
  <c r="X428" i="11"/>
  <c r="AA427" i="11" s="1"/>
  <c r="X429" i="11"/>
  <c r="X430" i="11"/>
  <c r="AA429" i="11" s="1"/>
  <c r="X431" i="11"/>
  <c r="AA430" i="11" s="1"/>
  <c r="X432" i="11"/>
  <c r="AA431" i="11" s="1"/>
  <c r="X433" i="11"/>
  <c r="X434" i="11"/>
  <c r="X435" i="11"/>
  <c r="AA434" i="11" s="1"/>
  <c r="X436" i="11"/>
  <c r="AA435" i="11" s="1"/>
  <c r="X437" i="11"/>
  <c r="X438" i="11"/>
  <c r="AA437" i="11" s="1"/>
  <c r="X439" i="11"/>
  <c r="X440" i="11"/>
  <c r="AA439" i="11" s="1"/>
  <c r="X441" i="11"/>
  <c r="X442" i="11"/>
  <c r="X443" i="11"/>
  <c r="AA442" i="11" s="1"/>
  <c r="X444" i="11"/>
  <c r="AA443" i="11" s="1"/>
  <c r="X445" i="11"/>
  <c r="X446" i="11"/>
  <c r="AA445" i="11" s="1"/>
  <c r="X447" i="11"/>
  <c r="X448" i="11"/>
  <c r="AA447" i="11" s="1"/>
  <c r="X449" i="11"/>
  <c r="X450" i="11"/>
  <c r="X451" i="11"/>
  <c r="AA450" i="11" s="1"/>
  <c r="X452" i="11"/>
  <c r="AA451" i="11" s="1"/>
  <c r="X453" i="11"/>
  <c r="X454" i="11"/>
  <c r="AA453" i="11" s="1"/>
  <c r="X455" i="11"/>
  <c r="X456" i="11"/>
  <c r="AA455" i="11" s="1"/>
  <c r="X457" i="11"/>
  <c r="X458" i="11"/>
  <c r="X459" i="11"/>
  <c r="AA458" i="11" s="1"/>
  <c r="X460" i="11"/>
  <c r="AA459" i="11" s="1"/>
  <c r="X461" i="11"/>
  <c r="X462" i="11"/>
  <c r="AA461" i="11" s="1"/>
  <c r="X463" i="11"/>
  <c r="AA462" i="11" s="1"/>
  <c r="X464" i="11"/>
  <c r="AA463" i="11" s="1"/>
  <c r="X465" i="11"/>
  <c r="X466" i="11"/>
  <c r="X467" i="11"/>
  <c r="AA466" i="11" s="1"/>
  <c r="X468" i="11"/>
  <c r="AA467" i="11" s="1"/>
  <c r="X469" i="11"/>
  <c r="X470" i="11"/>
  <c r="AA469" i="11" s="1"/>
  <c r="X471" i="11"/>
  <c r="AA470" i="11" s="1"/>
  <c r="X472" i="11"/>
  <c r="AA471" i="11" s="1"/>
  <c r="X473" i="11"/>
  <c r="X474" i="11"/>
  <c r="X475" i="11"/>
  <c r="AA474" i="11" s="1"/>
  <c r="X476" i="11"/>
  <c r="AA475" i="11" s="1"/>
  <c r="X477" i="11"/>
  <c r="X478" i="11"/>
  <c r="AA477" i="11" s="1"/>
  <c r="X479" i="11"/>
  <c r="AA478" i="11" s="1"/>
  <c r="X480" i="11"/>
  <c r="AA479" i="11" s="1"/>
  <c r="X481" i="11"/>
  <c r="X482" i="11"/>
  <c r="X483" i="11"/>
  <c r="AA482" i="11" s="1"/>
  <c r="X484" i="11"/>
  <c r="AA483" i="11" s="1"/>
  <c r="X485" i="11"/>
  <c r="X486" i="11"/>
  <c r="AA485" i="11" s="1"/>
  <c r="X487" i="11"/>
  <c r="AA486" i="11" s="1"/>
  <c r="X488" i="11"/>
  <c r="AA487" i="11" s="1"/>
  <c r="X489" i="11"/>
  <c r="X490" i="11"/>
  <c r="X491" i="11"/>
  <c r="AA490" i="11" s="1"/>
  <c r="X492" i="11"/>
  <c r="AA491" i="11" s="1"/>
  <c r="X493" i="11"/>
  <c r="X494" i="11"/>
  <c r="AA493" i="11" s="1"/>
  <c r="X495" i="11"/>
  <c r="AA494" i="11" s="1"/>
  <c r="X496" i="11"/>
  <c r="AA495" i="11" s="1"/>
  <c r="X497" i="11"/>
  <c r="X498" i="11"/>
  <c r="X499" i="11"/>
  <c r="AA498" i="11" s="1"/>
  <c r="X500" i="11"/>
  <c r="AA499" i="11" s="1"/>
  <c r="X501" i="11"/>
  <c r="X502" i="11"/>
  <c r="AA501" i="11" s="1"/>
  <c r="X503" i="11"/>
  <c r="AA502" i="11" s="1"/>
  <c r="X504" i="11"/>
  <c r="AA503" i="11" s="1"/>
  <c r="X505" i="11"/>
  <c r="X506" i="11"/>
  <c r="X507" i="11"/>
  <c r="AA506" i="11" s="1"/>
  <c r="X508" i="11"/>
  <c r="AA507" i="11" s="1"/>
  <c r="X509" i="11"/>
  <c r="X510" i="11"/>
  <c r="AA509" i="11" s="1"/>
  <c r="X511" i="11"/>
  <c r="AA510" i="11" s="1"/>
  <c r="X512" i="11"/>
  <c r="AA511" i="11" s="1"/>
  <c r="X513" i="11"/>
  <c r="X514" i="11"/>
  <c r="X515" i="11"/>
  <c r="AA514" i="11" s="1"/>
  <c r="X516" i="11"/>
  <c r="AA515" i="11" s="1"/>
  <c r="X517" i="11"/>
  <c r="X518" i="11"/>
  <c r="AA517" i="11" s="1"/>
  <c r="X519" i="11"/>
  <c r="AA518" i="11" s="1"/>
  <c r="X520" i="11"/>
  <c r="AA519" i="11" s="1"/>
  <c r="X521" i="11"/>
  <c r="X522" i="11"/>
  <c r="X523" i="11"/>
  <c r="AA522" i="11" s="1"/>
  <c r="X524" i="11"/>
  <c r="AA523" i="11" s="1"/>
  <c r="X525" i="11"/>
  <c r="X526" i="11"/>
  <c r="AA525" i="11" s="1"/>
  <c r="X527" i="11"/>
  <c r="AA526" i="11" s="1"/>
  <c r="X528" i="11"/>
  <c r="AA527" i="11" s="1"/>
  <c r="X529" i="11"/>
  <c r="X530" i="11"/>
  <c r="X531" i="11"/>
  <c r="AA530" i="11" s="1"/>
  <c r="X532" i="11"/>
  <c r="AA531" i="11" s="1"/>
  <c r="X533" i="11"/>
  <c r="X534" i="11"/>
  <c r="AA533" i="11" s="1"/>
  <c r="X535" i="11"/>
  <c r="AA534" i="11" s="1"/>
  <c r="X536" i="11"/>
  <c r="AA535" i="11" s="1"/>
  <c r="X537" i="11"/>
  <c r="X538" i="11"/>
  <c r="X539" i="11"/>
  <c r="AA538" i="11" s="1"/>
  <c r="X540" i="11"/>
  <c r="AA539" i="11" s="1"/>
  <c r="X541" i="11"/>
  <c r="X542" i="11"/>
  <c r="AA541" i="11" s="1"/>
  <c r="X543" i="11"/>
  <c r="AA542" i="11" s="1"/>
  <c r="X544" i="11"/>
  <c r="AA543" i="11" s="1"/>
  <c r="X545" i="11"/>
  <c r="X546" i="11"/>
  <c r="X547" i="11"/>
  <c r="AA546" i="11" s="1"/>
  <c r="X548" i="11"/>
  <c r="AA547" i="11" s="1"/>
  <c r="X549" i="11"/>
  <c r="X550" i="11"/>
  <c r="AA549" i="11" s="1"/>
  <c r="X551" i="11"/>
  <c r="AA550" i="11" s="1"/>
  <c r="X552" i="11"/>
  <c r="AA551" i="11" s="1"/>
  <c r="X553" i="11"/>
  <c r="X554" i="11"/>
  <c r="X555" i="11"/>
  <c r="AA554" i="11" s="1"/>
  <c r="X556" i="11"/>
  <c r="AA555" i="11" s="1"/>
  <c r="X557" i="11"/>
  <c r="X558" i="11"/>
  <c r="AA557" i="11" s="1"/>
  <c r="X559" i="11"/>
  <c r="AA558" i="11" s="1"/>
  <c r="X560" i="11"/>
  <c r="AA559" i="11" s="1"/>
  <c r="X561" i="11"/>
  <c r="X562" i="11"/>
  <c r="X563" i="11"/>
  <c r="AA562" i="11" s="1"/>
  <c r="X564" i="11"/>
  <c r="AA563" i="11" s="1"/>
  <c r="X565" i="11"/>
  <c r="X566" i="11"/>
  <c r="AA565" i="11" s="1"/>
  <c r="X567" i="11"/>
  <c r="AA566" i="11" s="1"/>
  <c r="X568" i="11"/>
  <c r="AA567" i="11" s="1"/>
  <c r="X569" i="11"/>
  <c r="X570" i="11"/>
  <c r="X571" i="11"/>
  <c r="AA570" i="11" s="1"/>
  <c r="X572" i="11"/>
  <c r="AA571" i="11" s="1"/>
  <c r="X573" i="11"/>
  <c r="X574" i="11"/>
  <c r="AA573" i="11" s="1"/>
  <c r="X575" i="11"/>
  <c r="AA574" i="11" s="1"/>
  <c r="X576" i="11"/>
  <c r="AA575" i="11" s="1"/>
  <c r="X577" i="11"/>
  <c r="X578" i="11"/>
  <c r="X579" i="11"/>
  <c r="AA578" i="11" s="1"/>
  <c r="X580" i="11"/>
  <c r="AA579" i="11" s="1"/>
  <c r="X581" i="11"/>
  <c r="X582" i="11"/>
  <c r="AA581" i="11" s="1"/>
  <c r="X583" i="11"/>
  <c r="AA582" i="11" s="1"/>
  <c r="X584" i="11"/>
  <c r="AA583" i="11" s="1"/>
  <c r="X585" i="11"/>
  <c r="X586" i="11"/>
  <c r="X587" i="11"/>
  <c r="AA586" i="11" s="1"/>
  <c r="X588" i="11"/>
  <c r="AA587" i="11" s="1"/>
  <c r="X589" i="11"/>
  <c r="X590" i="11"/>
  <c r="AA589" i="11" s="1"/>
  <c r="X591" i="11"/>
  <c r="AA590" i="11" s="1"/>
  <c r="X592" i="11"/>
  <c r="AA591" i="11" s="1"/>
  <c r="X593" i="11"/>
  <c r="X594" i="11"/>
  <c r="X595" i="11"/>
  <c r="AA594" i="11" s="1"/>
  <c r="X596" i="11"/>
  <c r="AA595" i="11" s="1"/>
  <c r="X597" i="11"/>
  <c r="X598" i="11"/>
  <c r="AA597" i="11" s="1"/>
  <c r="X599" i="11"/>
  <c r="AA598" i="11" s="1"/>
  <c r="X600" i="11"/>
  <c r="AA599" i="11" s="1"/>
  <c r="X601" i="11"/>
  <c r="X602" i="11"/>
  <c r="X603" i="11"/>
  <c r="AA602" i="11" s="1"/>
  <c r="X604" i="11"/>
  <c r="AA603" i="11" s="1"/>
  <c r="X605" i="11"/>
  <c r="X606" i="11"/>
  <c r="AA605" i="11" s="1"/>
  <c r="X607" i="11"/>
  <c r="AA606" i="11" s="1"/>
  <c r="X608" i="11"/>
  <c r="AA607" i="11" s="1"/>
  <c r="X609" i="11"/>
  <c r="X610" i="11"/>
  <c r="X611" i="11"/>
  <c r="AA610" i="11" s="1"/>
  <c r="X612" i="11"/>
  <c r="AA611" i="11" s="1"/>
  <c r="X613" i="11"/>
  <c r="X614" i="11"/>
  <c r="AA613" i="11" s="1"/>
  <c r="X615" i="11"/>
  <c r="AA614" i="11" s="1"/>
  <c r="X616" i="11"/>
  <c r="AA615" i="11" s="1"/>
  <c r="X617" i="11"/>
  <c r="X618" i="11"/>
  <c r="X619" i="11"/>
  <c r="AA618" i="11" s="1"/>
  <c r="X620" i="11"/>
  <c r="AA619" i="11" s="1"/>
  <c r="X621" i="11"/>
  <c r="X622" i="11"/>
  <c r="AA621" i="11" s="1"/>
  <c r="X623" i="11"/>
  <c r="AA622" i="11" s="1"/>
  <c r="X624" i="11"/>
  <c r="AA623" i="11" s="1"/>
  <c r="X625" i="11"/>
  <c r="X626" i="11"/>
  <c r="X627" i="11"/>
  <c r="AA626" i="11" s="1"/>
  <c r="X628" i="11"/>
  <c r="AA627" i="11" s="1"/>
  <c r="X629" i="11"/>
  <c r="X630" i="11"/>
  <c r="AA629" i="11" s="1"/>
  <c r="X631" i="11"/>
  <c r="AA630" i="11" s="1"/>
  <c r="X632" i="11"/>
  <c r="AA631" i="11" s="1"/>
  <c r="X633" i="11"/>
  <c r="X634" i="11"/>
  <c r="X635" i="11"/>
  <c r="AA634" i="11" s="1"/>
  <c r="X636" i="11"/>
  <c r="AA635" i="11" s="1"/>
  <c r="X637" i="11"/>
  <c r="X638" i="11"/>
  <c r="AA637" i="11" s="1"/>
  <c r="X639" i="11"/>
  <c r="AA638" i="11" s="1"/>
  <c r="X640" i="11"/>
  <c r="AA639" i="11" s="1"/>
  <c r="X641" i="11"/>
  <c r="X642" i="11"/>
  <c r="X643" i="11"/>
  <c r="AA642" i="11" s="1"/>
  <c r="X644" i="11"/>
  <c r="AA643" i="11" s="1"/>
  <c r="X645" i="11"/>
  <c r="X646" i="11"/>
  <c r="AA645" i="11" s="1"/>
  <c r="X647" i="11"/>
  <c r="AA646" i="11" s="1"/>
  <c r="X648" i="11"/>
  <c r="AA647" i="11" s="1"/>
  <c r="X649" i="11"/>
  <c r="X650" i="11"/>
  <c r="X651" i="11"/>
  <c r="AA650" i="11" s="1"/>
  <c r="X652" i="11"/>
  <c r="AA651" i="11" s="1"/>
  <c r="X653" i="11"/>
  <c r="X654" i="11"/>
  <c r="AA653" i="11" s="1"/>
  <c r="X655" i="11"/>
  <c r="AA654" i="11" s="1"/>
  <c r="X656" i="11"/>
  <c r="AA655" i="11" s="1"/>
  <c r="X657" i="11"/>
  <c r="X658" i="11"/>
  <c r="X659" i="11"/>
  <c r="AA658" i="11" s="1"/>
  <c r="X660" i="11"/>
  <c r="AA659" i="11" s="1"/>
  <c r="X661" i="11"/>
  <c r="X662" i="11"/>
  <c r="AA661" i="11" s="1"/>
  <c r="X663" i="11"/>
  <c r="AA662" i="11" s="1"/>
  <c r="X664" i="11"/>
  <c r="AA663" i="11" s="1"/>
  <c r="X665" i="11"/>
  <c r="X666" i="11"/>
  <c r="X667" i="11"/>
  <c r="AA666" i="11" s="1"/>
  <c r="X668" i="11"/>
  <c r="AA667" i="11" s="1"/>
  <c r="X669" i="11"/>
  <c r="X670" i="11"/>
  <c r="AA669" i="11" s="1"/>
  <c r="X671" i="11"/>
  <c r="AA670" i="11" s="1"/>
  <c r="X672" i="11"/>
  <c r="AA671" i="11" s="1"/>
  <c r="X673" i="11"/>
  <c r="X674" i="11"/>
  <c r="X675" i="11"/>
  <c r="AA674" i="11" s="1"/>
  <c r="X676" i="11"/>
  <c r="AA675" i="11" s="1"/>
  <c r="X677" i="11"/>
  <c r="X678" i="11"/>
  <c r="AA677" i="11" s="1"/>
  <c r="X679" i="11"/>
  <c r="AA678" i="11" s="1"/>
  <c r="X680" i="11"/>
  <c r="AA679" i="11" s="1"/>
  <c r="X681" i="11"/>
  <c r="X682" i="11"/>
  <c r="X683" i="11"/>
  <c r="AA682" i="11" s="1"/>
  <c r="X684" i="11"/>
  <c r="AA683" i="11" s="1"/>
  <c r="X685" i="11"/>
  <c r="X686" i="11"/>
  <c r="AA685" i="11" s="1"/>
  <c r="X687" i="11"/>
  <c r="AA686" i="11" s="1"/>
  <c r="X688" i="11"/>
  <c r="AA687" i="11" s="1"/>
  <c r="X689" i="11"/>
  <c r="X690" i="11"/>
  <c r="X691" i="11"/>
  <c r="X692" i="11"/>
  <c r="AA691" i="11" s="1"/>
  <c r="X693" i="11"/>
  <c r="X694" i="11"/>
  <c r="AA693" i="11" s="1"/>
  <c r="X695" i="11"/>
  <c r="X696" i="11"/>
  <c r="AA695" i="11" s="1"/>
  <c r="X697" i="11"/>
  <c r="X698" i="11"/>
  <c r="X699" i="11"/>
  <c r="X700" i="11"/>
  <c r="AA699" i="11" s="1"/>
  <c r="X701" i="11"/>
  <c r="X702" i="11"/>
  <c r="AA701" i="11" s="1"/>
  <c r="X703" i="11"/>
  <c r="X704" i="11"/>
  <c r="AA703" i="11" s="1"/>
  <c r="X705" i="11"/>
  <c r="X706" i="11"/>
  <c r="X707" i="11"/>
  <c r="X708" i="11"/>
  <c r="AA707" i="11" s="1"/>
  <c r="X709" i="11"/>
  <c r="X710" i="11"/>
  <c r="AA709" i="11" s="1"/>
  <c r="X711" i="11"/>
  <c r="X712" i="11"/>
  <c r="AA711" i="11" s="1"/>
  <c r="X713" i="11"/>
  <c r="X714" i="11"/>
  <c r="X715" i="11"/>
  <c r="X716" i="11"/>
  <c r="AA715" i="11" s="1"/>
  <c r="X717" i="11"/>
  <c r="X718" i="11"/>
  <c r="AA717" i="11" s="1"/>
  <c r="X719" i="11"/>
  <c r="X720" i="11"/>
  <c r="AA719" i="11" s="1"/>
  <c r="X721" i="11"/>
  <c r="X722" i="11"/>
  <c r="X723" i="11"/>
  <c r="X724" i="11"/>
  <c r="Y6" i="11"/>
  <c r="Y7" i="11"/>
  <c r="AB6" i="11" s="1"/>
  <c r="Y8" i="11"/>
  <c r="Y9" i="11"/>
  <c r="AB8" i="11" s="1"/>
  <c r="Y10" i="11"/>
  <c r="Y11" i="11"/>
  <c r="Y12" i="11"/>
  <c r="Y13" i="11"/>
  <c r="AB12" i="11" s="1"/>
  <c r="Y14" i="11"/>
  <c r="Y15" i="11"/>
  <c r="AB14" i="11" s="1"/>
  <c r="Y16" i="11"/>
  <c r="Y17" i="11"/>
  <c r="AB16" i="11" s="1"/>
  <c r="Y18" i="11"/>
  <c r="Y19" i="11"/>
  <c r="Y20" i="11"/>
  <c r="Y21" i="11"/>
  <c r="AB20" i="11" s="1"/>
  <c r="Y22" i="11"/>
  <c r="Y23" i="11"/>
  <c r="AB22" i="11" s="1"/>
  <c r="Y24" i="11"/>
  <c r="Y25" i="11"/>
  <c r="AB24" i="11" s="1"/>
  <c r="Y26" i="11"/>
  <c r="Y27" i="11"/>
  <c r="Y28" i="11"/>
  <c r="Y29" i="11"/>
  <c r="AB28" i="11" s="1"/>
  <c r="Y30" i="11"/>
  <c r="Y31" i="11"/>
  <c r="AB30" i="11" s="1"/>
  <c r="Y32" i="11"/>
  <c r="Y33" i="11"/>
  <c r="AB32" i="11" s="1"/>
  <c r="Y34" i="11"/>
  <c r="Y35" i="11"/>
  <c r="Y36" i="11"/>
  <c r="Y37" i="11"/>
  <c r="AB36" i="11" s="1"/>
  <c r="Y38" i="11"/>
  <c r="Y39" i="11"/>
  <c r="AB38" i="11" s="1"/>
  <c r="Y40" i="11"/>
  <c r="Y41" i="11"/>
  <c r="AB40" i="11" s="1"/>
  <c r="Y42" i="11"/>
  <c r="Y43" i="11"/>
  <c r="Y44" i="11"/>
  <c r="Y45" i="11"/>
  <c r="AB44" i="11" s="1"/>
  <c r="Y46" i="11"/>
  <c r="Y47" i="11"/>
  <c r="AB46" i="11" s="1"/>
  <c r="Y48" i="11"/>
  <c r="Y49" i="11"/>
  <c r="AB48" i="11" s="1"/>
  <c r="Y50" i="11"/>
  <c r="Y51" i="11"/>
  <c r="Y52" i="11"/>
  <c r="Y53" i="11"/>
  <c r="AB52" i="11" s="1"/>
  <c r="Y54" i="11"/>
  <c r="Y55" i="11"/>
  <c r="AB54" i="11" s="1"/>
  <c r="Y56" i="11"/>
  <c r="Y57" i="11"/>
  <c r="AB56" i="11" s="1"/>
  <c r="Y58" i="11"/>
  <c r="Y59" i="11"/>
  <c r="Y60" i="11"/>
  <c r="Y61" i="11"/>
  <c r="AB60" i="11" s="1"/>
  <c r="Y62" i="11"/>
  <c r="Y63" i="11"/>
  <c r="AB62" i="11" s="1"/>
  <c r="Y64" i="11"/>
  <c r="Y65" i="11"/>
  <c r="AB64" i="11" s="1"/>
  <c r="Y66" i="11"/>
  <c r="Y67" i="11"/>
  <c r="Y68" i="11"/>
  <c r="Y69" i="11"/>
  <c r="AB68" i="11" s="1"/>
  <c r="Y70" i="11"/>
  <c r="Y71" i="11"/>
  <c r="AB70" i="11" s="1"/>
  <c r="Y72" i="11"/>
  <c r="Y73" i="11"/>
  <c r="AB72" i="11" s="1"/>
  <c r="Y74" i="11"/>
  <c r="Y75" i="11"/>
  <c r="Y76" i="11"/>
  <c r="Y77" i="11"/>
  <c r="AB76" i="11" s="1"/>
  <c r="Y78" i="11"/>
  <c r="Y79" i="11"/>
  <c r="AB78" i="11" s="1"/>
  <c r="Y80" i="11"/>
  <c r="Y81" i="11"/>
  <c r="AB80" i="11" s="1"/>
  <c r="Y82" i="11"/>
  <c r="Y83" i="11"/>
  <c r="Y84" i="11"/>
  <c r="Y85" i="11"/>
  <c r="AB84" i="11" s="1"/>
  <c r="Y86" i="11"/>
  <c r="Y87" i="11"/>
  <c r="AB86" i="11" s="1"/>
  <c r="Y88" i="11"/>
  <c r="Y89" i="11"/>
  <c r="AB88" i="11" s="1"/>
  <c r="Y90" i="11"/>
  <c r="Y91" i="11"/>
  <c r="Y92" i="11"/>
  <c r="Y93" i="11"/>
  <c r="AB92" i="11" s="1"/>
  <c r="Y94" i="11"/>
  <c r="Y95" i="11"/>
  <c r="AB94" i="11" s="1"/>
  <c r="Y96" i="11"/>
  <c r="Y97" i="11"/>
  <c r="AB96" i="11" s="1"/>
  <c r="Y98" i="11"/>
  <c r="Y99" i="11"/>
  <c r="Y100" i="11"/>
  <c r="Y101" i="11"/>
  <c r="AB100" i="11" s="1"/>
  <c r="Y102" i="11"/>
  <c r="Y103" i="11"/>
  <c r="AB102" i="11" s="1"/>
  <c r="Y104" i="11"/>
  <c r="Y105" i="11"/>
  <c r="AB104" i="11" s="1"/>
  <c r="Y106" i="11"/>
  <c r="Y107" i="11"/>
  <c r="AB106" i="11" s="1"/>
  <c r="Y108" i="11"/>
  <c r="Y109" i="11"/>
  <c r="AB108" i="11" s="1"/>
  <c r="Y110" i="11"/>
  <c r="Y111" i="11"/>
  <c r="AB110" i="11" s="1"/>
  <c r="Y112" i="11"/>
  <c r="Y113" i="11"/>
  <c r="AB112" i="11" s="1"/>
  <c r="Y114" i="11"/>
  <c r="Y115" i="11"/>
  <c r="AB114" i="11" s="1"/>
  <c r="Y116" i="11"/>
  <c r="Y117" i="11"/>
  <c r="AB116" i="11" s="1"/>
  <c r="Y118" i="11"/>
  <c r="Y119" i="11"/>
  <c r="AB118" i="11" s="1"/>
  <c r="Y120" i="11"/>
  <c r="Y121" i="11"/>
  <c r="AB120" i="11" s="1"/>
  <c r="Y122" i="11"/>
  <c r="Y123" i="11"/>
  <c r="AB122" i="11" s="1"/>
  <c r="Y124" i="11"/>
  <c r="Y125" i="11"/>
  <c r="AB124" i="11" s="1"/>
  <c r="Y126" i="11"/>
  <c r="Y127" i="11"/>
  <c r="AB126" i="11" s="1"/>
  <c r="Y128" i="11"/>
  <c r="Y129" i="11"/>
  <c r="AB128" i="11" s="1"/>
  <c r="Y130" i="11"/>
  <c r="Y131" i="11"/>
  <c r="AB130" i="11" s="1"/>
  <c r="Y132" i="11"/>
  <c r="Y133" i="11"/>
  <c r="AB132" i="11" s="1"/>
  <c r="Y134" i="11"/>
  <c r="Y135" i="11"/>
  <c r="AB134" i="11" s="1"/>
  <c r="Y136" i="11"/>
  <c r="Y137" i="11"/>
  <c r="AB136" i="11" s="1"/>
  <c r="Y138" i="11"/>
  <c r="Y139" i="11"/>
  <c r="AB138" i="11" s="1"/>
  <c r="Y140" i="11"/>
  <c r="Y141" i="11"/>
  <c r="AB140" i="11" s="1"/>
  <c r="Y142" i="11"/>
  <c r="Y143" i="11"/>
  <c r="AB142" i="11" s="1"/>
  <c r="Y144" i="11"/>
  <c r="Y145" i="11"/>
  <c r="AB144" i="11" s="1"/>
  <c r="Y146" i="11"/>
  <c r="Y147" i="11"/>
  <c r="AB146" i="11" s="1"/>
  <c r="Y148" i="11"/>
  <c r="Y149" i="11"/>
  <c r="AB148" i="11" s="1"/>
  <c r="Y150" i="11"/>
  <c r="Y151" i="11"/>
  <c r="AB150" i="11" s="1"/>
  <c r="Y152" i="11"/>
  <c r="Y153" i="11"/>
  <c r="AB152" i="11" s="1"/>
  <c r="Y154" i="11"/>
  <c r="Y155" i="11"/>
  <c r="AB154" i="11" s="1"/>
  <c r="Y156" i="11"/>
  <c r="Y157" i="11"/>
  <c r="AB156" i="11" s="1"/>
  <c r="Y158" i="11"/>
  <c r="Y159" i="11"/>
  <c r="AB158" i="11" s="1"/>
  <c r="Y160" i="11"/>
  <c r="Y161" i="11"/>
  <c r="AB160" i="11" s="1"/>
  <c r="Y162" i="11"/>
  <c r="Y163" i="11"/>
  <c r="AB162" i="11" s="1"/>
  <c r="Y164" i="11"/>
  <c r="Y165" i="11"/>
  <c r="AB164" i="11" s="1"/>
  <c r="Y166" i="11"/>
  <c r="Y167" i="11"/>
  <c r="AB166" i="11" s="1"/>
  <c r="Y168" i="11"/>
  <c r="Y169" i="11"/>
  <c r="AB168" i="11" s="1"/>
  <c r="Y170" i="11"/>
  <c r="Y171" i="11"/>
  <c r="AB170" i="11" s="1"/>
  <c r="Y172" i="11"/>
  <c r="Y173" i="11"/>
  <c r="AB172" i="11" s="1"/>
  <c r="Y174" i="11"/>
  <c r="Y175" i="11"/>
  <c r="AB174" i="11" s="1"/>
  <c r="Y176" i="11"/>
  <c r="Y177" i="11"/>
  <c r="AB176" i="11" s="1"/>
  <c r="Y178" i="11"/>
  <c r="Y179" i="11"/>
  <c r="AB178" i="11" s="1"/>
  <c r="Y180" i="11"/>
  <c r="Y181" i="11"/>
  <c r="AB180" i="11" s="1"/>
  <c r="Y182" i="11"/>
  <c r="Y183" i="11"/>
  <c r="AB182" i="11" s="1"/>
  <c r="Y184" i="11"/>
  <c r="Y185" i="11"/>
  <c r="AB184" i="11" s="1"/>
  <c r="Y186" i="11"/>
  <c r="Y187" i="11"/>
  <c r="AB186" i="11" s="1"/>
  <c r="Y188" i="11"/>
  <c r="Y189" i="11"/>
  <c r="AB188" i="11" s="1"/>
  <c r="Y190" i="11"/>
  <c r="Y191" i="11"/>
  <c r="AB190" i="11" s="1"/>
  <c r="Y192" i="11"/>
  <c r="Y193" i="11"/>
  <c r="AB192" i="11" s="1"/>
  <c r="Y194" i="11"/>
  <c r="Y195" i="11"/>
  <c r="AB194" i="11" s="1"/>
  <c r="Y196" i="11"/>
  <c r="Y197" i="11"/>
  <c r="AB196" i="11" s="1"/>
  <c r="Y198" i="11"/>
  <c r="Y199" i="11"/>
  <c r="AB198" i="11" s="1"/>
  <c r="Y200" i="11"/>
  <c r="Y201" i="11"/>
  <c r="AB200" i="11" s="1"/>
  <c r="Y202" i="11"/>
  <c r="Y203" i="11"/>
  <c r="AB202" i="11" s="1"/>
  <c r="Y204" i="11"/>
  <c r="Y205" i="11"/>
  <c r="AB204" i="11" s="1"/>
  <c r="Y206" i="11"/>
  <c r="Y207" i="11"/>
  <c r="AB206" i="11" s="1"/>
  <c r="Y208" i="11"/>
  <c r="Y209" i="11"/>
  <c r="AB208" i="11" s="1"/>
  <c r="Y210" i="11"/>
  <c r="Y211" i="11"/>
  <c r="AB210" i="11" s="1"/>
  <c r="Y212" i="11"/>
  <c r="Y213" i="11"/>
  <c r="AB212" i="11" s="1"/>
  <c r="Y214" i="11"/>
  <c r="Y215" i="11"/>
  <c r="AB214" i="11" s="1"/>
  <c r="Y216" i="11"/>
  <c r="Y217" i="11"/>
  <c r="AB216" i="11" s="1"/>
  <c r="Y218" i="11"/>
  <c r="Y219" i="11"/>
  <c r="AB218" i="11" s="1"/>
  <c r="Y220" i="11"/>
  <c r="Y221" i="11"/>
  <c r="AB220" i="11" s="1"/>
  <c r="Y222" i="11"/>
  <c r="Y223" i="11"/>
  <c r="AB222" i="11" s="1"/>
  <c r="Y224" i="11"/>
  <c r="Y225" i="11"/>
  <c r="AB224" i="11" s="1"/>
  <c r="Y226" i="11"/>
  <c r="Y227" i="11"/>
  <c r="AB226" i="11" s="1"/>
  <c r="Y228" i="11"/>
  <c r="Y229" i="11"/>
  <c r="AB228" i="11" s="1"/>
  <c r="Y230" i="11"/>
  <c r="Y231" i="11"/>
  <c r="AB230" i="11" s="1"/>
  <c r="Y232" i="11"/>
  <c r="Y233" i="11"/>
  <c r="AB232" i="11" s="1"/>
  <c r="Y234" i="11"/>
  <c r="Y235" i="11"/>
  <c r="AB234" i="11" s="1"/>
  <c r="Y236" i="11"/>
  <c r="Y237" i="11"/>
  <c r="AB236" i="11" s="1"/>
  <c r="Y238" i="11"/>
  <c r="Y239" i="11"/>
  <c r="AB238" i="11" s="1"/>
  <c r="Y240" i="11"/>
  <c r="Y241" i="11"/>
  <c r="AB240" i="11" s="1"/>
  <c r="Y242" i="11"/>
  <c r="Y243" i="11"/>
  <c r="AB242" i="11" s="1"/>
  <c r="Y244" i="11"/>
  <c r="Y245" i="11"/>
  <c r="AB244" i="11" s="1"/>
  <c r="Y246" i="11"/>
  <c r="Y247" i="11"/>
  <c r="AB246" i="11" s="1"/>
  <c r="Y248" i="11"/>
  <c r="Y249" i="11"/>
  <c r="AB248" i="11" s="1"/>
  <c r="Y250" i="11"/>
  <c r="Y251" i="11"/>
  <c r="AB250" i="11" s="1"/>
  <c r="Y252" i="11"/>
  <c r="Y253" i="11"/>
  <c r="AB252" i="11" s="1"/>
  <c r="Y254" i="11"/>
  <c r="Y255" i="11"/>
  <c r="AB254" i="11" s="1"/>
  <c r="Y256" i="11"/>
  <c r="Y257" i="11"/>
  <c r="AB256" i="11" s="1"/>
  <c r="Y258" i="11"/>
  <c r="Y259" i="11"/>
  <c r="AB258" i="11" s="1"/>
  <c r="Y260" i="11"/>
  <c r="Y261" i="11"/>
  <c r="AB260" i="11" s="1"/>
  <c r="Y262" i="11"/>
  <c r="Y263" i="11"/>
  <c r="AB262" i="11" s="1"/>
  <c r="Y264" i="11"/>
  <c r="Y265" i="11"/>
  <c r="AB264" i="11" s="1"/>
  <c r="Y266" i="11"/>
  <c r="Y267" i="11"/>
  <c r="AB266" i="11" s="1"/>
  <c r="Y268" i="11"/>
  <c r="Y269" i="11"/>
  <c r="AB268" i="11" s="1"/>
  <c r="Y270" i="11"/>
  <c r="Y271" i="11"/>
  <c r="AB270" i="11" s="1"/>
  <c r="Y272" i="11"/>
  <c r="Y273" i="11"/>
  <c r="AB272" i="11" s="1"/>
  <c r="Y274" i="11"/>
  <c r="Y275" i="11"/>
  <c r="AB274" i="11" s="1"/>
  <c r="Y276" i="11"/>
  <c r="Y277" i="11"/>
  <c r="AB276" i="11" s="1"/>
  <c r="Y278" i="11"/>
  <c r="Y279" i="11"/>
  <c r="AB278" i="11" s="1"/>
  <c r="Y280" i="11"/>
  <c r="Y281" i="11"/>
  <c r="AB280" i="11" s="1"/>
  <c r="Y282" i="11"/>
  <c r="Y283" i="11"/>
  <c r="AB282" i="11" s="1"/>
  <c r="Y284" i="11"/>
  <c r="Y285" i="11"/>
  <c r="AB284" i="11" s="1"/>
  <c r="Y286" i="11"/>
  <c r="Y287" i="11"/>
  <c r="AB286" i="11" s="1"/>
  <c r="Y288" i="11"/>
  <c r="Y289" i="11"/>
  <c r="AB288" i="11" s="1"/>
  <c r="Y290" i="11"/>
  <c r="Y291" i="11"/>
  <c r="AB290" i="11" s="1"/>
  <c r="Y292" i="11"/>
  <c r="Y293" i="11"/>
  <c r="AB292" i="11" s="1"/>
  <c r="Y294" i="11"/>
  <c r="Y295" i="11"/>
  <c r="AB294" i="11" s="1"/>
  <c r="Y296" i="11"/>
  <c r="Y297" i="11"/>
  <c r="AB296" i="11" s="1"/>
  <c r="Y298" i="11"/>
  <c r="Y299" i="11"/>
  <c r="AB298" i="11" s="1"/>
  <c r="Y300" i="11"/>
  <c r="Y301" i="11"/>
  <c r="AB300" i="11" s="1"/>
  <c r="Y302" i="11"/>
  <c r="Y303" i="11"/>
  <c r="AB302" i="11" s="1"/>
  <c r="Y304" i="11"/>
  <c r="Y305" i="11"/>
  <c r="AB304" i="11" s="1"/>
  <c r="Y306" i="11"/>
  <c r="Y307" i="11"/>
  <c r="AB306" i="11" s="1"/>
  <c r="Y308" i="11"/>
  <c r="Y309" i="11"/>
  <c r="AB308" i="11" s="1"/>
  <c r="Y310" i="11"/>
  <c r="Y311" i="11"/>
  <c r="AB310" i="11" s="1"/>
  <c r="Y312" i="11"/>
  <c r="Y313" i="11"/>
  <c r="AB312" i="11" s="1"/>
  <c r="Y314" i="11"/>
  <c r="Y315" i="11"/>
  <c r="AB314" i="11" s="1"/>
  <c r="Y316" i="11"/>
  <c r="Y317" i="11"/>
  <c r="AB316" i="11" s="1"/>
  <c r="Y318" i="11"/>
  <c r="Y319" i="11"/>
  <c r="AB318" i="11" s="1"/>
  <c r="Y320" i="11"/>
  <c r="Y321" i="11"/>
  <c r="AB320" i="11" s="1"/>
  <c r="Y322" i="11"/>
  <c r="Y323" i="11"/>
  <c r="AB322" i="11" s="1"/>
  <c r="Y324" i="11"/>
  <c r="Y325" i="11"/>
  <c r="AB324" i="11" s="1"/>
  <c r="Y326" i="11"/>
  <c r="Y327" i="11"/>
  <c r="AB326" i="11" s="1"/>
  <c r="Y328" i="11"/>
  <c r="Y329" i="11"/>
  <c r="AB328" i="11" s="1"/>
  <c r="Y330" i="11"/>
  <c r="Y331" i="11"/>
  <c r="AB330" i="11" s="1"/>
  <c r="Y332" i="11"/>
  <c r="Y333" i="11"/>
  <c r="AB332" i="11" s="1"/>
  <c r="Y334" i="11"/>
  <c r="Y335" i="11"/>
  <c r="AB334" i="11" s="1"/>
  <c r="Y336" i="11"/>
  <c r="Y337" i="11"/>
  <c r="AB336" i="11" s="1"/>
  <c r="Y338" i="11"/>
  <c r="Y339" i="11"/>
  <c r="AB338" i="11" s="1"/>
  <c r="Y340" i="11"/>
  <c r="Y341" i="11"/>
  <c r="AB340" i="11" s="1"/>
  <c r="Y342" i="11"/>
  <c r="Y343" i="11"/>
  <c r="AB342" i="11" s="1"/>
  <c r="Y344" i="11"/>
  <c r="Y345" i="11"/>
  <c r="AB344" i="11" s="1"/>
  <c r="Y346" i="11"/>
  <c r="Y347" i="11"/>
  <c r="AB346" i="11" s="1"/>
  <c r="Y348" i="11"/>
  <c r="Y349" i="11"/>
  <c r="AB348" i="11" s="1"/>
  <c r="Y350" i="11"/>
  <c r="Y351" i="11"/>
  <c r="AB350" i="11" s="1"/>
  <c r="Y352" i="11"/>
  <c r="Y353" i="11"/>
  <c r="AB352" i="11" s="1"/>
  <c r="Y354" i="11"/>
  <c r="Y355" i="11"/>
  <c r="AB354" i="11" s="1"/>
  <c r="Y356" i="11"/>
  <c r="Y357" i="11"/>
  <c r="AB356" i="11" s="1"/>
  <c r="Y358" i="11"/>
  <c r="Y359" i="11"/>
  <c r="AB358" i="11" s="1"/>
  <c r="Y360" i="11"/>
  <c r="Y361" i="11"/>
  <c r="AB360" i="11" s="1"/>
  <c r="Y362" i="11"/>
  <c r="Y363" i="11"/>
  <c r="AB362" i="11" s="1"/>
  <c r="Y364" i="11"/>
  <c r="Y365" i="11"/>
  <c r="AB364" i="11" s="1"/>
  <c r="Y366" i="11"/>
  <c r="Y367" i="11"/>
  <c r="AB366" i="11" s="1"/>
  <c r="Y368" i="11"/>
  <c r="Y369" i="11"/>
  <c r="AB368" i="11" s="1"/>
  <c r="Y370" i="11"/>
  <c r="Y371" i="11"/>
  <c r="AB370" i="11" s="1"/>
  <c r="Y372" i="11"/>
  <c r="Y373" i="11"/>
  <c r="AB372" i="11" s="1"/>
  <c r="Y374" i="11"/>
  <c r="Y375" i="11"/>
  <c r="AB374" i="11" s="1"/>
  <c r="Y376" i="11"/>
  <c r="Y377" i="11"/>
  <c r="AB376" i="11" s="1"/>
  <c r="Y378" i="11"/>
  <c r="Y379" i="11"/>
  <c r="AB378" i="11" s="1"/>
  <c r="Y380" i="11"/>
  <c r="Y381" i="11"/>
  <c r="AB380" i="11" s="1"/>
  <c r="Y382" i="11"/>
  <c r="Y383" i="11"/>
  <c r="AB382" i="11" s="1"/>
  <c r="Y384" i="11"/>
  <c r="Y385" i="11"/>
  <c r="AB384" i="11" s="1"/>
  <c r="Y386" i="11"/>
  <c r="Y387" i="11"/>
  <c r="AB386" i="11" s="1"/>
  <c r="Y388" i="11"/>
  <c r="Y389" i="11"/>
  <c r="AB388" i="11" s="1"/>
  <c r="Y390" i="11"/>
  <c r="Y391" i="11"/>
  <c r="AB390" i="11" s="1"/>
  <c r="Y392" i="11"/>
  <c r="Y393" i="11"/>
  <c r="AB392" i="11" s="1"/>
  <c r="Y394" i="11"/>
  <c r="Y395" i="11"/>
  <c r="AB394" i="11" s="1"/>
  <c r="Y396" i="11"/>
  <c r="Y397" i="11"/>
  <c r="AB396" i="11" s="1"/>
  <c r="Y398" i="11"/>
  <c r="Y399" i="11"/>
  <c r="AB398" i="11" s="1"/>
  <c r="Y400" i="11"/>
  <c r="Y401" i="11"/>
  <c r="AB400" i="11" s="1"/>
  <c r="Y402" i="11"/>
  <c r="Y403" i="11"/>
  <c r="AB402" i="11" s="1"/>
  <c r="Y404" i="11"/>
  <c r="Y405" i="11"/>
  <c r="AB404" i="11" s="1"/>
  <c r="Y406" i="11"/>
  <c r="Y407" i="11"/>
  <c r="AB406" i="11" s="1"/>
  <c r="Y408" i="11"/>
  <c r="Y409" i="11"/>
  <c r="AB408" i="11" s="1"/>
  <c r="Y410" i="11"/>
  <c r="Y411" i="11"/>
  <c r="AB410" i="11" s="1"/>
  <c r="Y412" i="11"/>
  <c r="Y413" i="11"/>
  <c r="AB412" i="11" s="1"/>
  <c r="Y414" i="11"/>
  <c r="Y415" i="11"/>
  <c r="AB414" i="11" s="1"/>
  <c r="Y416" i="11"/>
  <c r="Y417" i="11"/>
  <c r="AB416" i="11" s="1"/>
  <c r="Y418" i="11"/>
  <c r="Y419" i="11"/>
  <c r="AB418" i="11" s="1"/>
  <c r="Y420" i="11"/>
  <c r="Y421" i="11"/>
  <c r="AB420" i="11" s="1"/>
  <c r="Y422" i="11"/>
  <c r="Y423" i="11"/>
  <c r="AB422" i="11" s="1"/>
  <c r="Y424" i="11"/>
  <c r="Y425" i="11"/>
  <c r="AB424" i="11" s="1"/>
  <c r="Y426" i="11"/>
  <c r="Y427" i="11"/>
  <c r="AB426" i="11" s="1"/>
  <c r="Y428" i="11"/>
  <c r="Y429" i="11"/>
  <c r="AB428" i="11" s="1"/>
  <c r="Y430" i="11"/>
  <c r="Y431" i="11"/>
  <c r="AB430" i="11" s="1"/>
  <c r="Y432" i="11"/>
  <c r="Y433" i="11"/>
  <c r="AB432" i="11" s="1"/>
  <c r="Y434" i="11"/>
  <c r="Y435" i="11"/>
  <c r="AB434" i="11" s="1"/>
  <c r="Y436" i="11"/>
  <c r="Y437" i="11"/>
  <c r="AB436" i="11" s="1"/>
  <c r="Y438" i="11"/>
  <c r="Y439" i="11"/>
  <c r="AB438" i="11" s="1"/>
  <c r="Y440" i="11"/>
  <c r="Y441" i="11"/>
  <c r="AB440" i="11" s="1"/>
  <c r="Y442" i="11"/>
  <c r="Y443" i="11"/>
  <c r="AB442" i="11" s="1"/>
  <c r="Y444" i="11"/>
  <c r="Y445" i="11"/>
  <c r="AB444" i="11" s="1"/>
  <c r="Y446" i="11"/>
  <c r="Y447" i="11"/>
  <c r="AB446" i="11" s="1"/>
  <c r="Y448" i="11"/>
  <c r="Y449" i="11"/>
  <c r="AB448" i="11" s="1"/>
  <c r="Y450" i="11"/>
  <c r="Y451" i="11"/>
  <c r="AB450" i="11" s="1"/>
  <c r="Y452" i="11"/>
  <c r="Y453" i="11"/>
  <c r="AB452" i="11" s="1"/>
  <c r="Y454" i="11"/>
  <c r="Y455" i="11"/>
  <c r="AB454" i="11" s="1"/>
  <c r="Y456" i="11"/>
  <c r="Y457" i="11"/>
  <c r="AB456" i="11" s="1"/>
  <c r="Y458" i="11"/>
  <c r="Y459" i="11"/>
  <c r="AB458" i="11" s="1"/>
  <c r="Y460" i="11"/>
  <c r="Y461" i="11"/>
  <c r="AB460" i="11" s="1"/>
  <c r="Y462" i="11"/>
  <c r="Y463" i="11"/>
  <c r="AB462" i="11" s="1"/>
  <c r="Y464" i="11"/>
  <c r="Y465" i="11"/>
  <c r="AB464" i="11" s="1"/>
  <c r="Y466" i="11"/>
  <c r="Y467" i="11"/>
  <c r="AB466" i="11" s="1"/>
  <c r="Y468" i="11"/>
  <c r="Y469" i="11"/>
  <c r="AB468" i="11" s="1"/>
  <c r="Y470" i="11"/>
  <c r="Y471" i="11"/>
  <c r="AB470" i="11" s="1"/>
  <c r="Y472" i="11"/>
  <c r="Y473" i="11"/>
  <c r="AB472" i="11" s="1"/>
  <c r="Y474" i="11"/>
  <c r="Y475" i="11"/>
  <c r="AB474" i="11" s="1"/>
  <c r="Y476" i="11"/>
  <c r="Y477" i="11"/>
  <c r="AB476" i="11" s="1"/>
  <c r="Y478" i="11"/>
  <c r="Y479" i="11"/>
  <c r="AB478" i="11" s="1"/>
  <c r="Y480" i="11"/>
  <c r="Y481" i="11"/>
  <c r="AB480" i="11" s="1"/>
  <c r="Y482" i="11"/>
  <c r="Y483" i="11"/>
  <c r="AB482" i="11" s="1"/>
  <c r="Y484" i="11"/>
  <c r="Y485" i="11"/>
  <c r="AB484" i="11" s="1"/>
  <c r="Y486" i="11"/>
  <c r="Y487" i="11"/>
  <c r="AB486" i="11" s="1"/>
  <c r="Y488" i="11"/>
  <c r="Y489" i="11"/>
  <c r="AB488" i="11" s="1"/>
  <c r="Y490" i="11"/>
  <c r="Y491" i="11"/>
  <c r="AB490" i="11" s="1"/>
  <c r="Y492" i="11"/>
  <c r="Y493" i="11"/>
  <c r="AB492" i="11" s="1"/>
  <c r="Y494" i="11"/>
  <c r="Y495" i="11"/>
  <c r="AB494" i="11" s="1"/>
  <c r="Y496" i="11"/>
  <c r="Y497" i="11"/>
  <c r="AB496" i="11" s="1"/>
  <c r="Y498" i="11"/>
  <c r="Y499" i="11"/>
  <c r="AB498" i="11" s="1"/>
  <c r="Y500" i="11"/>
  <c r="Y501" i="11"/>
  <c r="AB500" i="11" s="1"/>
  <c r="Y502" i="11"/>
  <c r="Y503" i="11"/>
  <c r="AB502" i="11" s="1"/>
  <c r="Y504" i="11"/>
  <c r="Y505" i="11"/>
  <c r="AB504" i="11" s="1"/>
  <c r="Y506" i="11"/>
  <c r="Y507" i="11"/>
  <c r="AB506" i="11" s="1"/>
  <c r="Y508" i="11"/>
  <c r="Y509" i="11"/>
  <c r="AB508" i="11" s="1"/>
  <c r="Y510" i="11"/>
  <c r="Y511" i="11"/>
  <c r="AB510" i="11" s="1"/>
  <c r="Y512" i="11"/>
  <c r="Y513" i="11"/>
  <c r="AB512" i="11" s="1"/>
  <c r="Y514" i="11"/>
  <c r="Y515" i="11"/>
  <c r="AB514" i="11" s="1"/>
  <c r="Y516" i="11"/>
  <c r="Y517" i="11"/>
  <c r="AB516" i="11" s="1"/>
  <c r="Y518" i="11"/>
  <c r="Y519" i="11"/>
  <c r="AB518" i="11" s="1"/>
  <c r="Y520" i="11"/>
  <c r="Y521" i="11"/>
  <c r="AB520" i="11" s="1"/>
  <c r="Y522" i="11"/>
  <c r="Y523" i="11"/>
  <c r="AB522" i="11" s="1"/>
  <c r="Y524" i="11"/>
  <c r="Y525" i="11"/>
  <c r="AB524" i="11" s="1"/>
  <c r="Y526" i="11"/>
  <c r="Y527" i="11"/>
  <c r="AB526" i="11" s="1"/>
  <c r="Y528" i="11"/>
  <c r="Y529" i="11"/>
  <c r="AB528" i="11" s="1"/>
  <c r="Y530" i="11"/>
  <c r="Y531" i="11"/>
  <c r="AB530" i="11" s="1"/>
  <c r="Y532" i="11"/>
  <c r="Y533" i="11"/>
  <c r="AB532" i="11" s="1"/>
  <c r="Y534" i="11"/>
  <c r="Y535" i="11"/>
  <c r="AB534" i="11" s="1"/>
  <c r="Y536" i="11"/>
  <c r="Y537" i="11"/>
  <c r="AB536" i="11" s="1"/>
  <c r="Y538" i="11"/>
  <c r="Y539" i="11"/>
  <c r="AB538" i="11" s="1"/>
  <c r="Y540" i="11"/>
  <c r="Y541" i="11"/>
  <c r="AB540" i="11" s="1"/>
  <c r="Y542" i="11"/>
  <c r="Y543" i="11"/>
  <c r="AB542" i="11" s="1"/>
  <c r="Y544" i="11"/>
  <c r="Y545" i="11"/>
  <c r="AB544" i="11" s="1"/>
  <c r="Y546" i="11"/>
  <c r="Y547" i="11"/>
  <c r="AB546" i="11" s="1"/>
  <c r="Y548" i="11"/>
  <c r="Y549" i="11"/>
  <c r="AB548" i="11" s="1"/>
  <c r="Y550" i="11"/>
  <c r="Y551" i="11"/>
  <c r="AB550" i="11" s="1"/>
  <c r="Y552" i="11"/>
  <c r="Y553" i="11"/>
  <c r="AB552" i="11" s="1"/>
  <c r="Y554" i="11"/>
  <c r="Y555" i="11"/>
  <c r="AB554" i="11" s="1"/>
  <c r="Y556" i="11"/>
  <c r="Y557" i="11"/>
  <c r="AB556" i="11" s="1"/>
  <c r="Y558" i="11"/>
  <c r="Y559" i="11"/>
  <c r="AB558" i="11" s="1"/>
  <c r="Y560" i="11"/>
  <c r="Y561" i="11"/>
  <c r="AB560" i="11" s="1"/>
  <c r="Y562" i="11"/>
  <c r="Y563" i="11"/>
  <c r="AB562" i="11" s="1"/>
  <c r="Y564" i="11"/>
  <c r="Y565" i="11"/>
  <c r="AB564" i="11" s="1"/>
  <c r="Y566" i="11"/>
  <c r="Y567" i="11"/>
  <c r="AB566" i="11" s="1"/>
  <c r="Y568" i="11"/>
  <c r="Y569" i="11"/>
  <c r="AB568" i="11" s="1"/>
  <c r="Y570" i="11"/>
  <c r="Y571" i="11"/>
  <c r="AB570" i="11" s="1"/>
  <c r="Y572" i="11"/>
  <c r="Y573" i="11"/>
  <c r="AB572" i="11" s="1"/>
  <c r="Y574" i="11"/>
  <c r="Y575" i="11"/>
  <c r="AB574" i="11" s="1"/>
  <c r="Y576" i="11"/>
  <c r="Y577" i="11"/>
  <c r="AB576" i="11" s="1"/>
  <c r="Y578" i="11"/>
  <c r="Y579" i="11"/>
  <c r="AB578" i="11" s="1"/>
  <c r="Y580" i="11"/>
  <c r="Y581" i="11"/>
  <c r="AB580" i="11" s="1"/>
  <c r="Y582" i="11"/>
  <c r="Y583" i="11"/>
  <c r="AB582" i="11" s="1"/>
  <c r="Y584" i="11"/>
  <c r="Y585" i="11"/>
  <c r="AB584" i="11" s="1"/>
  <c r="Y586" i="11"/>
  <c r="Y587" i="11"/>
  <c r="AB586" i="11" s="1"/>
  <c r="Y588" i="11"/>
  <c r="Y589" i="11"/>
  <c r="AB588" i="11" s="1"/>
  <c r="Y590" i="11"/>
  <c r="Y591" i="11"/>
  <c r="AB590" i="11" s="1"/>
  <c r="Y592" i="11"/>
  <c r="Y593" i="11"/>
  <c r="AB592" i="11" s="1"/>
  <c r="Y594" i="11"/>
  <c r="Y595" i="11"/>
  <c r="AB594" i="11" s="1"/>
  <c r="Y596" i="11"/>
  <c r="Y597" i="11"/>
  <c r="AB596" i="11" s="1"/>
  <c r="Y598" i="11"/>
  <c r="Y599" i="11"/>
  <c r="AB598" i="11" s="1"/>
  <c r="Y600" i="11"/>
  <c r="Y601" i="11"/>
  <c r="AB600" i="11" s="1"/>
  <c r="Y602" i="11"/>
  <c r="Y603" i="11"/>
  <c r="AB602" i="11" s="1"/>
  <c r="Y604" i="11"/>
  <c r="Y605" i="11"/>
  <c r="AB604" i="11" s="1"/>
  <c r="Y606" i="11"/>
  <c r="Y607" i="11"/>
  <c r="AB606" i="11" s="1"/>
  <c r="Y608" i="11"/>
  <c r="Y609" i="11"/>
  <c r="AB608" i="11" s="1"/>
  <c r="Y610" i="11"/>
  <c r="Y611" i="11"/>
  <c r="AB610" i="11" s="1"/>
  <c r="Y612" i="11"/>
  <c r="Y613" i="11"/>
  <c r="AB612" i="11" s="1"/>
  <c r="Y614" i="11"/>
  <c r="Y615" i="11"/>
  <c r="AB614" i="11" s="1"/>
  <c r="Y616" i="11"/>
  <c r="Y617" i="11"/>
  <c r="AB616" i="11" s="1"/>
  <c r="Y618" i="11"/>
  <c r="Y619" i="11"/>
  <c r="AB618" i="11" s="1"/>
  <c r="Y620" i="11"/>
  <c r="Y621" i="11"/>
  <c r="AB620" i="11" s="1"/>
  <c r="Y622" i="11"/>
  <c r="Y623" i="11"/>
  <c r="AB622" i="11" s="1"/>
  <c r="Y624" i="11"/>
  <c r="Y625" i="11"/>
  <c r="AB624" i="11" s="1"/>
  <c r="Y626" i="11"/>
  <c r="Y627" i="11"/>
  <c r="AB626" i="11" s="1"/>
  <c r="Y628" i="11"/>
  <c r="Y629" i="11"/>
  <c r="AB628" i="11" s="1"/>
  <c r="Y630" i="11"/>
  <c r="Y631" i="11"/>
  <c r="AB630" i="11" s="1"/>
  <c r="Y632" i="11"/>
  <c r="Y633" i="11"/>
  <c r="AB632" i="11" s="1"/>
  <c r="Y634" i="11"/>
  <c r="Y635" i="11"/>
  <c r="AB634" i="11" s="1"/>
  <c r="Y636" i="11"/>
  <c r="Y637" i="11"/>
  <c r="AB636" i="11" s="1"/>
  <c r="Y638" i="11"/>
  <c r="Y639" i="11"/>
  <c r="AB638" i="11" s="1"/>
  <c r="Y640" i="11"/>
  <c r="Y641" i="11"/>
  <c r="AB640" i="11" s="1"/>
  <c r="Y642" i="11"/>
  <c r="Y643" i="11"/>
  <c r="AB642" i="11" s="1"/>
  <c r="Y644" i="11"/>
  <c r="Y645" i="11"/>
  <c r="AB644" i="11" s="1"/>
  <c r="Y646" i="11"/>
  <c r="Y647" i="11"/>
  <c r="AB646" i="11" s="1"/>
  <c r="Y648" i="11"/>
  <c r="Y649" i="11"/>
  <c r="AB648" i="11" s="1"/>
  <c r="Y650" i="11"/>
  <c r="Y651" i="11"/>
  <c r="AB650" i="11" s="1"/>
  <c r="Y652" i="11"/>
  <c r="Y653" i="11"/>
  <c r="AB652" i="11" s="1"/>
  <c r="Y654" i="11"/>
  <c r="Y655" i="11"/>
  <c r="AB654" i="11" s="1"/>
  <c r="Y656" i="11"/>
  <c r="Y657" i="11"/>
  <c r="AB656" i="11" s="1"/>
  <c r="Y658" i="11"/>
  <c r="Y659" i="11"/>
  <c r="AB658" i="11" s="1"/>
  <c r="Y660" i="11"/>
  <c r="Y661" i="11"/>
  <c r="AB660" i="11" s="1"/>
  <c r="Y662" i="11"/>
  <c r="Y663" i="11"/>
  <c r="AB662" i="11" s="1"/>
  <c r="Y664" i="11"/>
  <c r="Y665" i="11"/>
  <c r="AB664" i="11" s="1"/>
  <c r="Y666" i="11"/>
  <c r="Y667" i="11"/>
  <c r="AB666" i="11" s="1"/>
  <c r="Y668" i="11"/>
  <c r="Y669" i="11"/>
  <c r="AB668" i="11" s="1"/>
  <c r="Y670" i="11"/>
  <c r="Y671" i="11"/>
  <c r="AB670" i="11" s="1"/>
  <c r="Y672" i="11"/>
  <c r="Y673" i="11"/>
  <c r="AB672" i="11" s="1"/>
  <c r="Y674" i="11"/>
  <c r="Y675" i="11"/>
  <c r="AB674" i="11" s="1"/>
  <c r="Y676" i="11"/>
  <c r="Y677" i="11"/>
  <c r="AB676" i="11" s="1"/>
  <c r="Y678" i="11"/>
  <c r="Y679" i="11"/>
  <c r="AB678" i="11" s="1"/>
  <c r="Y680" i="11"/>
  <c r="Y681" i="11"/>
  <c r="AB680" i="11" s="1"/>
  <c r="Y682" i="11"/>
  <c r="Y683" i="11"/>
  <c r="AB682" i="11" s="1"/>
  <c r="Y684" i="11"/>
  <c r="Y685" i="11"/>
  <c r="AB684" i="11" s="1"/>
  <c r="Y686" i="11"/>
  <c r="Y687" i="11"/>
  <c r="AB686" i="11" s="1"/>
  <c r="Y688" i="11"/>
  <c r="Y689" i="11"/>
  <c r="AB688" i="11" s="1"/>
  <c r="Y690" i="11"/>
  <c r="Y691" i="11"/>
  <c r="AB690" i="11" s="1"/>
  <c r="Y692" i="11"/>
  <c r="Y693" i="11"/>
  <c r="AB692" i="11" s="1"/>
  <c r="Y694" i="11"/>
  <c r="Y695" i="11"/>
  <c r="AB694" i="11" s="1"/>
  <c r="Y696" i="11"/>
  <c r="Y697" i="11"/>
  <c r="AB696" i="11" s="1"/>
  <c r="Y698" i="11"/>
  <c r="Y699" i="11"/>
  <c r="AB698" i="11" s="1"/>
  <c r="Y700" i="11"/>
  <c r="Y701" i="11"/>
  <c r="AB700" i="11" s="1"/>
  <c r="Y702" i="11"/>
  <c r="Y703" i="11"/>
  <c r="AB702" i="11" s="1"/>
  <c r="Y704" i="11"/>
  <c r="Y705" i="11"/>
  <c r="AB704" i="11" s="1"/>
  <c r="Y706" i="11"/>
  <c r="Y707" i="11"/>
  <c r="AB706" i="11" s="1"/>
  <c r="Y708" i="11"/>
  <c r="Y709" i="11"/>
  <c r="AB708" i="11" s="1"/>
  <c r="Y710" i="11"/>
  <c r="Y711" i="11"/>
  <c r="AB710" i="11" s="1"/>
  <c r="Y712" i="11"/>
  <c r="Y713" i="11"/>
  <c r="AB712" i="11" s="1"/>
  <c r="Y714" i="11"/>
  <c r="Y715" i="11"/>
  <c r="AB714" i="11" s="1"/>
  <c r="Y716" i="11"/>
  <c r="Y717" i="11"/>
  <c r="AB716" i="11" s="1"/>
  <c r="Y718" i="11"/>
  <c r="Y719" i="11"/>
  <c r="AB718" i="11" s="1"/>
  <c r="Y720" i="11"/>
  <c r="Y721" i="11"/>
  <c r="AB720" i="11" s="1"/>
  <c r="Y722" i="11"/>
  <c r="Y723" i="11"/>
  <c r="AB722" i="11" s="1"/>
  <c r="Y724" i="11"/>
  <c r="Y5" i="11"/>
  <c r="X5" i="11"/>
  <c r="R21" i="11"/>
  <c r="R43" i="11"/>
  <c r="R70" i="11"/>
  <c r="R103" i="11"/>
  <c r="R131" i="11"/>
  <c r="R389" i="11"/>
  <c r="T6" i="11"/>
  <c r="AD6" i="11" s="1"/>
  <c r="T7" i="11"/>
  <c r="AD7" i="11" s="1"/>
  <c r="T8" i="11"/>
  <c r="AD8" i="11" s="1"/>
  <c r="T9" i="11"/>
  <c r="T10" i="11"/>
  <c r="AD10" i="11" s="1"/>
  <c r="T11" i="11"/>
  <c r="AD11" i="11" s="1"/>
  <c r="T12" i="11"/>
  <c r="AD12" i="11" s="1"/>
  <c r="T13" i="11"/>
  <c r="AD13" i="11" s="1"/>
  <c r="T14" i="11"/>
  <c r="AD14" i="11" s="1"/>
  <c r="T15" i="11"/>
  <c r="AD15" i="11" s="1"/>
  <c r="T16" i="11"/>
  <c r="AD16" i="11" s="1"/>
  <c r="T17" i="11"/>
  <c r="T18" i="11"/>
  <c r="AD18" i="11" s="1"/>
  <c r="T19" i="11"/>
  <c r="AD19" i="11" s="1"/>
  <c r="T20" i="11"/>
  <c r="AD20" i="11" s="1"/>
  <c r="T21" i="11"/>
  <c r="T22" i="11"/>
  <c r="AD22" i="11" s="1"/>
  <c r="T23" i="11"/>
  <c r="AD23" i="11" s="1"/>
  <c r="T24" i="11"/>
  <c r="AD24" i="11" s="1"/>
  <c r="T25" i="11"/>
  <c r="T26" i="11"/>
  <c r="AD26" i="11" s="1"/>
  <c r="T27" i="11"/>
  <c r="T28" i="11"/>
  <c r="AD28" i="11" s="1"/>
  <c r="T29" i="11"/>
  <c r="T30" i="11"/>
  <c r="AD30" i="11" s="1"/>
  <c r="T31" i="11"/>
  <c r="AD31" i="11" s="1"/>
  <c r="T32" i="11"/>
  <c r="AD32" i="11" s="1"/>
  <c r="T33" i="11"/>
  <c r="T34" i="11"/>
  <c r="AD34" i="11" s="1"/>
  <c r="T35" i="11"/>
  <c r="AD35" i="11" s="1"/>
  <c r="T36" i="11"/>
  <c r="AD36" i="11" s="1"/>
  <c r="T37" i="11"/>
  <c r="T38" i="11"/>
  <c r="AD38" i="11" s="1"/>
  <c r="T39" i="11"/>
  <c r="AD39" i="11" s="1"/>
  <c r="T40" i="11"/>
  <c r="T41" i="11"/>
  <c r="T42" i="11"/>
  <c r="AD42" i="11" s="1"/>
  <c r="T43" i="11"/>
  <c r="AD43" i="11" s="1"/>
  <c r="T44" i="11"/>
  <c r="AD44" i="11" s="1"/>
  <c r="T45" i="11"/>
  <c r="T46" i="11"/>
  <c r="AD46" i="11" s="1"/>
  <c r="T47" i="11"/>
  <c r="AD47" i="11" s="1"/>
  <c r="T48" i="11"/>
  <c r="AD48" i="11" s="1"/>
  <c r="T49" i="11"/>
  <c r="R49" i="11" s="1"/>
  <c r="T50" i="11"/>
  <c r="AD50" i="11" s="1"/>
  <c r="T51" i="11"/>
  <c r="AD51" i="11" s="1"/>
  <c r="T52" i="11"/>
  <c r="AD52" i="11" s="1"/>
  <c r="T53" i="11"/>
  <c r="T54" i="11"/>
  <c r="AD54" i="11" s="1"/>
  <c r="T55" i="11"/>
  <c r="AD55" i="11" s="1"/>
  <c r="T56" i="11"/>
  <c r="AD56" i="11" s="1"/>
  <c r="T57" i="11"/>
  <c r="T58" i="11"/>
  <c r="AD58" i="11" s="1"/>
  <c r="T59" i="11"/>
  <c r="AD59" i="11" s="1"/>
  <c r="T60" i="11"/>
  <c r="AD60" i="11" s="1"/>
  <c r="T61" i="11"/>
  <c r="T62" i="11"/>
  <c r="AD62" i="11" s="1"/>
  <c r="T63" i="11"/>
  <c r="AD63" i="11" s="1"/>
  <c r="T64" i="11"/>
  <c r="AD64" i="11" s="1"/>
  <c r="T65" i="11"/>
  <c r="T66" i="11"/>
  <c r="AD66" i="11" s="1"/>
  <c r="T67" i="11"/>
  <c r="AD67" i="11" s="1"/>
  <c r="T68" i="11"/>
  <c r="AD68" i="11" s="1"/>
  <c r="T69" i="11"/>
  <c r="T70" i="11"/>
  <c r="AD70" i="11" s="1"/>
  <c r="T71" i="11"/>
  <c r="AD71" i="11" s="1"/>
  <c r="T72" i="11"/>
  <c r="AD72" i="11" s="1"/>
  <c r="T73" i="11"/>
  <c r="T74" i="11"/>
  <c r="AD74" i="11" s="1"/>
  <c r="T75" i="11"/>
  <c r="AD75" i="11" s="1"/>
  <c r="T76" i="11"/>
  <c r="AD76" i="11" s="1"/>
  <c r="T77" i="11"/>
  <c r="AD77" i="11" s="1"/>
  <c r="T78" i="11"/>
  <c r="AD78" i="11" s="1"/>
  <c r="T79" i="11"/>
  <c r="AD79" i="11" s="1"/>
  <c r="T80" i="11"/>
  <c r="AD80" i="11" s="1"/>
  <c r="T81" i="11"/>
  <c r="T82" i="11"/>
  <c r="AD82" i="11" s="1"/>
  <c r="T83" i="11"/>
  <c r="AD83" i="11" s="1"/>
  <c r="T84" i="11"/>
  <c r="AD84" i="11" s="1"/>
  <c r="T85" i="11"/>
  <c r="T86" i="11"/>
  <c r="AD86" i="11" s="1"/>
  <c r="T87" i="11"/>
  <c r="AD87" i="11" s="1"/>
  <c r="T88" i="11"/>
  <c r="AD88" i="11" s="1"/>
  <c r="T89" i="11"/>
  <c r="T90" i="11"/>
  <c r="AD90" i="11" s="1"/>
  <c r="T91" i="11"/>
  <c r="AD91" i="11" s="1"/>
  <c r="T92" i="11"/>
  <c r="AD92" i="11" s="1"/>
  <c r="T93" i="11"/>
  <c r="T94" i="11"/>
  <c r="AD94" i="11" s="1"/>
  <c r="T95" i="11"/>
  <c r="AD95" i="11" s="1"/>
  <c r="T96" i="11"/>
  <c r="AD96" i="11" s="1"/>
  <c r="T97" i="11"/>
  <c r="T98" i="11"/>
  <c r="AD98" i="11" s="1"/>
  <c r="T99" i="11"/>
  <c r="T100" i="11"/>
  <c r="AD100" i="11" s="1"/>
  <c r="T101" i="11"/>
  <c r="T102" i="11"/>
  <c r="AD102" i="11" s="1"/>
  <c r="T103" i="11"/>
  <c r="AD103" i="11" s="1"/>
  <c r="T104" i="11"/>
  <c r="AD104" i="11" s="1"/>
  <c r="T105" i="11"/>
  <c r="T106" i="11"/>
  <c r="AD106" i="11" s="1"/>
  <c r="T107" i="11"/>
  <c r="AD107" i="11" s="1"/>
  <c r="T108" i="11"/>
  <c r="AD108" i="11" s="1"/>
  <c r="T109" i="11"/>
  <c r="T110" i="11"/>
  <c r="AD110" i="11" s="1"/>
  <c r="T111" i="11"/>
  <c r="AD111" i="11" s="1"/>
  <c r="T112" i="11"/>
  <c r="AD112" i="11" s="1"/>
  <c r="T113" i="11"/>
  <c r="T114" i="11"/>
  <c r="AD114" i="11" s="1"/>
  <c r="T115" i="11"/>
  <c r="AD115" i="11" s="1"/>
  <c r="T116" i="11"/>
  <c r="AD116" i="11" s="1"/>
  <c r="T117" i="11"/>
  <c r="T118" i="11"/>
  <c r="AD118" i="11" s="1"/>
  <c r="T119" i="11"/>
  <c r="AD119" i="11" s="1"/>
  <c r="T120" i="11"/>
  <c r="AD120" i="11" s="1"/>
  <c r="T121" i="11"/>
  <c r="T122" i="11"/>
  <c r="AD122" i="11" s="1"/>
  <c r="T123" i="11"/>
  <c r="AD123" i="11" s="1"/>
  <c r="T124" i="11"/>
  <c r="AD124" i="11" s="1"/>
  <c r="T125" i="11"/>
  <c r="T126" i="11"/>
  <c r="AD126" i="11" s="1"/>
  <c r="T127" i="11"/>
  <c r="AD127" i="11" s="1"/>
  <c r="T128" i="11"/>
  <c r="AD128" i="11" s="1"/>
  <c r="T129" i="11"/>
  <c r="T130" i="11"/>
  <c r="AD130" i="11" s="1"/>
  <c r="T131" i="11"/>
  <c r="AD131" i="11" s="1"/>
  <c r="T132" i="11"/>
  <c r="AD132" i="11" s="1"/>
  <c r="T133" i="11"/>
  <c r="T134" i="11"/>
  <c r="AD134" i="11" s="1"/>
  <c r="T135" i="11"/>
  <c r="AD135" i="11" s="1"/>
  <c r="T136" i="11"/>
  <c r="AD136" i="11" s="1"/>
  <c r="T137" i="11"/>
  <c r="T138" i="11"/>
  <c r="AD138" i="11" s="1"/>
  <c r="T139" i="11"/>
  <c r="AD139" i="11" s="1"/>
  <c r="T140" i="11"/>
  <c r="AD140" i="11" s="1"/>
  <c r="T141" i="11"/>
  <c r="AD141" i="11" s="1"/>
  <c r="T142" i="11"/>
  <c r="AD142" i="11" s="1"/>
  <c r="T143" i="11"/>
  <c r="AD143" i="11" s="1"/>
  <c r="T144" i="11"/>
  <c r="AD144" i="11" s="1"/>
  <c r="T145" i="11"/>
  <c r="T146" i="11"/>
  <c r="AD146" i="11" s="1"/>
  <c r="T147" i="11"/>
  <c r="AD147" i="11" s="1"/>
  <c r="T148" i="11"/>
  <c r="AD148" i="11" s="1"/>
  <c r="T149" i="11"/>
  <c r="T150" i="11"/>
  <c r="AD150" i="11" s="1"/>
  <c r="T151" i="11"/>
  <c r="AD151" i="11" s="1"/>
  <c r="T152" i="11"/>
  <c r="AD152" i="11" s="1"/>
  <c r="T153" i="11"/>
  <c r="T154" i="11"/>
  <c r="AD154" i="11" s="1"/>
  <c r="T155" i="11"/>
  <c r="AD155" i="11" s="1"/>
  <c r="T156" i="11"/>
  <c r="AD156" i="11" s="1"/>
  <c r="T157" i="11"/>
  <c r="T158" i="11"/>
  <c r="AD158" i="11" s="1"/>
  <c r="T159" i="11"/>
  <c r="AD159" i="11" s="1"/>
  <c r="T160" i="11"/>
  <c r="AD160" i="11" s="1"/>
  <c r="T161" i="11"/>
  <c r="T162" i="11"/>
  <c r="AD162" i="11" s="1"/>
  <c r="T163" i="11"/>
  <c r="AD163" i="11" s="1"/>
  <c r="T164" i="11"/>
  <c r="AD164" i="11" s="1"/>
  <c r="T165" i="11"/>
  <c r="T166" i="11"/>
  <c r="AD166" i="11" s="1"/>
  <c r="T167" i="11"/>
  <c r="AD167" i="11" s="1"/>
  <c r="T168" i="11"/>
  <c r="AD168" i="11" s="1"/>
  <c r="T169" i="11"/>
  <c r="T170" i="11"/>
  <c r="AD170" i="11" s="1"/>
  <c r="T171" i="11"/>
  <c r="AD171" i="11" s="1"/>
  <c r="T172" i="11"/>
  <c r="AD172" i="11" s="1"/>
  <c r="T173" i="11"/>
  <c r="T174" i="11"/>
  <c r="AD174" i="11" s="1"/>
  <c r="T175" i="11"/>
  <c r="AD175" i="11" s="1"/>
  <c r="T176" i="11"/>
  <c r="AD176" i="11" s="1"/>
  <c r="T177" i="11"/>
  <c r="T178" i="11"/>
  <c r="AD178" i="11" s="1"/>
  <c r="T179" i="11"/>
  <c r="AD179" i="11" s="1"/>
  <c r="T180" i="11"/>
  <c r="AD180" i="11" s="1"/>
  <c r="T181" i="11"/>
  <c r="T182" i="11"/>
  <c r="AD182" i="11" s="1"/>
  <c r="T183" i="11"/>
  <c r="AD183" i="11" s="1"/>
  <c r="T184" i="11"/>
  <c r="AD184" i="11" s="1"/>
  <c r="T185" i="11"/>
  <c r="T186" i="11"/>
  <c r="AD186" i="11" s="1"/>
  <c r="T187" i="11"/>
  <c r="AD187" i="11" s="1"/>
  <c r="T188" i="11"/>
  <c r="AD188" i="11" s="1"/>
  <c r="T189" i="11"/>
  <c r="T190" i="11"/>
  <c r="AD190" i="11" s="1"/>
  <c r="T191" i="11"/>
  <c r="AD191" i="11" s="1"/>
  <c r="T192" i="11"/>
  <c r="AD192" i="11" s="1"/>
  <c r="T193" i="11"/>
  <c r="T194" i="11"/>
  <c r="AD194" i="11" s="1"/>
  <c r="T195" i="11"/>
  <c r="AD195" i="11" s="1"/>
  <c r="T196" i="11"/>
  <c r="AD196" i="11" s="1"/>
  <c r="T197" i="11"/>
  <c r="T198" i="11"/>
  <c r="T199" i="11"/>
  <c r="AD199" i="11" s="1"/>
  <c r="T200" i="11"/>
  <c r="AD200" i="11" s="1"/>
  <c r="T201" i="11"/>
  <c r="T202" i="11"/>
  <c r="AD202" i="11" s="1"/>
  <c r="T203" i="11"/>
  <c r="AD203" i="11" s="1"/>
  <c r="T204" i="11"/>
  <c r="AD204" i="11" s="1"/>
  <c r="T205" i="11"/>
  <c r="T206" i="11"/>
  <c r="AD206" i="11" s="1"/>
  <c r="T207" i="11"/>
  <c r="AD207" i="11" s="1"/>
  <c r="T208" i="11"/>
  <c r="AD208" i="11" s="1"/>
  <c r="T209" i="11"/>
  <c r="T210" i="11"/>
  <c r="AD210" i="11" s="1"/>
  <c r="T211" i="11"/>
  <c r="AD211" i="11" s="1"/>
  <c r="T212" i="11"/>
  <c r="AD212" i="11" s="1"/>
  <c r="T213" i="11"/>
  <c r="T214" i="11"/>
  <c r="AD214" i="11" s="1"/>
  <c r="T215" i="11"/>
  <c r="AD215" i="11" s="1"/>
  <c r="T216" i="11"/>
  <c r="AD216" i="11" s="1"/>
  <c r="T217" i="11"/>
  <c r="T218" i="11"/>
  <c r="AD218" i="11" s="1"/>
  <c r="T219" i="11"/>
  <c r="AD219" i="11" s="1"/>
  <c r="T220" i="11"/>
  <c r="AD220" i="11" s="1"/>
  <c r="T221" i="11"/>
  <c r="T222" i="11"/>
  <c r="AD222" i="11" s="1"/>
  <c r="T223" i="11"/>
  <c r="AD223" i="11" s="1"/>
  <c r="T224" i="11"/>
  <c r="AD224" i="11" s="1"/>
  <c r="T225" i="11"/>
  <c r="T226" i="11"/>
  <c r="AD226" i="11" s="1"/>
  <c r="T227" i="11"/>
  <c r="AD227" i="11" s="1"/>
  <c r="T228" i="11"/>
  <c r="AD228" i="11" s="1"/>
  <c r="T229" i="11"/>
  <c r="T230" i="11"/>
  <c r="AD230" i="11" s="1"/>
  <c r="T231" i="11"/>
  <c r="AD231" i="11" s="1"/>
  <c r="T232" i="11"/>
  <c r="AD232" i="11" s="1"/>
  <c r="T233" i="11"/>
  <c r="T234" i="11"/>
  <c r="AD234" i="11" s="1"/>
  <c r="T235" i="11"/>
  <c r="AD235" i="11" s="1"/>
  <c r="T236" i="11"/>
  <c r="AD236" i="11" s="1"/>
  <c r="T237" i="11"/>
  <c r="T238" i="11"/>
  <c r="AD238" i="11" s="1"/>
  <c r="T239" i="11"/>
  <c r="AD239" i="11" s="1"/>
  <c r="T240" i="11"/>
  <c r="AD240" i="11" s="1"/>
  <c r="T241" i="11"/>
  <c r="T242" i="11"/>
  <c r="AD242" i="11" s="1"/>
  <c r="T243" i="11"/>
  <c r="AD243" i="11" s="1"/>
  <c r="T244" i="11"/>
  <c r="AD244" i="11" s="1"/>
  <c r="T245" i="11"/>
  <c r="T246" i="11"/>
  <c r="AD246" i="11" s="1"/>
  <c r="T247" i="11"/>
  <c r="AD247" i="11" s="1"/>
  <c r="T248" i="11"/>
  <c r="AD248" i="11" s="1"/>
  <c r="T249" i="11"/>
  <c r="T250" i="11"/>
  <c r="AD250" i="11" s="1"/>
  <c r="T251" i="11"/>
  <c r="AD251" i="11" s="1"/>
  <c r="T252" i="11"/>
  <c r="AD252" i="11" s="1"/>
  <c r="T253" i="11"/>
  <c r="T254" i="11"/>
  <c r="AD254" i="11" s="1"/>
  <c r="T255" i="11"/>
  <c r="AD255" i="11" s="1"/>
  <c r="T256" i="11"/>
  <c r="AD256" i="11" s="1"/>
  <c r="T257" i="11"/>
  <c r="T258" i="11"/>
  <c r="AD258" i="11" s="1"/>
  <c r="T259" i="11"/>
  <c r="AD259" i="11" s="1"/>
  <c r="T260" i="11"/>
  <c r="AD260" i="11" s="1"/>
  <c r="T261" i="11"/>
  <c r="T262" i="11"/>
  <c r="AD262" i="11" s="1"/>
  <c r="T263" i="11"/>
  <c r="AD263" i="11" s="1"/>
  <c r="T264" i="11"/>
  <c r="AD264" i="11" s="1"/>
  <c r="T265" i="11"/>
  <c r="T266" i="11"/>
  <c r="AD266" i="11" s="1"/>
  <c r="T267" i="11"/>
  <c r="AD267" i="11" s="1"/>
  <c r="T268" i="11"/>
  <c r="AD268" i="11" s="1"/>
  <c r="T269" i="11"/>
  <c r="T270" i="11"/>
  <c r="AD270" i="11" s="1"/>
  <c r="T271" i="11"/>
  <c r="AD271" i="11" s="1"/>
  <c r="T272" i="11"/>
  <c r="AD272" i="11" s="1"/>
  <c r="T273" i="11"/>
  <c r="T274" i="11"/>
  <c r="AD274" i="11" s="1"/>
  <c r="T275" i="11"/>
  <c r="AD275" i="11" s="1"/>
  <c r="T276" i="11"/>
  <c r="AD276" i="11" s="1"/>
  <c r="T277" i="11"/>
  <c r="T278" i="11"/>
  <c r="AD278" i="11" s="1"/>
  <c r="T279" i="11"/>
  <c r="AD279" i="11" s="1"/>
  <c r="T280" i="11"/>
  <c r="AD280" i="11" s="1"/>
  <c r="T281" i="11"/>
  <c r="T282" i="11"/>
  <c r="AD282" i="11" s="1"/>
  <c r="T283" i="11"/>
  <c r="AD283" i="11" s="1"/>
  <c r="T284" i="11"/>
  <c r="AD284" i="11" s="1"/>
  <c r="T285" i="11"/>
  <c r="T286" i="11"/>
  <c r="AD286" i="11" s="1"/>
  <c r="T287" i="11"/>
  <c r="AD287" i="11" s="1"/>
  <c r="T288" i="11"/>
  <c r="AD288" i="11" s="1"/>
  <c r="T289" i="11"/>
  <c r="T290" i="11"/>
  <c r="AD290" i="11" s="1"/>
  <c r="T291" i="11"/>
  <c r="AD291" i="11" s="1"/>
  <c r="T292" i="11"/>
  <c r="AD292" i="11" s="1"/>
  <c r="T293" i="11"/>
  <c r="T294" i="11"/>
  <c r="AD294" i="11" s="1"/>
  <c r="T295" i="11"/>
  <c r="AD295" i="11" s="1"/>
  <c r="T296" i="11"/>
  <c r="AD296" i="11" s="1"/>
  <c r="T297" i="11"/>
  <c r="T298" i="11"/>
  <c r="AD298" i="11" s="1"/>
  <c r="T299" i="11"/>
  <c r="AD299" i="11" s="1"/>
  <c r="T300" i="11"/>
  <c r="AD300" i="11" s="1"/>
  <c r="T301" i="11"/>
  <c r="T302" i="11"/>
  <c r="AD302" i="11" s="1"/>
  <c r="T303" i="11"/>
  <c r="AD303" i="11" s="1"/>
  <c r="T304" i="11"/>
  <c r="AD304" i="11" s="1"/>
  <c r="T305" i="11"/>
  <c r="T306" i="11"/>
  <c r="AD306" i="11" s="1"/>
  <c r="T307" i="11"/>
  <c r="AD307" i="11" s="1"/>
  <c r="T308" i="11"/>
  <c r="AD308" i="11" s="1"/>
  <c r="T309" i="11"/>
  <c r="T310" i="11"/>
  <c r="AD310" i="11" s="1"/>
  <c r="T311" i="11"/>
  <c r="AD311" i="11" s="1"/>
  <c r="T312" i="11"/>
  <c r="T313" i="11"/>
  <c r="T314" i="11"/>
  <c r="AD314" i="11" s="1"/>
  <c r="T315" i="11"/>
  <c r="AD315" i="11" s="1"/>
  <c r="T316" i="11"/>
  <c r="AD316" i="11" s="1"/>
  <c r="T317" i="11"/>
  <c r="T318" i="11"/>
  <c r="AD318" i="11" s="1"/>
  <c r="T319" i="11"/>
  <c r="AD319" i="11" s="1"/>
  <c r="T320" i="11"/>
  <c r="T321" i="11"/>
  <c r="T322" i="11"/>
  <c r="AD322" i="11" s="1"/>
  <c r="T323" i="11"/>
  <c r="AD323" i="11" s="1"/>
  <c r="T324" i="11"/>
  <c r="AD324" i="11" s="1"/>
  <c r="T325" i="11"/>
  <c r="T326" i="11"/>
  <c r="AD326" i="11" s="1"/>
  <c r="T327" i="11"/>
  <c r="AD327" i="11" s="1"/>
  <c r="T328" i="11"/>
  <c r="T329" i="11"/>
  <c r="T330" i="11"/>
  <c r="AD330" i="11" s="1"/>
  <c r="T331" i="11"/>
  <c r="AD331" i="11" s="1"/>
  <c r="T332" i="11"/>
  <c r="AD332" i="11" s="1"/>
  <c r="T333" i="11"/>
  <c r="T334" i="11"/>
  <c r="AD334" i="11" s="1"/>
  <c r="T335" i="11"/>
  <c r="AD335" i="11" s="1"/>
  <c r="T336" i="11"/>
  <c r="T337" i="11"/>
  <c r="T338" i="11"/>
  <c r="AD338" i="11" s="1"/>
  <c r="T339" i="11"/>
  <c r="AD339" i="11" s="1"/>
  <c r="T340" i="11"/>
  <c r="AD340" i="11" s="1"/>
  <c r="T341" i="11"/>
  <c r="T342" i="11"/>
  <c r="AD342" i="11" s="1"/>
  <c r="T343" i="11"/>
  <c r="AD343" i="11" s="1"/>
  <c r="T344" i="11"/>
  <c r="T345" i="11"/>
  <c r="T346" i="11"/>
  <c r="AD346" i="11" s="1"/>
  <c r="T347" i="11"/>
  <c r="AD347" i="11" s="1"/>
  <c r="T348" i="11"/>
  <c r="AD348" i="11" s="1"/>
  <c r="T349" i="11"/>
  <c r="T350" i="11"/>
  <c r="AD350" i="11" s="1"/>
  <c r="T351" i="11"/>
  <c r="AD351" i="11" s="1"/>
  <c r="T352" i="11"/>
  <c r="T353" i="11"/>
  <c r="T354" i="11"/>
  <c r="AD354" i="11" s="1"/>
  <c r="T355" i="11"/>
  <c r="AD355" i="11" s="1"/>
  <c r="T356" i="11"/>
  <c r="AD356" i="11" s="1"/>
  <c r="T357" i="11"/>
  <c r="T358" i="11"/>
  <c r="AD358" i="11" s="1"/>
  <c r="T359" i="11"/>
  <c r="AD359" i="11" s="1"/>
  <c r="T360" i="11"/>
  <c r="T361" i="11"/>
  <c r="T362" i="11"/>
  <c r="AD362" i="11" s="1"/>
  <c r="T363" i="11"/>
  <c r="AD363" i="11" s="1"/>
  <c r="T364" i="11"/>
  <c r="AD364" i="11" s="1"/>
  <c r="T365" i="11"/>
  <c r="T366" i="11"/>
  <c r="AD366" i="11" s="1"/>
  <c r="T367" i="11"/>
  <c r="AD367" i="11" s="1"/>
  <c r="T368" i="11"/>
  <c r="T369" i="11"/>
  <c r="T370" i="11"/>
  <c r="AD370" i="11" s="1"/>
  <c r="T371" i="11"/>
  <c r="AD371" i="11" s="1"/>
  <c r="T372" i="11"/>
  <c r="AD372" i="11" s="1"/>
  <c r="T373" i="11"/>
  <c r="T374" i="11"/>
  <c r="AD374" i="11" s="1"/>
  <c r="T375" i="11"/>
  <c r="AD375" i="11" s="1"/>
  <c r="T376" i="11"/>
  <c r="T377" i="11"/>
  <c r="T378" i="11"/>
  <c r="AD378" i="11" s="1"/>
  <c r="T379" i="11"/>
  <c r="AD379" i="11" s="1"/>
  <c r="T380" i="11"/>
  <c r="AD380" i="11" s="1"/>
  <c r="T381" i="11"/>
  <c r="T382" i="11"/>
  <c r="AD382" i="11" s="1"/>
  <c r="T383" i="11"/>
  <c r="AD383" i="11" s="1"/>
  <c r="T384" i="11"/>
  <c r="T385" i="11"/>
  <c r="T386" i="11"/>
  <c r="AD386" i="11" s="1"/>
  <c r="T387" i="11"/>
  <c r="AD387" i="11" s="1"/>
  <c r="T388" i="11"/>
  <c r="AD388" i="11" s="1"/>
  <c r="T389" i="11"/>
  <c r="T390" i="11"/>
  <c r="AD390" i="11" s="1"/>
  <c r="T391" i="11"/>
  <c r="AD391" i="11" s="1"/>
  <c r="T392" i="11"/>
  <c r="T393" i="11"/>
  <c r="T394" i="11"/>
  <c r="AD394" i="11" s="1"/>
  <c r="T395" i="11"/>
  <c r="AD395" i="11" s="1"/>
  <c r="T396" i="11"/>
  <c r="AD396" i="11" s="1"/>
  <c r="T397" i="11"/>
  <c r="T398" i="11"/>
  <c r="AD398" i="11" s="1"/>
  <c r="T399" i="11"/>
  <c r="AD399" i="11" s="1"/>
  <c r="T400" i="11"/>
  <c r="T401" i="11"/>
  <c r="T402" i="11"/>
  <c r="AD402" i="11" s="1"/>
  <c r="T403" i="11"/>
  <c r="AD403" i="11" s="1"/>
  <c r="T404" i="11"/>
  <c r="AD404" i="11" s="1"/>
  <c r="T405" i="11"/>
  <c r="T406" i="11"/>
  <c r="AD406" i="11" s="1"/>
  <c r="T407" i="11"/>
  <c r="AD407" i="11" s="1"/>
  <c r="T408" i="11"/>
  <c r="T409" i="11"/>
  <c r="T410" i="11"/>
  <c r="AD410" i="11" s="1"/>
  <c r="T411" i="11"/>
  <c r="AD411" i="11" s="1"/>
  <c r="T412" i="11"/>
  <c r="AD412" i="11" s="1"/>
  <c r="T413" i="11"/>
  <c r="T414" i="11"/>
  <c r="AD414" i="11" s="1"/>
  <c r="T415" i="11"/>
  <c r="AD415" i="11" s="1"/>
  <c r="T416" i="11"/>
  <c r="T417" i="11"/>
  <c r="T418" i="11"/>
  <c r="AD418" i="11" s="1"/>
  <c r="T419" i="11"/>
  <c r="AD419" i="11" s="1"/>
  <c r="T420" i="11"/>
  <c r="AD420" i="11" s="1"/>
  <c r="T421" i="11"/>
  <c r="T422" i="11"/>
  <c r="AD422" i="11" s="1"/>
  <c r="T423" i="11"/>
  <c r="AD423" i="11" s="1"/>
  <c r="T424" i="11"/>
  <c r="T425" i="11"/>
  <c r="T426" i="11"/>
  <c r="AD426" i="11" s="1"/>
  <c r="T427" i="11"/>
  <c r="AD427" i="11" s="1"/>
  <c r="T428" i="11"/>
  <c r="AD428" i="11" s="1"/>
  <c r="T429" i="11"/>
  <c r="T430" i="11"/>
  <c r="AD430" i="11" s="1"/>
  <c r="T431" i="11"/>
  <c r="AD431" i="11" s="1"/>
  <c r="T432" i="11"/>
  <c r="T433" i="11"/>
  <c r="T434" i="11"/>
  <c r="AD434" i="11" s="1"/>
  <c r="T435" i="11"/>
  <c r="AD435" i="11" s="1"/>
  <c r="T436" i="11"/>
  <c r="AD436" i="11" s="1"/>
  <c r="T437" i="11"/>
  <c r="T438" i="11"/>
  <c r="AD438" i="11" s="1"/>
  <c r="T439" i="11"/>
  <c r="AD439" i="11" s="1"/>
  <c r="T440" i="11"/>
  <c r="T441" i="11"/>
  <c r="T442" i="11"/>
  <c r="AD442" i="11" s="1"/>
  <c r="T443" i="11"/>
  <c r="AD443" i="11" s="1"/>
  <c r="T444" i="11"/>
  <c r="AD444" i="11" s="1"/>
  <c r="T445" i="11"/>
  <c r="T446" i="11"/>
  <c r="AD446" i="11" s="1"/>
  <c r="T447" i="11"/>
  <c r="AD447" i="11" s="1"/>
  <c r="T448" i="11"/>
  <c r="T449" i="11"/>
  <c r="T450" i="11"/>
  <c r="AD450" i="11" s="1"/>
  <c r="T451" i="11"/>
  <c r="AD451" i="11" s="1"/>
  <c r="T452" i="11"/>
  <c r="AD452" i="11" s="1"/>
  <c r="T453" i="11"/>
  <c r="T454" i="11"/>
  <c r="AD454" i="11" s="1"/>
  <c r="T455" i="11"/>
  <c r="AD455" i="11" s="1"/>
  <c r="T456" i="11"/>
  <c r="T457" i="11"/>
  <c r="T458" i="11"/>
  <c r="AD458" i="11" s="1"/>
  <c r="T459" i="11"/>
  <c r="AD459" i="11" s="1"/>
  <c r="T460" i="11"/>
  <c r="AD460" i="11" s="1"/>
  <c r="T461" i="11"/>
  <c r="T462" i="11"/>
  <c r="AD462" i="11" s="1"/>
  <c r="T463" i="11"/>
  <c r="AD463" i="11" s="1"/>
  <c r="T464" i="11"/>
  <c r="T465" i="11"/>
  <c r="T466" i="11"/>
  <c r="AD466" i="11" s="1"/>
  <c r="T467" i="11"/>
  <c r="AD467" i="11" s="1"/>
  <c r="T468" i="11"/>
  <c r="AD468" i="11" s="1"/>
  <c r="T469" i="11"/>
  <c r="T470" i="11"/>
  <c r="AD470" i="11" s="1"/>
  <c r="T471" i="11"/>
  <c r="AD471" i="11" s="1"/>
  <c r="T472" i="11"/>
  <c r="T473" i="11"/>
  <c r="T474" i="11"/>
  <c r="AD474" i="11" s="1"/>
  <c r="T475" i="11"/>
  <c r="AD475" i="11" s="1"/>
  <c r="T476" i="11"/>
  <c r="AD476" i="11" s="1"/>
  <c r="T477" i="11"/>
  <c r="T478" i="11"/>
  <c r="AD478" i="11" s="1"/>
  <c r="T479" i="11"/>
  <c r="AD479" i="11" s="1"/>
  <c r="T480" i="11"/>
  <c r="T481" i="11"/>
  <c r="T482" i="11"/>
  <c r="AD482" i="11" s="1"/>
  <c r="T483" i="11"/>
  <c r="AD483" i="11" s="1"/>
  <c r="T484" i="11"/>
  <c r="AD484" i="11" s="1"/>
  <c r="T485" i="11"/>
  <c r="T486" i="11"/>
  <c r="AD486" i="11" s="1"/>
  <c r="T487" i="11"/>
  <c r="AD487" i="11" s="1"/>
  <c r="T488" i="11"/>
  <c r="T489" i="11"/>
  <c r="T490" i="11"/>
  <c r="AD490" i="11" s="1"/>
  <c r="T491" i="11"/>
  <c r="AD491" i="11" s="1"/>
  <c r="T492" i="11"/>
  <c r="AD492" i="11" s="1"/>
  <c r="T493" i="11"/>
  <c r="T494" i="11"/>
  <c r="AD494" i="11" s="1"/>
  <c r="T495" i="11"/>
  <c r="AD495" i="11" s="1"/>
  <c r="T496" i="11"/>
  <c r="T497" i="11"/>
  <c r="T498" i="11"/>
  <c r="AD498" i="11" s="1"/>
  <c r="T499" i="11"/>
  <c r="AD499" i="11" s="1"/>
  <c r="T500" i="11"/>
  <c r="AD500" i="11" s="1"/>
  <c r="T501" i="11"/>
  <c r="T502" i="11"/>
  <c r="AD502" i="11" s="1"/>
  <c r="T503" i="11"/>
  <c r="AD503" i="11" s="1"/>
  <c r="T504" i="11"/>
  <c r="T505" i="11"/>
  <c r="T506" i="11"/>
  <c r="AD506" i="11" s="1"/>
  <c r="T507" i="11"/>
  <c r="AD507" i="11" s="1"/>
  <c r="T508" i="11"/>
  <c r="AD508" i="11" s="1"/>
  <c r="T509" i="11"/>
  <c r="T510" i="11"/>
  <c r="AD510" i="11" s="1"/>
  <c r="T511" i="11"/>
  <c r="AD511" i="11" s="1"/>
  <c r="T512" i="11"/>
  <c r="T513" i="11"/>
  <c r="T514" i="11"/>
  <c r="AD514" i="11" s="1"/>
  <c r="T515" i="11"/>
  <c r="AD515" i="11" s="1"/>
  <c r="T516" i="11"/>
  <c r="AD516" i="11" s="1"/>
  <c r="T517" i="11"/>
  <c r="T518" i="11"/>
  <c r="AD518" i="11" s="1"/>
  <c r="T519" i="11"/>
  <c r="AD519" i="11" s="1"/>
  <c r="T520" i="11"/>
  <c r="T521" i="11"/>
  <c r="T522" i="11"/>
  <c r="AD522" i="11" s="1"/>
  <c r="T523" i="11"/>
  <c r="AD523" i="11" s="1"/>
  <c r="T524" i="11"/>
  <c r="AD524" i="11" s="1"/>
  <c r="T525" i="11"/>
  <c r="T526" i="11"/>
  <c r="AD526" i="11" s="1"/>
  <c r="T527" i="11"/>
  <c r="AD527" i="11" s="1"/>
  <c r="T528" i="11"/>
  <c r="T529" i="11"/>
  <c r="T530" i="11"/>
  <c r="AD530" i="11" s="1"/>
  <c r="T531" i="11"/>
  <c r="AD531" i="11" s="1"/>
  <c r="T532" i="11"/>
  <c r="AD532" i="11" s="1"/>
  <c r="T533" i="11"/>
  <c r="T534" i="11"/>
  <c r="AD534" i="11" s="1"/>
  <c r="T535" i="11"/>
  <c r="AD535" i="11" s="1"/>
  <c r="T536" i="11"/>
  <c r="T537" i="11"/>
  <c r="T538" i="11"/>
  <c r="AD538" i="11" s="1"/>
  <c r="T539" i="11"/>
  <c r="AD539" i="11" s="1"/>
  <c r="T540" i="11"/>
  <c r="AD540" i="11" s="1"/>
  <c r="T541" i="11"/>
  <c r="T542" i="11"/>
  <c r="AD542" i="11" s="1"/>
  <c r="T543" i="11"/>
  <c r="AD543" i="11" s="1"/>
  <c r="T544" i="11"/>
  <c r="T545" i="11"/>
  <c r="T546" i="11"/>
  <c r="AD546" i="11" s="1"/>
  <c r="T547" i="11"/>
  <c r="AD547" i="11" s="1"/>
  <c r="T548" i="11"/>
  <c r="AD548" i="11" s="1"/>
  <c r="T549" i="11"/>
  <c r="T550" i="11"/>
  <c r="AD550" i="11" s="1"/>
  <c r="T551" i="11"/>
  <c r="AD551" i="11" s="1"/>
  <c r="T552" i="11"/>
  <c r="T553" i="11"/>
  <c r="T554" i="11"/>
  <c r="AD554" i="11" s="1"/>
  <c r="T555" i="11"/>
  <c r="AD555" i="11" s="1"/>
  <c r="T556" i="11"/>
  <c r="AD556" i="11" s="1"/>
  <c r="T557" i="11"/>
  <c r="T558" i="11"/>
  <c r="AD558" i="11" s="1"/>
  <c r="T559" i="11"/>
  <c r="AD559" i="11" s="1"/>
  <c r="T560" i="11"/>
  <c r="T561" i="11"/>
  <c r="T562" i="11"/>
  <c r="AD562" i="11" s="1"/>
  <c r="T563" i="11"/>
  <c r="AD563" i="11" s="1"/>
  <c r="T564" i="11"/>
  <c r="AD564" i="11" s="1"/>
  <c r="T565" i="11"/>
  <c r="T566" i="11"/>
  <c r="AD566" i="11" s="1"/>
  <c r="T567" i="11"/>
  <c r="AD567" i="11" s="1"/>
  <c r="T568" i="11"/>
  <c r="T569" i="11"/>
  <c r="T570" i="11"/>
  <c r="AD570" i="11" s="1"/>
  <c r="T571" i="11"/>
  <c r="AD571" i="11" s="1"/>
  <c r="T572" i="11"/>
  <c r="AD572" i="11" s="1"/>
  <c r="T573" i="11"/>
  <c r="T574" i="11"/>
  <c r="AD574" i="11" s="1"/>
  <c r="T575" i="11"/>
  <c r="AD575" i="11" s="1"/>
  <c r="T576" i="11"/>
  <c r="T577" i="11"/>
  <c r="T578" i="11"/>
  <c r="AD578" i="11" s="1"/>
  <c r="T579" i="11"/>
  <c r="AD579" i="11" s="1"/>
  <c r="T580" i="11"/>
  <c r="AD580" i="11" s="1"/>
  <c r="T581" i="11"/>
  <c r="T582" i="11"/>
  <c r="AD582" i="11" s="1"/>
  <c r="T583" i="11"/>
  <c r="AD583" i="11" s="1"/>
  <c r="T584" i="11"/>
  <c r="T585" i="11"/>
  <c r="T586" i="11"/>
  <c r="AD586" i="11" s="1"/>
  <c r="T587" i="11"/>
  <c r="AD587" i="11" s="1"/>
  <c r="T588" i="11"/>
  <c r="AD588" i="11" s="1"/>
  <c r="T589" i="11"/>
  <c r="T590" i="11"/>
  <c r="AD590" i="11" s="1"/>
  <c r="T591" i="11"/>
  <c r="AD591" i="11" s="1"/>
  <c r="T592" i="11"/>
  <c r="T593" i="11"/>
  <c r="T594" i="11"/>
  <c r="AD594" i="11" s="1"/>
  <c r="T595" i="11"/>
  <c r="AD595" i="11" s="1"/>
  <c r="T596" i="11"/>
  <c r="AD596" i="11" s="1"/>
  <c r="T597" i="11"/>
  <c r="T598" i="11"/>
  <c r="AD598" i="11" s="1"/>
  <c r="T599" i="11"/>
  <c r="AD599" i="11" s="1"/>
  <c r="T600" i="11"/>
  <c r="T601" i="11"/>
  <c r="T602" i="11"/>
  <c r="AD602" i="11" s="1"/>
  <c r="T603" i="11"/>
  <c r="AD603" i="11" s="1"/>
  <c r="T604" i="11"/>
  <c r="AD604" i="11" s="1"/>
  <c r="T605" i="11"/>
  <c r="T606" i="11"/>
  <c r="AD606" i="11" s="1"/>
  <c r="T607" i="11"/>
  <c r="AD607" i="11" s="1"/>
  <c r="T608" i="11"/>
  <c r="T609" i="11"/>
  <c r="T610" i="11"/>
  <c r="AD610" i="11" s="1"/>
  <c r="T611" i="11"/>
  <c r="AD611" i="11" s="1"/>
  <c r="T612" i="11"/>
  <c r="AD612" i="11" s="1"/>
  <c r="T613" i="11"/>
  <c r="T614" i="11"/>
  <c r="AD614" i="11" s="1"/>
  <c r="T615" i="11"/>
  <c r="AD615" i="11" s="1"/>
  <c r="T616" i="11"/>
  <c r="T617" i="11"/>
  <c r="T618" i="11"/>
  <c r="AD618" i="11" s="1"/>
  <c r="T619" i="11"/>
  <c r="AD619" i="11" s="1"/>
  <c r="T620" i="11"/>
  <c r="AD620" i="11" s="1"/>
  <c r="T621" i="11"/>
  <c r="T622" i="11"/>
  <c r="AD622" i="11" s="1"/>
  <c r="T623" i="11"/>
  <c r="AD623" i="11" s="1"/>
  <c r="T624" i="11"/>
  <c r="T625" i="11"/>
  <c r="T626" i="11"/>
  <c r="AD626" i="11" s="1"/>
  <c r="T627" i="11"/>
  <c r="AD627" i="11" s="1"/>
  <c r="T628" i="11"/>
  <c r="AD628" i="11" s="1"/>
  <c r="T629" i="11"/>
  <c r="T630" i="11"/>
  <c r="AD630" i="11" s="1"/>
  <c r="T631" i="11"/>
  <c r="AD631" i="11" s="1"/>
  <c r="T632" i="11"/>
  <c r="T633" i="11"/>
  <c r="T634" i="11"/>
  <c r="AD634" i="11" s="1"/>
  <c r="T635" i="11"/>
  <c r="AD635" i="11" s="1"/>
  <c r="T636" i="11"/>
  <c r="AD636" i="11" s="1"/>
  <c r="T637" i="11"/>
  <c r="T638" i="11"/>
  <c r="AD638" i="11" s="1"/>
  <c r="T639" i="11"/>
  <c r="AD639" i="11" s="1"/>
  <c r="T640" i="11"/>
  <c r="T641" i="11"/>
  <c r="T642" i="11"/>
  <c r="AD642" i="11" s="1"/>
  <c r="T643" i="11"/>
  <c r="AD643" i="11" s="1"/>
  <c r="T644" i="11"/>
  <c r="AD644" i="11" s="1"/>
  <c r="T645" i="11"/>
  <c r="T646" i="11"/>
  <c r="AD646" i="11" s="1"/>
  <c r="T647" i="11"/>
  <c r="AD647" i="11" s="1"/>
  <c r="T648" i="11"/>
  <c r="T649" i="11"/>
  <c r="T650" i="11"/>
  <c r="AD650" i="11" s="1"/>
  <c r="T651" i="11"/>
  <c r="AD651" i="11" s="1"/>
  <c r="T652" i="11"/>
  <c r="AD652" i="11" s="1"/>
  <c r="T653" i="11"/>
  <c r="T654" i="11"/>
  <c r="AD654" i="11" s="1"/>
  <c r="T655" i="11"/>
  <c r="AD655" i="11" s="1"/>
  <c r="T656" i="11"/>
  <c r="T657" i="11"/>
  <c r="T658" i="11"/>
  <c r="AD658" i="11" s="1"/>
  <c r="T659" i="11"/>
  <c r="AD659" i="11" s="1"/>
  <c r="T660" i="11"/>
  <c r="AD660" i="11" s="1"/>
  <c r="T661" i="11"/>
  <c r="T662" i="11"/>
  <c r="AD662" i="11" s="1"/>
  <c r="T663" i="11"/>
  <c r="AD663" i="11" s="1"/>
  <c r="T664" i="11"/>
  <c r="T665" i="11"/>
  <c r="T666" i="11"/>
  <c r="AD666" i="11" s="1"/>
  <c r="T667" i="11"/>
  <c r="AD667" i="11" s="1"/>
  <c r="T668" i="11"/>
  <c r="AD668" i="11" s="1"/>
  <c r="T669" i="11"/>
  <c r="T670" i="11"/>
  <c r="AD670" i="11" s="1"/>
  <c r="T671" i="11"/>
  <c r="AD671" i="11" s="1"/>
  <c r="T672" i="11"/>
  <c r="T673" i="11"/>
  <c r="T674" i="11"/>
  <c r="AD674" i="11" s="1"/>
  <c r="T675" i="11"/>
  <c r="AD675" i="11" s="1"/>
  <c r="T676" i="11"/>
  <c r="AD676" i="11" s="1"/>
  <c r="T677" i="11"/>
  <c r="T678" i="11"/>
  <c r="AD678" i="11" s="1"/>
  <c r="T679" i="11"/>
  <c r="AD679" i="11" s="1"/>
  <c r="T680" i="11"/>
  <c r="T681" i="11"/>
  <c r="T682" i="11"/>
  <c r="AD682" i="11" s="1"/>
  <c r="T683" i="11"/>
  <c r="AD683" i="11" s="1"/>
  <c r="T684" i="11"/>
  <c r="AD684" i="11" s="1"/>
  <c r="T685" i="11"/>
  <c r="T686" i="11"/>
  <c r="AD686" i="11" s="1"/>
  <c r="T687" i="11"/>
  <c r="AD687" i="11" s="1"/>
  <c r="T688" i="11"/>
  <c r="T689" i="11"/>
  <c r="T690" i="11"/>
  <c r="AD690" i="11" s="1"/>
  <c r="T691" i="11"/>
  <c r="AD691" i="11" s="1"/>
  <c r="T692" i="11"/>
  <c r="T693" i="11"/>
  <c r="T694" i="11"/>
  <c r="AD694" i="11" s="1"/>
  <c r="T695" i="11"/>
  <c r="AD695" i="11" s="1"/>
  <c r="T696" i="11"/>
  <c r="T697" i="11"/>
  <c r="T698" i="11"/>
  <c r="AD698" i="11" s="1"/>
  <c r="T699" i="11"/>
  <c r="AD699" i="11" s="1"/>
  <c r="T700" i="11"/>
  <c r="T701" i="11"/>
  <c r="T702" i="11"/>
  <c r="AD702" i="11" s="1"/>
  <c r="T703" i="11"/>
  <c r="AD703" i="11" s="1"/>
  <c r="T704" i="11"/>
  <c r="T705" i="11"/>
  <c r="T706" i="11"/>
  <c r="AD706" i="11" s="1"/>
  <c r="T707" i="11"/>
  <c r="AD707" i="11" s="1"/>
  <c r="T708" i="11"/>
  <c r="T709" i="11"/>
  <c r="T710" i="11"/>
  <c r="T711" i="11"/>
  <c r="AD711" i="11" s="1"/>
  <c r="T712" i="11"/>
  <c r="T713" i="11"/>
  <c r="T714" i="11"/>
  <c r="AD714" i="11" s="1"/>
  <c r="T715" i="11"/>
  <c r="AD715" i="11" s="1"/>
  <c r="T716" i="11"/>
  <c r="T717" i="11"/>
  <c r="T718" i="11"/>
  <c r="AD718" i="11" s="1"/>
  <c r="T719" i="11"/>
  <c r="AD719" i="11" s="1"/>
  <c r="T720" i="11"/>
  <c r="T721" i="11"/>
  <c r="T722" i="11"/>
  <c r="AD722" i="11" s="1"/>
  <c r="T723" i="11"/>
  <c r="AD723" i="11" s="1"/>
  <c r="T724" i="11"/>
  <c r="T5" i="11"/>
  <c r="AD5" i="11" s="1"/>
  <c r="O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63" i="11"/>
  <c r="O64" i="11"/>
  <c r="O65" i="11"/>
  <c r="O66" i="11"/>
  <c r="O67" i="11"/>
  <c r="O68" i="11"/>
  <c r="O69" i="11"/>
  <c r="O70" i="11"/>
  <c r="O71" i="11"/>
  <c r="O72" i="11"/>
  <c r="O73" i="11"/>
  <c r="O74" i="11"/>
  <c r="O75" i="11"/>
  <c r="O76" i="11"/>
  <c r="O77" i="11"/>
  <c r="O78" i="11"/>
  <c r="O79" i="11"/>
  <c r="O80" i="11"/>
  <c r="O81" i="11"/>
  <c r="O82" i="11"/>
  <c r="O83" i="11"/>
  <c r="O84" i="11"/>
  <c r="O85" i="11"/>
  <c r="O86" i="11"/>
  <c r="O87" i="11"/>
  <c r="O88" i="11"/>
  <c r="O89" i="11"/>
  <c r="O90" i="11"/>
  <c r="O91" i="11"/>
  <c r="O92" i="11"/>
  <c r="O93" i="11"/>
  <c r="O94" i="11"/>
  <c r="O95" i="11"/>
  <c r="O96" i="11"/>
  <c r="O97" i="11"/>
  <c r="O98" i="11"/>
  <c r="O99" i="11"/>
  <c r="O100" i="11"/>
  <c r="O101" i="11"/>
  <c r="O102" i="11"/>
  <c r="O103" i="11"/>
  <c r="O104" i="11"/>
  <c r="O105" i="11"/>
  <c r="O106" i="11"/>
  <c r="O107" i="11"/>
  <c r="O108" i="11"/>
  <c r="O109" i="11"/>
  <c r="O110" i="11"/>
  <c r="O111" i="11"/>
  <c r="O112" i="11"/>
  <c r="O113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O177" i="11"/>
  <c r="O178" i="11"/>
  <c r="O179" i="11"/>
  <c r="O180" i="11"/>
  <c r="O181" i="11"/>
  <c r="O182" i="11"/>
  <c r="O183" i="11"/>
  <c r="O184" i="11"/>
  <c r="O185" i="11"/>
  <c r="O186" i="11"/>
  <c r="O187" i="11"/>
  <c r="O188" i="11"/>
  <c r="O189" i="11"/>
  <c r="O190" i="11"/>
  <c r="O191" i="11"/>
  <c r="O192" i="11"/>
  <c r="O193" i="11"/>
  <c r="O194" i="11"/>
  <c r="O195" i="11"/>
  <c r="O196" i="11"/>
  <c r="O197" i="11"/>
  <c r="O198" i="11"/>
  <c r="O199" i="11"/>
  <c r="O200" i="11"/>
  <c r="O201" i="11"/>
  <c r="O202" i="11"/>
  <c r="O203" i="11"/>
  <c r="O204" i="11"/>
  <c r="O205" i="11"/>
  <c r="O206" i="11"/>
  <c r="O207" i="11"/>
  <c r="O208" i="11"/>
  <c r="O209" i="11"/>
  <c r="O210" i="11"/>
  <c r="O211" i="11"/>
  <c r="O212" i="11"/>
  <c r="O213" i="11"/>
  <c r="O214" i="11"/>
  <c r="O215" i="11"/>
  <c r="O216" i="11"/>
  <c r="O217" i="11"/>
  <c r="O218" i="11"/>
  <c r="O219" i="11"/>
  <c r="O220" i="11"/>
  <c r="O221" i="11"/>
  <c r="O222" i="11"/>
  <c r="O223" i="11"/>
  <c r="O224" i="11"/>
  <c r="O225" i="11"/>
  <c r="O226" i="11"/>
  <c r="O227" i="11"/>
  <c r="O228" i="11"/>
  <c r="O229" i="11"/>
  <c r="O230" i="11"/>
  <c r="O231" i="11"/>
  <c r="O232" i="11"/>
  <c r="O233" i="11"/>
  <c r="O234" i="11"/>
  <c r="O235" i="11"/>
  <c r="O236" i="11"/>
  <c r="O237" i="11"/>
  <c r="O238" i="11"/>
  <c r="O239" i="11"/>
  <c r="O240" i="11"/>
  <c r="O241" i="11"/>
  <c r="O242" i="11"/>
  <c r="O243" i="11"/>
  <c r="O244" i="11"/>
  <c r="O245" i="11"/>
  <c r="O246" i="11"/>
  <c r="O247" i="11"/>
  <c r="O248" i="11"/>
  <c r="O249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O262" i="11"/>
  <c r="O263" i="11"/>
  <c r="O264" i="11"/>
  <c r="O265" i="11"/>
  <c r="O266" i="11"/>
  <c r="O267" i="11"/>
  <c r="O268" i="11"/>
  <c r="O269" i="11"/>
  <c r="O270" i="11"/>
  <c r="O271" i="11"/>
  <c r="O272" i="11"/>
  <c r="O273" i="11"/>
  <c r="O274" i="11"/>
  <c r="O275" i="11"/>
  <c r="O276" i="11"/>
  <c r="O277" i="11"/>
  <c r="O278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O292" i="11"/>
  <c r="O293" i="11"/>
  <c r="O294" i="11"/>
  <c r="O295" i="11"/>
  <c r="O296" i="11"/>
  <c r="O297" i="11"/>
  <c r="O298" i="11"/>
  <c r="O299" i="11"/>
  <c r="O300" i="11"/>
  <c r="O301" i="11"/>
  <c r="O302" i="11"/>
  <c r="O303" i="11"/>
  <c r="O304" i="11"/>
  <c r="O305" i="11"/>
  <c r="O306" i="11"/>
  <c r="O307" i="11"/>
  <c r="O308" i="11"/>
  <c r="O309" i="11"/>
  <c r="O310" i="11"/>
  <c r="O311" i="11"/>
  <c r="O312" i="11"/>
  <c r="O313" i="11"/>
  <c r="O314" i="11"/>
  <c r="O315" i="11"/>
  <c r="O316" i="11"/>
  <c r="O317" i="11"/>
  <c r="O318" i="11"/>
  <c r="O319" i="11"/>
  <c r="O320" i="11"/>
  <c r="O321" i="11"/>
  <c r="O322" i="11"/>
  <c r="O323" i="11"/>
  <c r="O324" i="11"/>
  <c r="O325" i="11"/>
  <c r="O326" i="11"/>
  <c r="O327" i="11"/>
  <c r="O328" i="11"/>
  <c r="O329" i="11"/>
  <c r="O330" i="11"/>
  <c r="O331" i="11"/>
  <c r="O332" i="11"/>
  <c r="O333" i="11"/>
  <c r="O334" i="11"/>
  <c r="O335" i="11"/>
  <c r="O336" i="11"/>
  <c r="O337" i="11"/>
  <c r="O338" i="11"/>
  <c r="O339" i="11"/>
  <c r="O340" i="11"/>
  <c r="O341" i="11"/>
  <c r="O342" i="11"/>
  <c r="O343" i="11"/>
  <c r="O344" i="11"/>
  <c r="O345" i="11"/>
  <c r="O346" i="11"/>
  <c r="O347" i="11"/>
  <c r="O348" i="11"/>
  <c r="O349" i="11"/>
  <c r="O350" i="11"/>
  <c r="O351" i="11"/>
  <c r="O352" i="11"/>
  <c r="O353" i="11"/>
  <c r="O354" i="11"/>
  <c r="O355" i="11"/>
  <c r="O356" i="11"/>
  <c r="O357" i="11"/>
  <c r="O358" i="11"/>
  <c r="O359" i="11"/>
  <c r="O360" i="11"/>
  <c r="O361" i="11"/>
  <c r="O362" i="11"/>
  <c r="O363" i="11"/>
  <c r="O364" i="11"/>
  <c r="O365" i="11"/>
  <c r="O366" i="11"/>
  <c r="O367" i="11"/>
  <c r="O368" i="11"/>
  <c r="O369" i="11"/>
  <c r="O370" i="11"/>
  <c r="O371" i="11"/>
  <c r="O372" i="11"/>
  <c r="O373" i="11"/>
  <c r="O374" i="11"/>
  <c r="O375" i="11"/>
  <c r="O376" i="11"/>
  <c r="O377" i="11"/>
  <c r="O378" i="11"/>
  <c r="O379" i="11"/>
  <c r="O380" i="11"/>
  <c r="O381" i="11"/>
  <c r="O382" i="11"/>
  <c r="O383" i="11"/>
  <c r="O384" i="11"/>
  <c r="O385" i="11"/>
  <c r="O386" i="11"/>
  <c r="O387" i="11"/>
  <c r="O388" i="11"/>
  <c r="O389" i="11"/>
  <c r="O390" i="11"/>
  <c r="O391" i="11"/>
  <c r="O392" i="11"/>
  <c r="O393" i="11"/>
  <c r="O394" i="11"/>
  <c r="O395" i="11"/>
  <c r="O396" i="11"/>
  <c r="O397" i="11"/>
  <c r="O398" i="11"/>
  <c r="O399" i="11"/>
  <c r="O400" i="11"/>
  <c r="O401" i="11"/>
  <c r="O402" i="11"/>
  <c r="O403" i="11"/>
  <c r="O404" i="11"/>
  <c r="O405" i="11"/>
  <c r="O406" i="11"/>
  <c r="O407" i="11"/>
  <c r="O408" i="11"/>
  <c r="O409" i="11"/>
  <c r="O410" i="11"/>
  <c r="O411" i="11"/>
  <c r="O412" i="11"/>
  <c r="O413" i="11"/>
  <c r="O414" i="11"/>
  <c r="O415" i="11"/>
  <c r="O416" i="11"/>
  <c r="O417" i="11"/>
  <c r="O418" i="11"/>
  <c r="O419" i="11"/>
  <c r="O420" i="11"/>
  <c r="O421" i="11"/>
  <c r="O422" i="11"/>
  <c r="O423" i="11"/>
  <c r="O424" i="11"/>
  <c r="O425" i="11"/>
  <c r="O426" i="11"/>
  <c r="O427" i="11"/>
  <c r="O428" i="11"/>
  <c r="O429" i="11"/>
  <c r="O430" i="11"/>
  <c r="O431" i="11"/>
  <c r="O432" i="11"/>
  <c r="O433" i="11"/>
  <c r="O434" i="11"/>
  <c r="O435" i="11"/>
  <c r="O436" i="11"/>
  <c r="O437" i="11"/>
  <c r="O438" i="11"/>
  <c r="O439" i="11"/>
  <c r="O440" i="11"/>
  <c r="O441" i="11"/>
  <c r="O442" i="11"/>
  <c r="O443" i="11"/>
  <c r="O444" i="11"/>
  <c r="O445" i="11"/>
  <c r="O446" i="11"/>
  <c r="O447" i="11"/>
  <c r="O448" i="11"/>
  <c r="O449" i="11"/>
  <c r="O450" i="11"/>
  <c r="O451" i="11"/>
  <c r="O452" i="11"/>
  <c r="O453" i="11"/>
  <c r="O454" i="11"/>
  <c r="O455" i="11"/>
  <c r="O456" i="11"/>
  <c r="O457" i="11"/>
  <c r="O458" i="11"/>
  <c r="O459" i="11"/>
  <c r="O460" i="11"/>
  <c r="O461" i="11"/>
  <c r="O462" i="11"/>
  <c r="O463" i="11"/>
  <c r="O464" i="11"/>
  <c r="O465" i="11"/>
  <c r="O466" i="11"/>
  <c r="O467" i="11"/>
  <c r="O468" i="11"/>
  <c r="O469" i="11"/>
  <c r="O470" i="11"/>
  <c r="O471" i="11"/>
  <c r="O472" i="11"/>
  <c r="O473" i="11"/>
  <c r="O474" i="11"/>
  <c r="O475" i="11"/>
  <c r="O476" i="11"/>
  <c r="O477" i="11"/>
  <c r="O478" i="11"/>
  <c r="O479" i="11"/>
  <c r="O480" i="11"/>
  <c r="O481" i="11"/>
  <c r="O482" i="11"/>
  <c r="O483" i="11"/>
  <c r="O484" i="11"/>
  <c r="O485" i="11"/>
  <c r="O486" i="11"/>
  <c r="O487" i="11"/>
  <c r="O488" i="11"/>
  <c r="O489" i="11"/>
  <c r="O490" i="11"/>
  <c r="O491" i="11"/>
  <c r="O492" i="11"/>
  <c r="O493" i="11"/>
  <c r="O494" i="11"/>
  <c r="O495" i="11"/>
  <c r="O496" i="11"/>
  <c r="O497" i="11"/>
  <c r="O498" i="11"/>
  <c r="O499" i="11"/>
  <c r="O500" i="11"/>
  <c r="O501" i="11"/>
  <c r="O502" i="11"/>
  <c r="O503" i="11"/>
  <c r="O504" i="11"/>
  <c r="O505" i="11"/>
  <c r="O506" i="11"/>
  <c r="O507" i="11"/>
  <c r="O508" i="11"/>
  <c r="O509" i="11"/>
  <c r="O510" i="11"/>
  <c r="O511" i="11"/>
  <c r="O512" i="11"/>
  <c r="O513" i="11"/>
  <c r="O514" i="11"/>
  <c r="O515" i="11"/>
  <c r="O516" i="11"/>
  <c r="O517" i="11"/>
  <c r="O518" i="11"/>
  <c r="O519" i="11"/>
  <c r="O520" i="11"/>
  <c r="O521" i="11"/>
  <c r="O522" i="11"/>
  <c r="O523" i="11"/>
  <c r="O524" i="11"/>
  <c r="O525" i="11"/>
  <c r="O526" i="11"/>
  <c r="O527" i="11"/>
  <c r="O528" i="11"/>
  <c r="O529" i="11"/>
  <c r="O530" i="11"/>
  <c r="O531" i="11"/>
  <c r="O532" i="11"/>
  <c r="O533" i="11"/>
  <c r="O534" i="11"/>
  <c r="O535" i="11"/>
  <c r="O536" i="11"/>
  <c r="O537" i="11"/>
  <c r="O538" i="11"/>
  <c r="O539" i="11"/>
  <c r="O540" i="11"/>
  <c r="O541" i="11"/>
  <c r="O542" i="11"/>
  <c r="O543" i="11"/>
  <c r="O544" i="11"/>
  <c r="O545" i="11"/>
  <c r="O546" i="11"/>
  <c r="O547" i="11"/>
  <c r="O548" i="11"/>
  <c r="O549" i="11"/>
  <c r="O550" i="11"/>
  <c r="O551" i="11"/>
  <c r="O552" i="11"/>
  <c r="O553" i="11"/>
  <c r="O554" i="11"/>
  <c r="O555" i="11"/>
  <c r="O556" i="11"/>
  <c r="O557" i="11"/>
  <c r="O558" i="11"/>
  <c r="O559" i="11"/>
  <c r="O560" i="11"/>
  <c r="O561" i="11"/>
  <c r="O562" i="11"/>
  <c r="O563" i="11"/>
  <c r="O564" i="11"/>
  <c r="O565" i="11"/>
  <c r="O566" i="11"/>
  <c r="O567" i="11"/>
  <c r="O568" i="11"/>
  <c r="O569" i="11"/>
  <c r="O570" i="11"/>
  <c r="O571" i="11"/>
  <c r="O572" i="11"/>
  <c r="O573" i="11"/>
  <c r="O574" i="11"/>
  <c r="O575" i="11"/>
  <c r="O576" i="11"/>
  <c r="O577" i="11"/>
  <c r="O578" i="11"/>
  <c r="O579" i="11"/>
  <c r="O580" i="11"/>
  <c r="O581" i="11"/>
  <c r="O582" i="11"/>
  <c r="O583" i="11"/>
  <c r="O584" i="11"/>
  <c r="O585" i="11"/>
  <c r="O586" i="11"/>
  <c r="O587" i="11"/>
  <c r="O588" i="11"/>
  <c r="O589" i="11"/>
  <c r="O590" i="11"/>
  <c r="O591" i="11"/>
  <c r="O592" i="11"/>
  <c r="O593" i="11"/>
  <c r="O594" i="11"/>
  <c r="O595" i="11"/>
  <c r="O596" i="11"/>
  <c r="O597" i="11"/>
  <c r="O598" i="11"/>
  <c r="O599" i="11"/>
  <c r="O600" i="11"/>
  <c r="O601" i="11"/>
  <c r="O602" i="11"/>
  <c r="O603" i="11"/>
  <c r="O604" i="11"/>
  <c r="O605" i="11"/>
  <c r="O606" i="11"/>
  <c r="O607" i="11"/>
  <c r="O608" i="11"/>
  <c r="O609" i="11"/>
  <c r="O610" i="11"/>
  <c r="O611" i="11"/>
  <c r="O612" i="11"/>
  <c r="O613" i="11"/>
  <c r="O614" i="11"/>
  <c r="O615" i="11"/>
  <c r="O616" i="11"/>
  <c r="O617" i="11"/>
  <c r="O618" i="11"/>
  <c r="O619" i="11"/>
  <c r="O620" i="11"/>
  <c r="O621" i="11"/>
  <c r="O622" i="11"/>
  <c r="O623" i="11"/>
  <c r="O624" i="11"/>
  <c r="O625" i="11"/>
  <c r="O626" i="11"/>
  <c r="O627" i="11"/>
  <c r="O628" i="11"/>
  <c r="O629" i="11"/>
  <c r="O630" i="11"/>
  <c r="O631" i="11"/>
  <c r="O632" i="11"/>
  <c r="O633" i="11"/>
  <c r="O634" i="11"/>
  <c r="O635" i="11"/>
  <c r="O636" i="11"/>
  <c r="O637" i="11"/>
  <c r="O638" i="11"/>
  <c r="O639" i="11"/>
  <c r="O640" i="11"/>
  <c r="O641" i="11"/>
  <c r="O642" i="11"/>
  <c r="O643" i="11"/>
  <c r="O644" i="11"/>
  <c r="O645" i="11"/>
  <c r="O646" i="11"/>
  <c r="O647" i="11"/>
  <c r="O648" i="11"/>
  <c r="O649" i="11"/>
  <c r="O650" i="11"/>
  <c r="O651" i="11"/>
  <c r="O652" i="11"/>
  <c r="O653" i="11"/>
  <c r="O654" i="11"/>
  <c r="O655" i="11"/>
  <c r="O656" i="11"/>
  <c r="O657" i="11"/>
  <c r="O658" i="11"/>
  <c r="O659" i="11"/>
  <c r="O660" i="11"/>
  <c r="O661" i="11"/>
  <c r="O662" i="11"/>
  <c r="O663" i="11"/>
  <c r="O664" i="11"/>
  <c r="O665" i="11"/>
  <c r="O666" i="11"/>
  <c r="O667" i="11"/>
  <c r="O668" i="11"/>
  <c r="O669" i="11"/>
  <c r="O670" i="11"/>
  <c r="O671" i="11"/>
  <c r="O672" i="11"/>
  <c r="O673" i="11"/>
  <c r="O674" i="11"/>
  <c r="O675" i="11"/>
  <c r="O676" i="11"/>
  <c r="O677" i="11"/>
  <c r="O678" i="11"/>
  <c r="O679" i="11"/>
  <c r="O680" i="11"/>
  <c r="O681" i="11"/>
  <c r="O682" i="11"/>
  <c r="O683" i="11"/>
  <c r="O684" i="11"/>
  <c r="O685" i="11"/>
  <c r="O686" i="11"/>
  <c r="O687" i="11"/>
  <c r="O688" i="11"/>
  <c r="O689" i="11"/>
  <c r="O690" i="11"/>
  <c r="O691" i="11"/>
  <c r="O692" i="11"/>
  <c r="O693" i="11"/>
  <c r="O694" i="11"/>
  <c r="O695" i="11"/>
  <c r="O696" i="11"/>
  <c r="O697" i="11"/>
  <c r="O698" i="11"/>
  <c r="O699" i="11"/>
  <c r="O700" i="11"/>
  <c r="O701" i="11"/>
  <c r="O702" i="11"/>
  <c r="O703" i="11"/>
  <c r="O704" i="11"/>
  <c r="O705" i="11"/>
  <c r="O706" i="11"/>
  <c r="O707" i="11"/>
  <c r="O708" i="11"/>
  <c r="O709" i="11"/>
  <c r="O710" i="11"/>
  <c r="O711" i="11"/>
  <c r="O712" i="11"/>
  <c r="O713" i="11"/>
  <c r="O714" i="11"/>
  <c r="O715" i="11"/>
  <c r="O716" i="11"/>
  <c r="O717" i="11"/>
  <c r="O718" i="11"/>
  <c r="O719" i="11"/>
  <c r="O720" i="11"/>
  <c r="O721" i="11"/>
  <c r="O722" i="11"/>
  <c r="O723" i="11"/>
  <c r="O724" i="11"/>
  <c r="O5" i="11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N64" i="11"/>
  <c r="N65" i="11"/>
  <c r="N66" i="11"/>
  <c r="N67" i="11"/>
  <c r="N68" i="11"/>
  <c r="N69" i="11"/>
  <c r="N70" i="11"/>
  <c r="N71" i="11"/>
  <c r="N72" i="11"/>
  <c r="N73" i="11"/>
  <c r="N74" i="11"/>
  <c r="N75" i="11"/>
  <c r="N76" i="11"/>
  <c r="N77" i="11"/>
  <c r="N78" i="11"/>
  <c r="N79" i="11"/>
  <c r="N80" i="11"/>
  <c r="N81" i="11"/>
  <c r="N82" i="11"/>
  <c r="N83" i="11"/>
  <c r="N84" i="11"/>
  <c r="N85" i="11"/>
  <c r="N86" i="11"/>
  <c r="N87" i="11"/>
  <c r="N88" i="11"/>
  <c r="N89" i="11"/>
  <c r="N90" i="11"/>
  <c r="N91" i="11"/>
  <c r="N92" i="11"/>
  <c r="N93" i="11"/>
  <c r="N94" i="11"/>
  <c r="N95" i="11"/>
  <c r="N96" i="11"/>
  <c r="N97" i="11"/>
  <c r="N98" i="11"/>
  <c r="N99" i="11"/>
  <c r="N100" i="11"/>
  <c r="N101" i="11"/>
  <c r="N102" i="11"/>
  <c r="N103" i="11"/>
  <c r="N104" i="11"/>
  <c r="N105" i="11"/>
  <c r="N106" i="11"/>
  <c r="N107" i="11"/>
  <c r="N108" i="11"/>
  <c r="N109" i="11"/>
  <c r="N110" i="11"/>
  <c r="N111" i="11"/>
  <c r="N112" i="11"/>
  <c r="N113" i="11"/>
  <c r="N114" i="11"/>
  <c r="N115" i="11"/>
  <c r="N116" i="11"/>
  <c r="N117" i="11"/>
  <c r="N118" i="11"/>
  <c r="N119" i="11"/>
  <c r="N120" i="11"/>
  <c r="N121" i="11"/>
  <c r="N122" i="11"/>
  <c r="N123" i="11"/>
  <c r="N124" i="11"/>
  <c r="N125" i="11"/>
  <c r="N126" i="11"/>
  <c r="N127" i="11"/>
  <c r="N128" i="11"/>
  <c r="N129" i="11"/>
  <c r="N130" i="11"/>
  <c r="N131" i="11"/>
  <c r="N132" i="11"/>
  <c r="N133" i="11"/>
  <c r="N134" i="11"/>
  <c r="N135" i="11"/>
  <c r="N136" i="11"/>
  <c r="N137" i="11"/>
  <c r="N138" i="11"/>
  <c r="N139" i="11"/>
  <c r="N140" i="11"/>
  <c r="N141" i="11"/>
  <c r="N142" i="11"/>
  <c r="N143" i="11"/>
  <c r="N144" i="11"/>
  <c r="N145" i="11"/>
  <c r="N146" i="11"/>
  <c r="N147" i="11"/>
  <c r="N148" i="11"/>
  <c r="N149" i="11"/>
  <c r="N150" i="11"/>
  <c r="N151" i="11"/>
  <c r="N152" i="11"/>
  <c r="N153" i="11"/>
  <c r="N154" i="11"/>
  <c r="N155" i="11"/>
  <c r="N156" i="11"/>
  <c r="N157" i="11"/>
  <c r="N158" i="11"/>
  <c r="N159" i="11"/>
  <c r="N160" i="11"/>
  <c r="N161" i="11"/>
  <c r="N162" i="11"/>
  <c r="N163" i="11"/>
  <c r="N164" i="11"/>
  <c r="N165" i="11"/>
  <c r="N166" i="11"/>
  <c r="N167" i="11"/>
  <c r="N168" i="11"/>
  <c r="N169" i="11"/>
  <c r="N170" i="11"/>
  <c r="N171" i="11"/>
  <c r="N172" i="11"/>
  <c r="N173" i="11"/>
  <c r="N174" i="11"/>
  <c r="N175" i="11"/>
  <c r="N176" i="11"/>
  <c r="N177" i="11"/>
  <c r="N178" i="11"/>
  <c r="N179" i="11"/>
  <c r="N180" i="11"/>
  <c r="N181" i="11"/>
  <c r="N182" i="11"/>
  <c r="N183" i="11"/>
  <c r="N184" i="11"/>
  <c r="N185" i="11"/>
  <c r="N186" i="11"/>
  <c r="N187" i="11"/>
  <c r="N188" i="11"/>
  <c r="N189" i="11"/>
  <c r="N190" i="11"/>
  <c r="N191" i="11"/>
  <c r="N192" i="11"/>
  <c r="N193" i="11"/>
  <c r="N194" i="11"/>
  <c r="N195" i="11"/>
  <c r="N196" i="11"/>
  <c r="N197" i="11"/>
  <c r="N198" i="11"/>
  <c r="N199" i="11"/>
  <c r="N200" i="11"/>
  <c r="N201" i="11"/>
  <c r="N202" i="11"/>
  <c r="N203" i="11"/>
  <c r="N204" i="11"/>
  <c r="N205" i="11"/>
  <c r="N206" i="11"/>
  <c r="N207" i="11"/>
  <c r="N208" i="11"/>
  <c r="N209" i="11"/>
  <c r="N210" i="11"/>
  <c r="N211" i="11"/>
  <c r="N212" i="11"/>
  <c r="N213" i="11"/>
  <c r="N214" i="11"/>
  <c r="N215" i="11"/>
  <c r="N216" i="11"/>
  <c r="N217" i="11"/>
  <c r="N218" i="11"/>
  <c r="N219" i="11"/>
  <c r="N220" i="11"/>
  <c r="N221" i="11"/>
  <c r="N222" i="11"/>
  <c r="N223" i="11"/>
  <c r="N224" i="11"/>
  <c r="N225" i="11"/>
  <c r="N226" i="11"/>
  <c r="N227" i="11"/>
  <c r="N228" i="11"/>
  <c r="N229" i="11"/>
  <c r="N230" i="11"/>
  <c r="N231" i="11"/>
  <c r="N232" i="11"/>
  <c r="N233" i="11"/>
  <c r="N234" i="11"/>
  <c r="N235" i="11"/>
  <c r="N236" i="11"/>
  <c r="N237" i="11"/>
  <c r="N238" i="11"/>
  <c r="N239" i="11"/>
  <c r="N240" i="11"/>
  <c r="N241" i="11"/>
  <c r="N242" i="11"/>
  <c r="N243" i="11"/>
  <c r="N244" i="11"/>
  <c r="N245" i="11"/>
  <c r="N246" i="11"/>
  <c r="N247" i="11"/>
  <c r="N248" i="11"/>
  <c r="N249" i="11"/>
  <c r="N250" i="11"/>
  <c r="N251" i="11"/>
  <c r="N252" i="11"/>
  <c r="N253" i="11"/>
  <c r="N254" i="11"/>
  <c r="N255" i="11"/>
  <c r="N256" i="11"/>
  <c r="N257" i="11"/>
  <c r="N258" i="11"/>
  <c r="N259" i="11"/>
  <c r="N260" i="11"/>
  <c r="N261" i="11"/>
  <c r="N262" i="11"/>
  <c r="N263" i="11"/>
  <c r="N264" i="11"/>
  <c r="N265" i="11"/>
  <c r="N266" i="11"/>
  <c r="N267" i="11"/>
  <c r="N268" i="11"/>
  <c r="N269" i="11"/>
  <c r="N270" i="11"/>
  <c r="N271" i="11"/>
  <c r="N272" i="11"/>
  <c r="N273" i="11"/>
  <c r="N274" i="11"/>
  <c r="N275" i="11"/>
  <c r="N276" i="11"/>
  <c r="N277" i="11"/>
  <c r="N278" i="11"/>
  <c r="N279" i="11"/>
  <c r="N280" i="11"/>
  <c r="N281" i="11"/>
  <c r="N282" i="11"/>
  <c r="N283" i="11"/>
  <c r="N284" i="11"/>
  <c r="N285" i="11"/>
  <c r="N286" i="11"/>
  <c r="N287" i="11"/>
  <c r="N288" i="11"/>
  <c r="N289" i="11"/>
  <c r="N290" i="11"/>
  <c r="N291" i="11"/>
  <c r="N292" i="11"/>
  <c r="N293" i="11"/>
  <c r="N294" i="11"/>
  <c r="N295" i="11"/>
  <c r="N296" i="11"/>
  <c r="N297" i="11"/>
  <c r="N298" i="11"/>
  <c r="N299" i="11"/>
  <c r="N300" i="11"/>
  <c r="N301" i="11"/>
  <c r="N302" i="11"/>
  <c r="N303" i="11"/>
  <c r="N304" i="11"/>
  <c r="N305" i="11"/>
  <c r="N306" i="11"/>
  <c r="N307" i="11"/>
  <c r="N308" i="11"/>
  <c r="N309" i="11"/>
  <c r="N310" i="11"/>
  <c r="N311" i="11"/>
  <c r="N312" i="11"/>
  <c r="N313" i="11"/>
  <c r="N314" i="11"/>
  <c r="N315" i="11"/>
  <c r="N316" i="11"/>
  <c r="N317" i="11"/>
  <c r="N318" i="11"/>
  <c r="N319" i="11"/>
  <c r="N320" i="11"/>
  <c r="N321" i="11"/>
  <c r="N322" i="11"/>
  <c r="N323" i="11"/>
  <c r="N324" i="11"/>
  <c r="N325" i="11"/>
  <c r="N326" i="11"/>
  <c r="N327" i="11"/>
  <c r="N328" i="11"/>
  <c r="N329" i="11"/>
  <c r="N330" i="11"/>
  <c r="N331" i="11"/>
  <c r="N332" i="11"/>
  <c r="N333" i="11"/>
  <c r="N334" i="11"/>
  <c r="N335" i="11"/>
  <c r="N336" i="11"/>
  <c r="N337" i="11"/>
  <c r="N338" i="11"/>
  <c r="N339" i="11"/>
  <c r="N340" i="11"/>
  <c r="N341" i="11"/>
  <c r="N342" i="11"/>
  <c r="N343" i="11"/>
  <c r="N344" i="11"/>
  <c r="N345" i="11"/>
  <c r="N346" i="11"/>
  <c r="N347" i="11"/>
  <c r="N348" i="11"/>
  <c r="N349" i="11"/>
  <c r="N350" i="11"/>
  <c r="N351" i="11"/>
  <c r="N352" i="11"/>
  <c r="N353" i="11"/>
  <c r="N354" i="11"/>
  <c r="N355" i="11"/>
  <c r="N356" i="11"/>
  <c r="N357" i="11"/>
  <c r="N358" i="11"/>
  <c r="N359" i="11"/>
  <c r="N360" i="11"/>
  <c r="N361" i="11"/>
  <c r="N362" i="11"/>
  <c r="N363" i="11"/>
  <c r="N364" i="11"/>
  <c r="N365" i="11"/>
  <c r="N366" i="11"/>
  <c r="N367" i="11"/>
  <c r="N368" i="11"/>
  <c r="N369" i="11"/>
  <c r="N370" i="11"/>
  <c r="N371" i="11"/>
  <c r="N372" i="11"/>
  <c r="N373" i="11"/>
  <c r="N374" i="11"/>
  <c r="N375" i="11"/>
  <c r="N376" i="11"/>
  <c r="N377" i="11"/>
  <c r="N378" i="11"/>
  <c r="N379" i="11"/>
  <c r="N380" i="11"/>
  <c r="N381" i="11"/>
  <c r="N382" i="11"/>
  <c r="N383" i="11"/>
  <c r="N384" i="11"/>
  <c r="N385" i="11"/>
  <c r="N386" i="11"/>
  <c r="N387" i="11"/>
  <c r="N388" i="11"/>
  <c r="N389" i="11"/>
  <c r="N390" i="11"/>
  <c r="N391" i="11"/>
  <c r="N392" i="11"/>
  <c r="N393" i="11"/>
  <c r="N394" i="11"/>
  <c r="N395" i="11"/>
  <c r="N396" i="11"/>
  <c r="N397" i="11"/>
  <c r="N398" i="11"/>
  <c r="N399" i="11"/>
  <c r="N400" i="11"/>
  <c r="N401" i="11"/>
  <c r="N402" i="11"/>
  <c r="N403" i="11"/>
  <c r="N404" i="11"/>
  <c r="N405" i="11"/>
  <c r="N406" i="11"/>
  <c r="N407" i="11"/>
  <c r="N408" i="11"/>
  <c r="N409" i="11"/>
  <c r="N410" i="11"/>
  <c r="N411" i="11"/>
  <c r="N412" i="11"/>
  <c r="N413" i="11"/>
  <c r="N414" i="11"/>
  <c r="N415" i="11"/>
  <c r="N416" i="11"/>
  <c r="N417" i="11"/>
  <c r="N418" i="11"/>
  <c r="N419" i="11"/>
  <c r="N420" i="11"/>
  <c r="N421" i="11"/>
  <c r="N422" i="11"/>
  <c r="N423" i="11"/>
  <c r="N424" i="11"/>
  <c r="N425" i="11"/>
  <c r="N426" i="11"/>
  <c r="N427" i="11"/>
  <c r="N428" i="11"/>
  <c r="N429" i="11"/>
  <c r="N430" i="11"/>
  <c r="N431" i="11"/>
  <c r="N432" i="11"/>
  <c r="N433" i="11"/>
  <c r="N434" i="11"/>
  <c r="N435" i="11"/>
  <c r="N436" i="11"/>
  <c r="N437" i="11"/>
  <c r="N438" i="11"/>
  <c r="N439" i="11"/>
  <c r="N440" i="11"/>
  <c r="N441" i="11"/>
  <c r="N442" i="11"/>
  <c r="N443" i="11"/>
  <c r="N444" i="11"/>
  <c r="N445" i="11"/>
  <c r="N446" i="11"/>
  <c r="N447" i="11"/>
  <c r="N448" i="11"/>
  <c r="N449" i="11"/>
  <c r="N450" i="11"/>
  <c r="N451" i="11"/>
  <c r="N452" i="11"/>
  <c r="N453" i="11"/>
  <c r="N454" i="11"/>
  <c r="N455" i="11"/>
  <c r="N456" i="11"/>
  <c r="N457" i="11"/>
  <c r="N458" i="11"/>
  <c r="N459" i="11"/>
  <c r="N460" i="11"/>
  <c r="N461" i="11"/>
  <c r="N462" i="11"/>
  <c r="N463" i="11"/>
  <c r="N464" i="11"/>
  <c r="N465" i="11"/>
  <c r="N466" i="11"/>
  <c r="N467" i="11"/>
  <c r="N468" i="11"/>
  <c r="N469" i="11"/>
  <c r="N470" i="11"/>
  <c r="N471" i="11"/>
  <c r="N472" i="11"/>
  <c r="N473" i="11"/>
  <c r="N474" i="11"/>
  <c r="N475" i="11"/>
  <c r="N476" i="11"/>
  <c r="N477" i="11"/>
  <c r="N478" i="11"/>
  <c r="N479" i="11"/>
  <c r="N480" i="11"/>
  <c r="N481" i="11"/>
  <c r="N482" i="11"/>
  <c r="N483" i="11"/>
  <c r="N484" i="11"/>
  <c r="N485" i="11"/>
  <c r="N486" i="11"/>
  <c r="N487" i="11"/>
  <c r="N488" i="11"/>
  <c r="N489" i="11"/>
  <c r="N490" i="11"/>
  <c r="N491" i="11"/>
  <c r="N492" i="11"/>
  <c r="N493" i="11"/>
  <c r="N494" i="11"/>
  <c r="N495" i="11"/>
  <c r="N496" i="11"/>
  <c r="N497" i="11"/>
  <c r="N498" i="11"/>
  <c r="N499" i="11"/>
  <c r="N500" i="11"/>
  <c r="N501" i="11"/>
  <c r="N502" i="11"/>
  <c r="N503" i="11"/>
  <c r="N504" i="11"/>
  <c r="N505" i="11"/>
  <c r="N506" i="11"/>
  <c r="N507" i="11"/>
  <c r="N508" i="11"/>
  <c r="N509" i="11"/>
  <c r="N510" i="11"/>
  <c r="N511" i="11"/>
  <c r="N512" i="11"/>
  <c r="N513" i="11"/>
  <c r="N514" i="11"/>
  <c r="N515" i="11"/>
  <c r="N516" i="11"/>
  <c r="N517" i="11"/>
  <c r="N518" i="11"/>
  <c r="N519" i="11"/>
  <c r="N520" i="11"/>
  <c r="N521" i="11"/>
  <c r="N522" i="11"/>
  <c r="N523" i="11"/>
  <c r="N524" i="11"/>
  <c r="N525" i="11"/>
  <c r="N526" i="11"/>
  <c r="N527" i="11"/>
  <c r="N528" i="11"/>
  <c r="N529" i="11"/>
  <c r="N530" i="11"/>
  <c r="N531" i="11"/>
  <c r="N532" i="11"/>
  <c r="N533" i="11"/>
  <c r="N534" i="11"/>
  <c r="N535" i="11"/>
  <c r="N536" i="11"/>
  <c r="N537" i="11"/>
  <c r="N538" i="11"/>
  <c r="N539" i="11"/>
  <c r="N540" i="11"/>
  <c r="N541" i="11"/>
  <c r="N542" i="11"/>
  <c r="N543" i="11"/>
  <c r="N544" i="11"/>
  <c r="N545" i="11"/>
  <c r="N546" i="11"/>
  <c r="N547" i="11"/>
  <c r="N548" i="11"/>
  <c r="N549" i="11"/>
  <c r="N550" i="11"/>
  <c r="N551" i="11"/>
  <c r="N552" i="11"/>
  <c r="N553" i="11"/>
  <c r="N554" i="11"/>
  <c r="N555" i="11"/>
  <c r="N556" i="11"/>
  <c r="N557" i="11"/>
  <c r="N558" i="11"/>
  <c r="N559" i="11"/>
  <c r="N560" i="11"/>
  <c r="N561" i="11"/>
  <c r="N562" i="11"/>
  <c r="N563" i="11"/>
  <c r="N564" i="11"/>
  <c r="N565" i="11"/>
  <c r="N566" i="11"/>
  <c r="N567" i="11"/>
  <c r="N568" i="11"/>
  <c r="N569" i="11"/>
  <c r="N570" i="11"/>
  <c r="N571" i="11"/>
  <c r="N572" i="11"/>
  <c r="N573" i="11"/>
  <c r="N574" i="11"/>
  <c r="N575" i="11"/>
  <c r="N576" i="11"/>
  <c r="N577" i="11"/>
  <c r="N578" i="11"/>
  <c r="N579" i="11"/>
  <c r="N580" i="11"/>
  <c r="N581" i="11"/>
  <c r="N582" i="11"/>
  <c r="N583" i="11"/>
  <c r="N584" i="11"/>
  <c r="N585" i="11"/>
  <c r="N586" i="11"/>
  <c r="N587" i="11"/>
  <c r="N588" i="11"/>
  <c r="N589" i="11"/>
  <c r="N590" i="11"/>
  <c r="N591" i="11"/>
  <c r="N592" i="11"/>
  <c r="N593" i="11"/>
  <c r="N594" i="11"/>
  <c r="N595" i="11"/>
  <c r="N596" i="11"/>
  <c r="N597" i="11"/>
  <c r="N598" i="11"/>
  <c r="N599" i="11"/>
  <c r="N600" i="11"/>
  <c r="N601" i="11"/>
  <c r="N602" i="11"/>
  <c r="N603" i="11"/>
  <c r="N604" i="11"/>
  <c r="N605" i="11"/>
  <c r="N606" i="11"/>
  <c r="N607" i="11"/>
  <c r="N608" i="11"/>
  <c r="N609" i="11"/>
  <c r="N610" i="11"/>
  <c r="N611" i="11"/>
  <c r="N612" i="11"/>
  <c r="N613" i="11"/>
  <c r="N614" i="11"/>
  <c r="N615" i="11"/>
  <c r="N616" i="11"/>
  <c r="N617" i="11"/>
  <c r="N618" i="11"/>
  <c r="N619" i="11"/>
  <c r="N620" i="11"/>
  <c r="N621" i="11"/>
  <c r="N622" i="11"/>
  <c r="N623" i="11"/>
  <c r="N624" i="11"/>
  <c r="N625" i="11"/>
  <c r="N626" i="11"/>
  <c r="N627" i="11"/>
  <c r="N628" i="11"/>
  <c r="N629" i="11"/>
  <c r="N630" i="11"/>
  <c r="N631" i="11"/>
  <c r="N632" i="11"/>
  <c r="N633" i="11"/>
  <c r="N634" i="11"/>
  <c r="N635" i="11"/>
  <c r="N636" i="11"/>
  <c r="N637" i="11"/>
  <c r="N638" i="11"/>
  <c r="N639" i="11"/>
  <c r="N640" i="11"/>
  <c r="N641" i="11"/>
  <c r="N642" i="11"/>
  <c r="N643" i="11"/>
  <c r="N644" i="11"/>
  <c r="N645" i="11"/>
  <c r="N646" i="11"/>
  <c r="N647" i="11"/>
  <c r="N648" i="11"/>
  <c r="N649" i="11"/>
  <c r="N650" i="11"/>
  <c r="N651" i="11"/>
  <c r="N652" i="11"/>
  <c r="N653" i="11"/>
  <c r="N654" i="11"/>
  <c r="N655" i="11"/>
  <c r="N656" i="11"/>
  <c r="N657" i="11"/>
  <c r="N658" i="11"/>
  <c r="N659" i="11"/>
  <c r="N660" i="11"/>
  <c r="N661" i="11"/>
  <c r="N662" i="11"/>
  <c r="N663" i="11"/>
  <c r="N664" i="11"/>
  <c r="N665" i="11"/>
  <c r="N666" i="11"/>
  <c r="N667" i="11"/>
  <c r="N668" i="11"/>
  <c r="N669" i="11"/>
  <c r="N670" i="11"/>
  <c r="N671" i="11"/>
  <c r="N672" i="11"/>
  <c r="N673" i="11"/>
  <c r="N674" i="11"/>
  <c r="N675" i="11"/>
  <c r="N676" i="11"/>
  <c r="N677" i="11"/>
  <c r="N678" i="11"/>
  <c r="N679" i="11"/>
  <c r="N680" i="11"/>
  <c r="N681" i="11"/>
  <c r="N682" i="11"/>
  <c r="N683" i="11"/>
  <c r="N684" i="11"/>
  <c r="N685" i="11"/>
  <c r="N686" i="11"/>
  <c r="N687" i="11"/>
  <c r="N688" i="11"/>
  <c r="N689" i="11"/>
  <c r="N690" i="11"/>
  <c r="N691" i="11"/>
  <c r="N692" i="11"/>
  <c r="N693" i="11"/>
  <c r="N694" i="11"/>
  <c r="N695" i="11"/>
  <c r="N696" i="11"/>
  <c r="N697" i="11"/>
  <c r="N698" i="11"/>
  <c r="N699" i="11"/>
  <c r="N700" i="11"/>
  <c r="N701" i="11"/>
  <c r="N702" i="11"/>
  <c r="N703" i="11"/>
  <c r="N704" i="11"/>
  <c r="N705" i="11"/>
  <c r="N706" i="11"/>
  <c r="N707" i="11"/>
  <c r="N708" i="11"/>
  <c r="N709" i="11"/>
  <c r="N710" i="11"/>
  <c r="N711" i="11"/>
  <c r="N712" i="11"/>
  <c r="N713" i="11"/>
  <c r="N714" i="11"/>
  <c r="N715" i="11"/>
  <c r="N716" i="11"/>
  <c r="N717" i="11"/>
  <c r="N718" i="11"/>
  <c r="N719" i="11"/>
  <c r="N720" i="11"/>
  <c r="N721" i="11"/>
  <c r="N722" i="11"/>
  <c r="N723" i="11"/>
  <c r="N724" i="11"/>
  <c r="N5" i="11"/>
  <c r="Q6" i="12" l="1"/>
  <c r="AA28" i="12"/>
  <c r="AA20" i="12"/>
  <c r="Q8" i="12"/>
  <c r="Q9" i="12"/>
  <c r="AB6" i="12"/>
  <c r="Q19" i="12"/>
  <c r="AA7" i="12"/>
  <c r="AE9" i="12"/>
  <c r="AH8" i="12" s="1"/>
  <c r="AE7" i="12"/>
  <c r="AH6" i="12" s="1"/>
  <c r="Q18" i="12"/>
  <c r="Q20" i="12"/>
  <c r="AH29" i="12"/>
  <c r="Q21" i="12"/>
  <c r="AA5" i="12"/>
  <c r="AB19" i="12"/>
  <c r="Q17" i="12"/>
  <c r="AE21" i="12"/>
  <c r="AE20" i="12"/>
  <c r="AE19" i="12"/>
  <c r="AE18" i="12"/>
  <c r="AH17" i="12" s="1"/>
  <c r="AB32" i="12"/>
  <c r="Q27" i="12"/>
  <c r="AA12" i="12"/>
  <c r="AB27" i="12"/>
  <c r="Q24" i="12"/>
  <c r="AH26" i="12"/>
  <c r="AB22" i="12"/>
  <c r="Q12" i="12"/>
  <c r="AB24" i="12"/>
  <c r="Q14" i="12"/>
  <c r="Q31" i="12"/>
  <c r="AB28" i="12"/>
  <c r="AH30" i="12"/>
  <c r="AE28" i="12"/>
  <c r="AH27" i="12" s="1"/>
  <c r="AB23" i="12"/>
  <c r="AB29" i="12"/>
  <c r="AA25" i="12"/>
  <c r="AE13" i="12"/>
  <c r="AH12" i="12" s="1"/>
  <c r="Q22" i="12"/>
  <c r="AB11" i="12"/>
  <c r="AG5" i="12"/>
  <c r="AA32" i="12"/>
  <c r="Q25" i="12"/>
  <c r="AA15" i="12"/>
  <c r="AH16" i="12"/>
  <c r="Q30" i="12"/>
  <c r="AE23" i="12"/>
  <c r="AH23" i="12" s="1"/>
  <c r="AB13" i="12"/>
  <c r="AB12" i="12"/>
  <c r="AE22" i="12"/>
  <c r="Q26" i="12"/>
  <c r="AA23" i="12"/>
  <c r="Q16" i="12"/>
  <c r="AB21" i="12"/>
  <c r="Q33" i="12"/>
  <c r="AA18" i="12"/>
  <c r="AB18" i="12"/>
  <c r="Q13" i="12"/>
  <c r="AE32" i="12"/>
  <c r="AH31" i="12" s="1"/>
  <c r="AE15" i="12"/>
  <c r="V13" i="12" s="1"/>
  <c r="AA31" i="12"/>
  <c r="AE34" i="12"/>
  <c r="AH33" i="12" s="1"/>
  <c r="AA26" i="12"/>
  <c r="AB26" i="12"/>
  <c r="AE25" i="12"/>
  <c r="AH24" i="12" s="1"/>
  <c r="Q23" i="12"/>
  <c r="AB16" i="12"/>
  <c r="AB14" i="12"/>
  <c r="Q11" i="12"/>
  <c r="AH5" i="12"/>
  <c r="AB31" i="12"/>
  <c r="AB20" i="12"/>
  <c r="AA17" i="12"/>
  <c r="AA14" i="12"/>
  <c r="AH11" i="12"/>
  <c r="Q10" i="12"/>
  <c r="AA6" i="12"/>
  <c r="AB5" i="12"/>
  <c r="Q29" i="12"/>
  <c r="AB25" i="12"/>
  <c r="AA22" i="12"/>
  <c r="AB17" i="12"/>
  <c r="AA11" i="12"/>
  <c r="AB30" i="12"/>
  <c r="AA27" i="12"/>
  <c r="AA19" i="12"/>
  <c r="Q15" i="12"/>
  <c r="Q32" i="12"/>
  <c r="AA30" i="12"/>
  <c r="AA24" i="12"/>
  <c r="AA16" i="12"/>
  <c r="AA13" i="12"/>
  <c r="AB10" i="12"/>
  <c r="AE10" i="12"/>
  <c r="Q7" i="12"/>
  <c r="Q28" i="12"/>
  <c r="AA21" i="12"/>
  <c r="AA10" i="12"/>
  <c r="AB9" i="12"/>
  <c r="AB33" i="12"/>
  <c r="AA29" i="12"/>
  <c r="AB15" i="12"/>
  <c r="AA9" i="12"/>
  <c r="AB8" i="12"/>
  <c r="Q5" i="12"/>
  <c r="AA33" i="12"/>
  <c r="AA8" i="12"/>
  <c r="AB7" i="12"/>
  <c r="AG32" i="12"/>
  <c r="AG28" i="12"/>
  <c r="AG20" i="12"/>
  <c r="AG7" i="12"/>
  <c r="AG25" i="12"/>
  <c r="V16" i="12"/>
  <c r="AG17" i="12"/>
  <c r="AG14" i="12"/>
  <c r="AG6" i="12"/>
  <c r="V26" i="12"/>
  <c r="AG27" i="12"/>
  <c r="AG19" i="12"/>
  <c r="V29" i="12"/>
  <c r="AG30" i="12"/>
  <c r="AG24" i="12"/>
  <c r="V15" i="12"/>
  <c r="AG16" i="12"/>
  <c r="AG13" i="12"/>
  <c r="AG22" i="12"/>
  <c r="V10" i="12"/>
  <c r="AG11" i="12"/>
  <c r="AG21" i="12"/>
  <c r="AG10" i="12"/>
  <c r="V28" i="12"/>
  <c r="AG29" i="12"/>
  <c r="V25" i="12"/>
  <c r="AG26" i="12"/>
  <c r="AG18" i="12"/>
  <c r="AG9" i="12"/>
  <c r="AG31" i="12"/>
  <c r="AG33" i="12"/>
  <c r="AG23" i="12"/>
  <c r="V14" i="12"/>
  <c r="AG15" i="12"/>
  <c r="AG12" i="12"/>
  <c r="AG8" i="12"/>
  <c r="V7" i="12"/>
  <c r="R33" i="12"/>
  <c r="R32" i="12"/>
  <c r="R31" i="12"/>
  <c r="R30" i="12"/>
  <c r="R29" i="12"/>
  <c r="R28" i="12"/>
  <c r="R27" i="12"/>
  <c r="R26" i="12"/>
  <c r="R25" i="12"/>
  <c r="R24" i="12"/>
  <c r="R23" i="12"/>
  <c r="R22" i="12"/>
  <c r="R21" i="12"/>
  <c r="R20" i="12"/>
  <c r="R19" i="12"/>
  <c r="R18" i="12"/>
  <c r="R17" i="12"/>
  <c r="R16" i="12"/>
  <c r="R15" i="12"/>
  <c r="R14" i="12"/>
  <c r="R13" i="12"/>
  <c r="R12" i="12"/>
  <c r="R11" i="12"/>
  <c r="R10" i="12"/>
  <c r="R9" i="12"/>
  <c r="R8" i="12"/>
  <c r="R7" i="12"/>
  <c r="R6" i="12"/>
  <c r="R5" i="12"/>
  <c r="R607" i="11"/>
  <c r="AD40" i="11"/>
  <c r="R39" i="11"/>
  <c r="R325" i="11"/>
  <c r="R99" i="11"/>
  <c r="R35" i="11"/>
  <c r="AB715" i="11"/>
  <c r="AB707" i="11"/>
  <c r="AB699" i="11"/>
  <c r="AB691" i="11"/>
  <c r="AB683" i="11"/>
  <c r="AB675" i="11"/>
  <c r="AB667" i="11"/>
  <c r="AB659" i="11"/>
  <c r="AB651" i="11"/>
  <c r="R261" i="11"/>
  <c r="R94" i="11"/>
  <c r="R34" i="11"/>
  <c r="AD710" i="11"/>
  <c r="R709" i="11"/>
  <c r="AD198" i="11"/>
  <c r="R197" i="11"/>
  <c r="R134" i="11"/>
  <c r="R90" i="11"/>
  <c r="R30" i="11"/>
  <c r="R645" i="11"/>
  <c r="R581" i="11"/>
  <c r="R126" i="11"/>
  <c r="R67" i="11"/>
  <c r="R6" i="11"/>
  <c r="AB719" i="11"/>
  <c r="AB711" i="11"/>
  <c r="AB703" i="11"/>
  <c r="AB695" i="11"/>
  <c r="AB687" i="11"/>
  <c r="AB679" i="11"/>
  <c r="AB671" i="11"/>
  <c r="AB663" i="11"/>
  <c r="AB655" i="11"/>
  <c r="AB647" i="11"/>
  <c r="AB639" i="11"/>
  <c r="AB631" i="11"/>
  <c r="AB623" i="11"/>
  <c r="AB615" i="11"/>
  <c r="AB607" i="11"/>
  <c r="AB599" i="11"/>
  <c r="AB591" i="11"/>
  <c r="AB583" i="11"/>
  <c r="AB575" i="11"/>
  <c r="AB567" i="11"/>
  <c r="AB559" i="11"/>
  <c r="AB551" i="11"/>
  <c r="AB543" i="11"/>
  <c r="AB535" i="11"/>
  <c r="AD99" i="11"/>
  <c r="R98" i="11"/>
  <c r="AD27" i="11"/>
  <c r="R26" i="11"/>
  <c r="R517" i="11"/>
  <c r="R122" i="11"/>
  <c r="R62" i="11"/>
  <c r="R453" i="11"/>
  <c r="R107" i="11"/>
  <c r="R58" i="11"/>
  <c r="AB643" i="11"/>
  <c r="AB635" i="11"/>
  <c r="AB627" i="11"/>
  <c r="AB619" i="11"/>
  <c r="AB611" i="11"/>
  <c r="AB603" i="11"/>
  <c r="AB595" i="11"/>
  <c r="AB587" i="11"/>
  <c r="AB579" i="11"/>
  <c r="AB571" i="11"/>
  <c r="AB563" i="11"/>
  <c r="AB555" i="11"/>
  <c r="AB547" i="11"/>
  <c r="AB539" i="11"/>
  <c r="AB531" i="11"/>
  <c r="AB523" i="11"/>
  <c r="AB515" i="11"/>
  <c r="AB507" i="11"/>
  <c r="AB499" i="11"/>
  <c r="AB491" i="11"/>
  <c r="AB483" i="11"/>
  <c r="AB475" i="11"/>
  <c r="AB467" i="11"/>
  <c r="AB459" i="11"/>
  <c r="AB451" i="11"/>
  <c r="AB443" i="11"/>
  <c r="AB435" i="11"/>
  <c r="AB427" i="11"/>
  <c r="AB419" i="11"/>
  <c r="AB411" i="11"/>
  <c r="AB403" i="11"/>
  <c r="AB395" i="11"/>
  <c r="AB387" i="11"/>
  <c r="AB379" i="11"/>
  <c r="AB371" i="11"/>
  <c r="AB363" i="11"/>
  <c r="AB355" i="11"/>
  <c r="AB347" i="11"/>
  <c r="AB339" i="11"/>
  <c r="AB331" i="11"/>
  <c r="AB323" i="11"/>
  <c r="AB315" i="11"/>
  <c r="AB307" i="11"/>
  <c r="AB299" i="11"/>
  <c r="AB291" i="11"/>
  <c r="AB283" i="11"/>
  <c r="AB275" i="11"/>
  <c r="AB267" i="11"/>
  <c r="AB259" i="11"/>
  <c r="AB251" i="11"/>
  <c r="AB243" i="11"/>
  <c r="AB235" i="11"/>
  <c r="AB227" i="11"/>
  <c r="AB219" i="11"/>
  <c r="AB211" i="11"/>
  <c r="AB203" i="11"/>
  <c r="AB195" i="11"/>
  <c r="AB187" i="11"/>
  <c r="AB179" i="11"/>
  <c r="AB171" i="11"/>
  <c r="AB163" i="11"/>
  <c r="AB155" i="11"/>
  <c r="AB147" i="11"/>
  <c r="AB139" i="11"/>
  <c r="AB131" i="11"/>
  <c r="AB123" i="11"/>
  <c r="AB115" i="11"/>
  <c r="AB107" i="11"/>
  <c r="AB99" i="11"/>
  <c r="AB91" i="11"/>
  <c r="AB83" i="11"/>
  <c r="AB75" i="11"/>
  <c r="AB67" i="11"/>
  <c r="AB59" i="11"/>
  <c r="AB51" i="11"/>
  <c r="AB43" i="11"/>
  <c r="AB35" i="11"/>
  <c r="AB27" i="11"/>
  <c r="AB19" i="11"/>
  <c r="AB11" i="11"/>
  <c r="AA722" i="11"/>
  <c r="AA714" i="11"/>
  <c r="AA706" i="11"/>
  <c r="AA698" i="11"/>
  <c r="AA690" i="11"/>
  <c r="AB98" i="11"/>
  <c r="AB90" i="11"/>
  <c r="AB82" i="11"/>
  <c r="AB74" i="11"/>
  <c r="AB66" i="11"/>
  <c r="AB58" i="11"/>
  <c r="AB50" i="11"/>
  <c r="AB42" i="11"/>
  <c r="AB34" i="11"/>
  <c r="AB26" i="11"/>
  <c r="AB18" i="11"/>
  <c r="AB10" i="11"/>
  <c r="AA721" i="11"/>
  <c r="AA713" i="11"/>
  <c r="AA705" i="11"/>
  <c r="AA697" i="11"/>
  <c r="AA689" i="11"/>
  <c r="AB527" i="11"/>
  <c r="AB519" i="11"/>
  <c r="AB511" i="11"/>
  <c r="AB503" i="11"/>
  <c r="AB495" i="11"/>
  <c r="AB487" i="11"/>
  <c r="AB479" i="11"/>
  <c r="AB471" i="11"/>
  <c r="AB463" i="11"/>
  <c r="AB455" i="11"/>
  <c r="AB447" i="11"/>
  <c r="AB439" i="11"/>
  <c r="AB431" i="11"/>
  <c r="AB423" i="11"/>
  <c r="AB415" i="11"/>
  <c r="AB407" i="11"/>
  <c r="AB399" i="11"/>
  <c r="AB391" i="11"/>
  <c r="AB383" i="11"/>
  <c r="AB375" i="11"/>
  <c r="AB367" i="11"/>
  <c r="AB359" i="11"/>
  <c r="AB351" i="11"/>
  <c r="AB343" i="11"/>
  <c r="AB335" i="11"/>
  <c r="AB327" i="11"/>
  <c r="AB319" i="11"/>
  <c r="AB311" i="11"/>
  <c r="AB303" i="11"/>
  <c r="AB295" i="11"/>
  <c r="AB287" i="11"/>
  <c r="AB279" i="11"/>
  <c r="AB271" i="11"/>
  <c r="AB263" i="11"/>
  <c r="AB255" i="11"/>
  <c r="AB247" i="11"/>
  <c r="AB239" i="11"/>
  <c r="AB231" i="11"/>
  <c r="AB223" i="11"/>
  <c r="AB215" i="11"/>
  <c r="AB207" i="11"/>
  <c r="AB199" i="11"/>
  <c r="AB191" i="11"/>
  <c r="AB183" i="11"/>
  <c r="AB175" i="11"/>
  <c r="AB167" i="11"/>
  <c r="AB159" i="11"/>
  <c r="AB151" i="11"/>
  <c r="AB143" i="11"/>
  <c r="AB135" i="11"/>
  <c r="AB127" i="11"/>
  <c r="AB119" i="11"/>
  <c r="AB111" i="11"/>
  <c r="AB103" i="11"/>
  <c r="AB95" i="11"/>
  <c r="AB87" i="11"/>
  <c r="AB79" i="11"/>
  <c r="AB71" i="11"/>
  <c r="AB63" i="11"/>
  <c r="AB55" i="11"/>
  <c r="AB47" i="11"/>
  <c r="AB39" i="11"/>
  <c r="AB31" i="11"/>
  <c r="AB23" i="11"/>
  <c r="AB15" i="11"/>
  <c r="AB7" i="11"/>
  <c r="AA718" i="11"/>
  <c r="AA710" i="11"/>
  <c r="AA702" i="11"/>
  <c r="AA694" i="11"/>
  <c r="AA354" i="11"/>
  <c r="AA346" i="11"/>
  <c r="AA322" i="11"/>
  <c r="AA314" i="11"/>
  <c r="AA306" i="11"/>
  <c r="AA298" i="11"/>
  <c r="AA290" i="11"/>
  <c r="AA282" i="11"/>
  <c r="AA274" i="11"/>
  <c r="AA266" i="11"/>
  <c r="AA258" i="11"/>
  <c r="AA250" i="11"/>
  <c r="AA242" i="11"/>
  <c r="AA234" i="11"/>
  <c r="AA226" i="11"/>
  <c r="AA218" i="11"/>
  <c r="AA210" i="11"/>
  <c r="AA202" i="11"/>
  <c r="AA194" i="11"/>
  <c r="AA186" i="11"/>
  <c r="AA178" i="11"/>
  <c r="AA170" i="11"/>
  <c r="AA162" i="11"/>
  <c r="AA154" i="11"/>
  <c r="AA146" i="11"/>
  <c r="AA138" i="11"/>
  <c r="AA130" i="11"/>
  <c r="AA122" i="11"/>
  <c r="AA114" i="11"/>
  <c r="AA106" i="11"/>
  <c r="AA98" i="11"/>
  <c r="AA90" i="11"/>
  <c r="AA82" i="11"/>
  <c r="AA74" i="11"/>
  <c r="AA66" i="11"/>
  <c r="AA58" i="11"/>
  <c r="AA50" i="11"/>
  <c r="AA42" i="11"/>
  <c r="AA34" i="11"/>
  <c r="AA26" i="11"/>
  <c r="AA18" i="11"/>
  <c r="AA681" i="11"/>
  <c r="AA673" i="11"/>
  <c r="AA665" i="11"/>
  <c r="AA657" i="11"/>
  <c r="AA649" i="11"/>
  <c r="AA641" i="11"/>
  <c r="AA633" i="11"/>
  <c r="AA625" i="11"/>
  <c r="AA617" i="11"/>
  <c r="AA609" i="11"/>
  <c r="AA601" i="11"/>
  <c r="AA593" i="11"/>
  <c r="AA585" i="11"/>
  <c r="AA577" i="11"/>
  <c r="AA569" i="11"/>
  <c r="AA561" i="11"/>
  <c r="AA553" i="11"/>
  <c r="AA545" i="11"/>
  <c r="AA537" i="11"/>
  <c r="AA529" i="11"/>
  <c r="AA521" i="11"/>
  <c r="AA513" i="11"/>
  <c r="AA505" i="11"/>
  <c r="AA497" i="11"/>
  <c r="AA489" i="11"/>
  <c r="AA481" i="11"/>
  <c r="AA473" i="11"/>
  <c r="AA465" i="11"/>
  <c r="AA457" i="11"/>
  <c r="AA449" i="11"/>
  <c r="AA441" i="11"/>
  <c r="AA433" i="11"/>
  <c r="AA425" i="11"/>
  <c r="AA417" i="11"/>
  <c r="AA409" i="11"/>
  <c r="AA401" i="11"/>
  <c r="AA393" i="11"/>
  <c r="AA385" i="11"/>
  <c r="AA377" i="11"/>
  <c r="AA369" i="11"/>
  <c r="AA361" i="11"/>
  <c r="AA353" i="11"/>
  <c r="AA345" i="11"/>
  <c r="AA337" i="11"/>
  <c r="AA329" i="11"/>
  <c r="AA321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61" i="11"/>
  <c r="AA153" i="11"/>
  <c r="AA145" i="11"/>
  <c r="AA137" i="11"/>
  <c r="AA129" i="11"/>
  <c r="AA121" i="11"/>
  <c r="AA113" i="11"/>
  <c r="AA105" i="11"/>
  <c r="AA97" i="11"/>
  <c r="AA89" i="11"/>
  <c r="AA81" i="11"/>
  <c r="AA73" i="11"/>
  <c r="AA65" i="11"/>
  <c r="AA57" i="11"/>
  <c r="AA49" i="11"/>
  <c r="AA41" i="11"/>
  <c r="AA33" i="11"/>
  <c r="AA25" i="11"/>
  <c r="AA17" i="11"/>
  <c r="AA9" i="11"/>
  <c r="AA454" i="11"/>
  <c r="AA446" i="11"/>
  <c r="AA438" i="11"/>
  <c r="AA422" i="11"/>
  <c r="AA398" i="11"/>
  <c r="AA350" i="11"/>
  <c r="AA342" i="11"/>
  <c r="AA334" i="11"/>
  <c r="AA326" i="11"/>
  <c r="AA318" i="11"/>
  <c r="AA310" i="11"/>
  <c r="AA302" i="11"/>
  <c r="AA294" i="11"/>
  <c r="AA286" i="11"/>
  <c r="AA278" i="11"/>
  <c r="AA270" i="11"/>
  <c r="AA262" i="11"/>
  <c r="AA254" i="11"/>
  <c r="AA246" i="11"/>
  <c r="AA238" i="11"/>
  <c r="AA230" i="11"/>
  <c r="AA222" i="11"/>
  <c r="AA214" i="11"/>
  <c r="AA206" i="11"/>
  <c r="AA198" i="11"/>
  <c r="AA190" i="11"/>
  <c r="AA182" i="11"/>
  <c r="AA174" i="11"/>
  <c r="AA166" i="11"/>
  <c r="AA158" i="11"/>
  <c r="AA150" i="11"/>
  <c r="AA142" i="11"/>
  <c r="AA134" i="11"/>
  <c r="AA126" i="11"/>
  <c r="AA118" i="11"/>
  <c r="AA110" i="11"/>
  <c r="AA102" i="11"/>
  <c r="AA94" i="11"/>
  <c r="AA86" i="11"/>
  <c r="AA78" i="11"/>
  <c r="AA70" i="11"/>
  <c r="AA62" i="11"/>
  <c r="AA54" i="11"/>
  <c r="AA46" i="11"/>
  <c r="AA6" i="11"/>
  <c r="AA12" i="11"/>
  <c r="AD717" i="11"/>
  <c r="R716" i="11"/>
  <c r="AD709" i="11"/>
  <c r="R708" i="11"/>
  <c r="AD701" i="11"/>
  <c r="R700" i="11"/>
  <c r="AD693" i="11"/>
  <c r="R692" i="11"/>
  <c r="AD685" i="11"/>
  <c r="R684" i="11"/>
  <c r="AD677" i="11"/>
  <c r="R676" i="11"/>
  <c r="AD669" i="11"/>
  <c r="R668" i="11"/>
  <c r="AD661" i="11"/>
  <c r="R660" i="11"/>
  <c r="AD653" i="11"/>
  <c r="R652" i="11"/>
  <c r="AD645" i="11"/>
  <c r="R644" i="11"/>
  <c r="AD637" i="11"/>
  <c r="R636" i="11"/>
  <c r="AD629" i="11"/>
  <c r="R628" i="11"/>
  <c r="AD621" i="11"/>
  <c r="R620" i="11"/>
  <c r="AD613" i="11"/>
  <c r="R612" i="11"/>
  <c r="AD605" i="11"/>
  <c r="R604" i="11"/>
  <c r="AD597" i="11"/>
  <c r="R596" i="11"/>
  <c r="AD589" i="11"/>
  <c r="R588" i="11"/>
  <c r="AD581" i="11"/>
  <c r="R580" i="11"/>
  <c r="AD573" i="11"/>
  <c r="R572" i="11"/>
  <c r="AD565" i="11"/>
  <c r="R564" i="11"/>
  <c r="AD557" i="11"/>
  <c r="R556" i="11"/>
  <c r="AD549" i="11"/>
  <c r="R548" i="11"/>
  <c r="AD541" i="11"/>
  <c r="R540" i="11"/>
  <c r="AD533" i="11"/>
  <c r="R532" i="11"/>
  <c r="AD525" i="11"/>
  <c r="R524" i="11"/>
  <c r="AD517" i="11"/>
  <c r="R516" i="11"/>
  <c r="AD509" i="11"/>
  <c r="R508" i="11"/>
  <c r="AD501" i="11"/>
  <c r="R500" i="11"/>
  <c r="AD493" i="11"/>
  <c r="R492" i="11"/>
  <c r="AD485" i="11"/>
  <c r="R484" i="11"/>
  <c r="AD477" i="11"/>
  <c r="R476" i="11"/>
  <c r="AD469" i="11"/>
  <c r="R468" i="11"/>
  <c r="AD461" i="11"/>
  <c r="R460" i="11"/>
  <c r="AD453" i="11"/>
  <c r="R452" i="11"/>
  <c r="AD445" i="11"/>
  <c r="R444" i="11"/>
  <c r="AD437" i="11"/>
  <c r="R436" i="11"/>
  <c r="AD429" i="11"/>
  <c r="R428" i="11"/>
  <c r="AD421" i="11"/>
  <c r="R420" i="11"/>
  <c r="AD413" i="11"/>
  <c r="R412" i="11"/>
  <c r="AD405" i="11"/>
  <c r="R404" i="11"/>
  <c r="AD397" i="11"/>
  <c r="R396" i="11"/>
  <c r="AD389" i="11"/>
  <c r="R388" i="11"/>
  <c r="AD381" i="11"/>
  <c r="R380" i="11"/>
  <c r="AD373" i="11"/>
  <c r="R372" i="11"/>
  <c r="AD365" i="11"/>
  <c r="R364" i="11"/>
  <c r="AD357" i="11"/>
  <c r="R356" i="11"/>
  <c r="AD349" i="11"/>
  <c r="R348" i="11"/>
  <c r="AD341" i="11"/>
  <c r="R340" i="11"/>
  <c r="AD333" i="11"/>
  <c r="R332" i="11"/>
  <c r="AD325" i="11"/>
  <c r="R324" i="11"/>
  <c r="AD317" i="11"/>
  <c r="R316" i="11"/>
  <c r="AD309" i="11"/>
  <c r="R308" i="11"/>
  <c r="AD301" i="11"/>
  <c r="R300" i="11"/>
  <c r="AD293" i="11"/>
  <c r="R292" i="11"/>
  <c r="AD285" i="11"/>
  <c r="R284" i="11"/>
  <c r="AD277" i="11"/>
  <c r="R276" i="11"/>
  <c r="AD269" i="11"/>
  <c r="R268" i="11"/>
  <c r="AD261" i="11"/>
  <c r="R260" i="11"/>
  <c r="AD253" i="11"/>
  <c r="R252" i="11"/>
  <c r="AD245" i="11"/>
  <c r="R244" i="11"/>
  <c r="AD237" i="11"/>
  <c r="R236" i="11"/>
  <c r="AD229" i="11"/>
  <c r="R228" i="11"/>
  <c r="AD221" i="11"/>
  <c r="R220" i="11"/>
  <c r="AD213" i="11"/>
  <c r="R212" i="11"/>
  <c r="AD205" i="11"/>
  <c r="R204" i="11"/>
  <c r="AD197" i="11"/>
  <c r="R196" i="11"/>
  <c r="AD189" i="11"/>
  <c r="R188" i="11"/>
  <c r="AD181" i="11"/>
  <c r="R180" i="11"/>
  <c r="AD173" i="11"/>
  <c r="R172" i="11"/>
  <c r="AD165" i="11"/>
  <c r="R164" i="11"/>
  <c r="AD157" i="11"/>
  <c r="R156" i="11"/>
  <c r="AD149" i="11"/>
  <c r="R148" i="11"/>
  <c r="AD133" i="11"/>
  <c r="R132" i="11"/>
  <c r="AD125" i="11"/>
  <c r="R125" i="11"/>
  <c r="R124" i="11"/>
  <c r="AD117" i="11"/>
  <c r="R116" i="11"/>
  <c r="R117" i="11"/>
  <c r="AD109" i="11"/>
  <c r="R108" i="11"/>
  <c r="AD101" i="11"/>
  <c r="R100" i="11"/>
  <c r="AD93" i="11"/>
  <c r="R92" i="11"/>
  <c r="AD85" i="11"/>
  <c r="R84" i="11"/>
  <c r="AD69" i="11"/>
  <c r="R68" i="11"/>
  <c r="AD61" i="11"/>
  <c r="R61" i="11"/>
  <c r="R60" i="11"/>
  <c r="AD53" i="11"/>
  <c r="R52" i="11"/>
  <c r="R53" i="11"/>
  <c r="AD45" i="11"/>
  <c r="R44" i="11"/>
  <c r="AD37" i="11"/>
  <c r="R36" i="11"/>
  <c r="AD29" i="11"/>
  <c r="R28" i="11"/>
  <c r="AD21" i="11"/>
  <c r="R20" i="11"/>
  <c r="R5" i="11"/>
  <c r="R661" i="11"/>
  <c r="R597" i="11"/>
  <c r="R533" i="11"/>
  <c r="R469" i="11"/>
  <c r="R405" i="11"/>
  <c r="R341" i="11"/>
  <c r="R277" i="11"/>
  <c r="R213" i="11"/>
  <c r="R149" i="11"/>
  <c r="AD724" i="11"/>
  <c r="R723" i="11"/>
  <c r="R724" i="11"/>
  <c r="AD716" i="11"/>
  <c r="R715" i="11"/>
  <c r="AD708" i="11"/>
  <c r="R707" i="11"/>
  <c r="AD700" i="11"/>
  <c r="R699" i="11"/>
  <c r="AD692" i="11"/>
  <c r="R691" i="11"/>
  <c r="R717" i="11"/>
  <c r="R653" i="11"/>
  <c r="R589" i="11"/>
  <c r="R525" i="11"/>
  <c r="R461" i="11"/>
  <c r="R397" i="11"/>
  <c r="R333" i="11"/>
  <c r="R269" i="11"/>
  <c r="R205" i="11"/>
  <c r="R140" i="11"/>
  <c r="R701" i="11"/>
  <c r="R637" i="11"/>
  <c r="R573" i="11"/>
  <c r="R509" i="11"/>
  <c r="R445" i="11"/>
  <c r="R381" i="11"/>
  <c r="R317" i="11"/>
  <c r="R253" i="11"/>
  <c r="R189" i="11"/>
  <c r="R12" i="11"/>
  <c r="AD721" i="11"/>
  <c r="R720" i="11"/>
  <c r="R721" i="11"/>
  <c r="AD713" i="11"/>
  <c r="R712" i="11"/>
  <c r="R713" i="11"/>
  <c r="AD705" i="11"/>
  <c r="R704" i="11"/>
  <c r="R705" i="11"/>
  <c r="AD697" i="11"/>
  <c r="R696" i="11"/>
  <c r="R697" i="11"/>
  <c r="AD689" i="11"/>
  <c r="R688" i="11"/>
  <c r="R689" i="11"/>
  <c r="AD681" i="11"/>
  <c r="R680" i="11"/>
  <c r="R681" i="11"/>
  <c r="AD673" i="11"/>
  <c r="R672" i="11"/>
  <c r="R673" i="11"/>
  <c r="AD665" i="11"/>
  <c r="R664" i="11"/>
  <c r="R665" i="11"/>
  <c r="AD657" i="11"/>
  <c r="R656" i="11"/>
  <c r="R657" i="11"/>
  <c r="AD649" i="11"/>
  <c r="R648" i="11"/>
  <c r="R649" i="11"/>
  <c r="AD641" i="11"/>
  <c r="R640" i="11"/>
  <c r="R641" i="11"/>
  <c r="AD633" i="11"/>
  <c r="R632" i="11"/>
  <c r="R633" i="11"/>
  <c r="AD625" i="11"/>
  <c r="R624" i="11"/>
  <c r="R625" i="11"/>
  <c r="AD617" i="11"/>
  <c r="R616" i="11"/>
  <c r="R617" i="11"/>
  <c r="AD609" i="11"/>
  <c r="R608" i="11"/>
  <c r="R609" i="11"/>
  <c r="AD601" i="11"/>
  <c r="R600" i="11"/>
  <c r="R601" i="11"/>
  <c r="AD593" i="11"/>
  <c r="R592" i="11"/>
  <c r="R593" i="11"/>
  <c r="AD585" i="11"/>
  <c r="R584" i="11"/>
  <c r="R585" i="11"/>
  <c r="AD577" i="11"/>
  <c r="R576" i="11"/>
  <c r="R577" i="11"/>
  <c r="AD569" i="11"/>
  <c r="R568" i="11"/>
  <c r="R569" i="11"/>
  <c r="AD561" i="11"/>
  <c r="R560" i="11"/>
  <c r="R561" i="11"/>
  <c r="AD553" i="11"/>
  <c r="R552" i="11"/>
  <c r="R553" i="11"/>
  <c r="AD545" i="11"/>
  <c r="R544" i="11"/>
  <c r="R545" i="11"/>
  <c r="AD537" i="11"/>
  <c r="R536" i="11"/>
  <c r="R537" i="11"/>
  <c r="AD529" i="11"/>
  <c r="R528" i="11"/>
  <c r="R529" i="11"/>
  <c r="AD521" i="11"/>
  <c r="R520" i="11"/>
  <c r="R521" i="11"/>
  <c r="AD513" i="11"/>
  <c r="R512" i="11"/>
  <c r="R513" i="11"/>
  <c r="AD505" i="11"/>
  <c r="R504" i="11"/>
  <c r="R505" i="11"/>
  <c r="AD497" i="11"/>
  <c r="R496" i="11"/>
  <c r="R497" i="11"/>
  <c r="AD489" i="11"/>
  <c r="R488" i="11"/>
  <c r="R489" i="11"/>
  <c r="AD481" i="11"/>
  <c r="R480" i="11"/>
  <c r="R481" i="11"/>
  <c r="AD473" i="11"/>
  <c r="R472" i="11"/>
  <c r="R473" i="11"/>
  <c r="AD465" i="11"/>
  <c r="R464" i="11"/>
  <c r="R465" i="11"/>
  <c r="AD457" i="11"/>
  <c r="R456" i="11"/>
  <c r="R457" i="11"/>
  <c r="AD449" i="11"/>
  <c r="R448" i="11"/>
  <c r="R449" i="11"/>
  <c r="AD441" i="11"/>
  <c r="R440" i="11"/>
  <c r="R441" i="11"/>
  <c r="AD433" i="11"/>
  <c r="R432" i="11"/>
  <c r="R433" i="11"/>
  <c r="AD425" i="11"/>
  <c r="R424" i="11"/>
  <c r="R425" i="11"/>
  <c r="AD417" i="11"/>
  <c r="R416" i="11"/>
  <c r="R417" i="11"/>
  <c r="AD409" i="11"/>
  <c r="R408" i="11"/>
  <c r="R409" i="11"/>
  <c r="AD401" i="11"/>
  <c r="R400" i="11"/>
  <c r="R401" i="11"/>
  <c r="AD393" i="11"/>
  <c r="R392" i="11"/>
  <c r="R393" i="11"/>
  <c r="AD385" i="11"/>
  <c r="R384" i="11"/>
  <c r="R385" i="11"/>
  <c r="AD377" i="11"/>
  <c r="R376" i="11"/>
  <c r="R377" i="11"/>
  <c r="AD369" i="11"/>
  <c r="R368" i="11"/>
  <c r="R369" i="11"/>
  <c r="AD361" i="11"/>
  <c r="R360" i="11"/>
  <c r="R361" i="11"/>
  <c r="AD353" i="11"/>
  <c r="R352" i="11"/>
  <c r="R353" i="11"/>
  <c r="AD345" i="11"/>
  <c r="R344" i="11"/>
  <c r="R345" i="11"/>
  <c r="AD337" i="11"/>
  <c r="R336" i="11"/>
  <c r="R337" i="11"/>
  <c r="AD329" i="11"/>
  <c r="R328" i="11"/>
  <c r="R329" i="11"/>
  <c r="AD321" i="11"/>
  <c r="R320" i="11"/>
  <c r="R321" i="11"/>
  <c r="AD313" i="11"/>
  <c r="R312" i="11"/>
  <c r="R313" i="11"/>
  <c r="AD305" i="11"/>
  <c r="R304" i="11"/>
  <c r="R305" i="11"/>
  <c r="AD297" i="11"/>
  <c r="R296" i="11"/>
  <c r="R297" i="11"/>
  <c r="AD289" i="11"/>
  <c r="R288" i="11"/>
  <c r="R289" i="11"/>
  <c r="AD281" i="11"/>
  <c r="R280" i="11"/>
  <c r="R281" i="11"/>
  <c r="AD273" i="11"/>
  <c r="R272" i="11"/>
  <c r="R273" i="11"/>
  <c r="AD265" i="11"/>
  <c r="R264" i="11"/>
  <c r="R265" i="11"/>
  <c r="AD257" i="11"/>
  <c r="R256" i="11"/>
  <c r="R257" i="11"/>
  <c r="AD249" i="11"/>
  <c r="R248" i="11"/>
  <c r="R249" i="11"/>
  <c r="AD241" i="11"/>
  <c r="R240" i="11"/>
  <c r="R241" i="11"/>
  <c r="AD233" i="11"/>
  <c r="R232" i="11"/>
  <c r="R233" i="11"/>
  <c r="AD225" i="11"/>
  <c r="R224" i="11"/>
  <c r="R225" i="11"/>
  <c r="AD217" i="11"/>
  <c r="R216" i="11"/>
  <c r="R217" i="11"/>
  <c r="AD209" i="11"/>
  <c r="R208" i="11"/>
  <c r="R209" i="11"/>
  <c r="AD201" i="11"/>
  <c r="R200" i="11"/>
  <c r="R201" i="11"/>
  <c r="AD193" i="11"/>
  <c r="R192" i="11"/>
  <c r="R193" i="11"/>
  <c r="AD185" i="11"/>
  <c r="R184" i="11"/>
  <c r="R185" i="11"/>
  <c r="AD177" i="11"/>
  <c r="R176" i="11"/>
  <c r="R177" i="11"/>
  <c r="AD169" i="11"/>
  <c r="R168" i="11"/>
  <c r="R169" i="11"/>
  <c r="AD161" i="11"/>
  <c r="R160" i="11"/>
  <c r="R161" i="11"/>
  <c r="AD153" i="11"/>
  <c r="R152" i="11"/>
  <c r="R153" i="11"/>
  <c r="AD145" i="11"/>
  <c r="R144" i="11"/>
  <c r="R145" i="11"/>
  <c r="AD137" i="11"/>
  <c r="R136" i="11"/>
  <c r="AD129" i="11"/>
  <c r="R128" i="11"/>
  <c r="AD121" i="11"/>
  <c r="R120" i="11"/>
  <c r="AD113" i="11"/>
  <c r="R112" i="11"/>
  <c r="AD105" i="11"/>
  <c r="R104" i="11"/>
  <c r="AD97" i="11"/>
  <c r="R96" i="11"/>
  <c r="AD89" i="11"/>
  <c r="R88" i="11"/>
  <c r="R89" i="11"/>
  <c r="AD81" i="11"/>
  <c r="R80" i="11"/>
  <c r="R81" i="11"/>
  <c r="AD73" i="11"/>
  <c r="R72" i="11"/>
  <c r="AD65" i="11"/>
  <c r="R64" i="11"/>
  <c r="AD57" i="11"/>
  <c r="R56" i="11"/>
  <c r="AD49" i="11"/>
  <c r="R48" i="11"/>
  <c r="R693" i="11"/>
  <c r="R629" i="11"/>
  <c r="R565" i="11"/>
  <c r="R501" i="11"/>
  <c r="R437" i="11"/>
  <c r="R373" i="11"/>
  <c r="R309" i="11"/>
  <c r="R245" i="11"/>
  <c r="R181" i="11"/>
  <c r="AD720" i="11"/>
  <c r="R719" i="11"/>
  <c r="AD712" i="11"/>
  <c r="R711" i="11"/>
  <c r="AD704" i="11"/>
  <c r="R703" i="11"/>
  <c r="AD696" i="11"/>
  <c r="R695" i="11"/>
  <c r="AD688" i="11"/>
  <c r="R687" i="11"/>
  <c r="AD680" i="11"/>
  <c r="R679" i="11"/>
  <c r="AD672" i="11"/>
  <c r="R671" i="11"/>
  <c r="AD664" i="11"/>
  <c r="R663" i="11"/>
  <c r="AD656" i="11"/>
  <c r="R655" i="11"/>
  <c r="AD648" i="11"/>
  <c r="R647" i="11"/>
  <c r="AD640" i="11"/>
  <c r="R639" i="11"/>
  <c r="AD632" i="11"/>
  <c r="R631" i="11"/>
  <c r="AD624" i="11"/>
  <c r="R623" i="11"/>
  <c r="AD616" i="11"/>
  <c r="R615" i="11"/>
  <c r="AD600" i="11"/>
  <c r="R599" i="11"/>
  <c r="AD592" i="11"/>
  <c r="R591" i="11"/>
  <c r="AD584" i="11"/>
  <c r="R583" i="11"/>
  <c r="AD576" i="11"/>
  <c r="R575" i="11"/>
  <c r="AD568" i="11"/>
  <c r="R567" i="11"/>
  <c r="AD560" i="11"/>
  <c r="R559" i="11"/>
  <c r="AD552" i="11"/>
  <c r="R551" i="11"/>
  <c r="AD544" i="11"/>
  <c r="R543" i="11"/>
  <c r="AD536" i="11"/>
  <c r="R535" i="11"/>
  <c r="AD528" i="11"/>
  <c r="R527" i="11"/>
  <c r="AD520" i="11"/>
  <c r="R519" i="11"/>
  <c r="AD512" i="11"/>
  <c r="R511" i="11"/>
  <c r="AD504" i="11"/>
  <c r="R503" i="11"/>
  <c r="AD496" i="11"/>
  <c r="R495" i="11"/>
  <c r="AD488" i="11"/>
  <c r="R487" i="11"/>
  <c r="AD480" i="11"/>
  <c r="R479" i="11"/>
  <c r="AD472" i="11"/>
  <c r="R471" i="11"/>
  <c r="AD464" i="11"/>
  <c r="R463" i="11"/>
  <c r="AD456" i="11"/>
  <c r="R455" i="11"/>
  <c r="AD448" i="11"/>
  <c r="R447" i="11"/>
  <c r="AD440" i="11"/>
  <c r="R439" i="11"/>
  <c r="AD432" i="11"/>
  <c r="R431" i="11"/>
  <c r="AD424" i="11"/>
  <c r="R423" i="11"/>
  <c r="AD416" i="11"/>
  <c r="R415" i="11"/>
  <c r="AD408" i="11"/>
  <c r="R407" i="11"/>
  <c r="AD400" i="11"/>
  <c r="R399" i="11"/>
  <c r="AD392" i="11"/>
  <c r="R391" i="11"/>
  <c r="AD384" i="11"/>
  <c r="R383" i="11"/>
  <c r="AD376" i="11"/>
  <c r="R375" i="11"/>
  <c r="AD368" i="11"/>
  <c r="R367" i="11"/>
  <c r="AD360" i="11"/>
  <c r="R359" i="11"/>
  <c r="AD352" i="11"/>
  <c r="R351" i="11"/>
  <c r="AD344" i="11"/>
  <c r="R343" i="11"/>
  <c r="AD336" i="11"/>
  <c r="R335" i="11"/>
  <c r="AD328" i="11"/>
  <c r="R327" i="11"/>
  <c r="AD320" i="11"/>
  <c r="R319" i="11"/>
  <c r="AD312" i="11"/>
  <c r="R311" i="11"/>
  <c r="R685" i="11"/>
  <c r="R621" i="11"/>
  <c r="R557" i="11"/>
  <c r="R493" i="11"/>
  <c r="R429" i="11"/>
  <c r="R365" i="11"/>
  <c r="R301" i="11"/>
  <c r="R237" i="11"/>
  <c r="R173" i="11"/>
  <c r="R85" i="11"/>
  <c r="R677" i="11"/>
  <c r="R613" i="11"/>
  <c r="R549" i="11"/>
  <c r="R485" i="11"/>
  <c r="R421" i="11"/>
  <c r="R357" i="11"/>
  <c r="R293" i="11"/>
  <c r="R229" i="11"/>
  <c r="R165" i="11"/>
  <c r="R113" i="11"/>
  <c r="R76" i="11"/>
  <c r="AD608" i="11"/>
  <c r="R669" i="11"/>
  <c r="R605" i="11"/>
  <c r="R541" i="11"/>
  <c r="R477" i="11"/>
  <c r="R413" i="11"/>
  <c r="R349" i="11"/>
  <c r="R285" i="11"/>
  <c r="R221" i="11"/>
  <c r="R157" i="11"/>
  <c r="R303" i="11"/>
  <c r="R295" i="11"/>
  <c r="R287" i="11"/>
  <c r="R279" i="11"/>
  <c r="R271" i="11"/>
  <c r="R263" i="11"/>
  <c r="R255" i="11"/>
  <c r="R247" i="11"/>
  <c r="R239" i="11"/>
  <c r="R231" i="11"/>
  <c r="R223" i="11"/>
  <c r="R215" i="11"/>
  <c r="R207" i="11"/>
  <c r="R199" i="11"/>
  <c r="R191" i="11"/>
  <c r="R183" i="11"/>
  <c r="R175" i="11"/>
  <c r="R167" i="11"/>
  <c r="R159" i="11"/>
  <c r="R151" i="11"/>
  <c r="R142" i="11"/>
  <c r="R133" i="11"/>
  <c r="R115" i="11"/>
  <c r="R106" i="11"/>
  <c r="R97" i="11"/>
  <c r="R87" i="11"/>
  <c r="R78" i="11"/>
  <c r="R69" i="11"/>
  <c r="R51" i="11"/>
  <c r="R42" i="11"/>
  <c r="R33" i="11"/>
  <c r="R23" i="11"/>
  <c r="R14" i="11"/>
  <c r="R718" i="11"/>
  <c r="R710" i="11"/>
  <c r="R702" i="11"/>
  <c r="R694" i="11"/>
  <c r="R686" i="11"/>
  <c r="R678" i="11"/>
  <c r="R670" i="11"/>
  <c r="R662" i="11"/>
  <c r="R654" i="11"/>
  <c r="R646" i="11"/>
  <c r="R638" i="11"/>
  <c r="R630" i="11"/>
  <c r="R622" i="11"/>
  <c r="R614" i="11"/>
  <c r="R606" i="11"/>
  <c r="R598" i="11"/>
  <c r="R590" i="11"/>
  <c r="R582" i="11"/>
  <c r="R574" i="11"/>
  <c r="R566" i="11"/>
  <c r="R558" i="11"/>
  <c r="R550" i="11"/>
  <c r="R542" i="11"/>
  <c r="R534" i="11"/>
  <c r="R526" i="11"/>
  <c r="R518" i="11"/>
  <c r="R510" i="11"/>
  <c r="R502" i="11"/>
  <c r="R494" i="11"/>
  <c r="R486" i="11"/>
  <c r="R478" i="11"/>
  <c r="R470" i="11"/>
  <c r="R462" i="11"/>
  <c r="R454" i="11"/>
  <c r="R446" i="11"/>
  <c r="R438" i="11"/>
  <c r="R430" i="11"/>
  <c r="R422" i="11"/>
  <c r="R414" i="11"/>
  <c r="R406" i="11"/>
  <c r="R398" i="11"/>
  <c r="R390" i="11"/>
  <c r="R382" i="11"/>
  <c r="R374" i="11"/>
  <c r="R366" i="11"/>
  <c r="R358" i="11"/>
  <c r="R350" i="11"/>
  <c r="R342" i="11"/>
  <c r="R334" i="11"/>
  <c r="R326" i="11"/>
  <c r="R318" i="11"/>
  <c r="R310" i="11"/>
  <c r="R302" i="11"/>
  <c r="R294" i="11"/>
  <c r="R286" i="11"/>
  <c r="R278" i="11"/>
  <c r="R270" i="11"/>
  <c r="R262" i="11"/>
  <c r="R254" i="11"/>
  <c r="R246" i="11"/>
  <c r="R238" i="11"/>
  <c r="R230" i="11"/>
  <c r="R222" i="11"/>
  <c r="R214" i="11"/>
  <c r="R206" i="11"/>
  <c r="R198" i="11"/>
  <c r="R190" i="11"/>
  <c r="R182" i="11"/>
  <c r="R174" i="11"/>
  <c r="R166" i="11"/>
  <c r="R158" i="11"/>
  <c r="R150" i="11"/>
  <c r="R141" i="11"/>
  <c r="R123" i="11"/>
  <c r="R114" i="11"/>
  <c r="R105" i="11"/>
  <c r="R95" i="11"/>
  <c r="R86" i="11"/>
  <c r="R77" i="11"/>
  <c r="R59" i="11"/>
  <c r="R50" i="11"/>
  <c r="R41" i="11"/>
  <c r="R31" i="11"/>
  <c r="R22" i="11"/>
  <c r="R13" i="11"/>
  <c r="AB717" i="11"/>
  <c r="AB709" i="11"/>
  <c r="AB701" i="11"/>
  <c r="AB693" i="11"/>
  <c r="AB685" i="11"/>
  <c r="AB677" i="11"/>
  <c r="R139" i="11"/>
  <c r="R130" i="11"/>
  <c r="R121" i="11"/>
  <c r="R111" i="11"/>
  <c r="R102" i="11"/>
  <c r="R93" i="11"/>
  <c r="R75" i="11"/>
  <c r="R66" i="11"/>
  <c r="R57" i="11"/>
  <c r="R47" i="11"/>
  <c r="R38" i="11"/>
  <c r="R29" i="11"/>
  <c r="R11" i="11"/>
  <c r="AB723" i="11"/>
  <c r="AB724" i="11"/>
  <c r="R683" i="11"/>
  <c r="R675" i="11"/>
  <c r="R667" i="11"/>
  <c r="R659" i="11"/>
  <c r="R651" i="11"/>
  <c r="R643" i="11"/>
  <c r="R635" i="11"/>
  <c r="R627" i="11"/>
  <c r="R619" i="11"/>
  <c r="R611" i="11"/>
  <c r="R603" i="11"/>
  <c r="R595" i="11"/>
  <c r="R587" i="11"/>
  <c r="R579" i="11"/>
  <c r="R571" i="11"/>
  <c r="R563" i="11"/>
  <c r="R555" i="11"/>
  <c r="R547" i="11"/>
  <c r="R539" i="11"/>
  <c r="R531" i="11"/>
  <c r="R523" i="11"/>
  <c r="R515" i="11"/>
  <c r="R507" i="11"/>
  <c r="R499" i="11"/>
  <c r="R491" i="11"/>
  <c r="R483" i="11"/>
  <c r="R475" i="11"/>
  <c r="R467" i="11"/>
  <c r="R459" i="11"/>
  <c r="R451" i="11"/>
  <c r="R443" i="11"/>
  <c r="R435" i="11"/>
  <c r="R427" i="11"/>
  <c r="R419" i="11"/>
  <c r="R411" i="11"/>
  <c r="R403" i="11"/>
  <c r="R395" i="11"/>
  <c r="R387" i="11"/>
  <c r="R379" i="11"/>
  <c r="R371" i="11"/>
  <c r="R363" i="11"/>
  <c r="R355" i="11"/>
  <c r="R347" i="11"/>
  <c r="R339" i="11"/>
  <c r="R331" i="11"/>
  <c r="R323" i="11"/>
  <c r="R315" i="11"/>
  <c r="R307" i="11"/>
  <c r="R299" i="11"/>
  <c r="R291" i="11"/>
  <c r="R283" i="11"/>
  <c r="R275" i="11"/>
  <c r="R267" i="11"/>
  <c r="R259" i="11"/>
  <c r="R251" i="11"/>
  <c r="R243" i="11"/>
  <c r="R235" i="11"/>
  <c r="R227" i="11"/>
  <c r="R219" i="11"/>
  <c r="R211" i="11"/>
  <c r="R203" i="11"/>
  <c r="R195" i="11"/>
  <c r="R187" i="11"/>
  <c r="R179" i="11"/>
  <c r="R171" i="11"/>
  <c r="R163" i="11"/>
  <c r="R155" i="11"/>
  <c r="R147" i="11"/>
  <c r="R138" i="11"/>
  <c r="R129" i="11"/>
  <c r="R119" i="11"/>
  <c r="R110" i="11"/>
  <c r="R101" i="11"/>
  <c r="R83" i="11"/>
  <c r="R74" i="11"/>
  <c r="R65" i="11"/>
  <c r="R55" i="11"/>
  <c r="R46" i="11"/>
  <c r="R37" i="11"/>
  <c r="R19" i="11"/>
  <c r="R10" i="11"/>
  <c r="R722" i="11"/>
  <c r="R714" i="11"/>
  <c r="R706" i="11"/>
  <c r="R698" i="11"/>
  <c r="R690" i="11"/>
  <c r="R682" i="11"/>
  <c r="R674" i="11"/>
  <c r="R666" i="11"/>
  <c r="R658" i="11"/>
  <c r="R650" i="11"/>
  <c r="R642" i="11"/>
  <c r="R634" i="11"/>
  <c r="R626" i="11"/>
  <c r="R618" i="11"/>
  <c r="R610" i="11"/>
  <c r="R602" i="11"/>
  <c r="R594" i="11"/>
  <c r="R586" i="11"/>
  <c r="R578" i="11"/>
  <c r="R570" i="11"/>
  <c r="R562" i="11"/>
  <c r="R554" i="11"/>
  <c r="R546" i="11"/>
  <c r="R538" i="11"/>
  <c r="R530" i="11"/>
  <c r="R522" i="11"/>
  <c r="R514" i="11"/>
  <c r="R506" i="11"/>
  <c r="R498" i="11"/>
  <c r="R490" i="11"/>
  <c r="R482" i="11"/>
  <c r="R474" i="11"/>
  <c r="R466" i="11"/>
  <c r="R458" i="11"/>
  <c r="R450" i="11"/>
  <c r="R442" i="11"/>
  <c r="R434" i="11"/>
  <c r="R426" i="11"/>
  <c r="R418" i="11"/>
  <c r="R410" i="11"/>
  <c r="R402" i="11"/>
  <c r="R394" i="11"/>
  <c r="R386" i="11"/>
  <c r="R378" i="11"/>
  <c r="R370" i="11"/>
  <c r="R362" i="11"/>
  <c r="R354" i="11"/>
  <c r="R346" i="11"/>
  <c r="R338" i="11"/>
  <c r="R330" i="11"/>
  <c r="R322" i="11"/>
  <c r="R314" i="11"/>
  <c r="R306" i="11"/>
  <c r="R298" i="11"/>
  <c r="R290" i="11"/>
  <c r="R282" i="11"/>
  <c r="R274" i="11"/>
  <c r="R266" i="11"/>
  <c r="R258" i="11"/>
  <c r="R250" i="11"/>
  <c r="R242" i="11"/>
  <c r="R234" i="11"/>
  <c r="R226" i="11"/>
  <c r="R218" i="11"/>
  <c r="R210" i="11"/>
  <c r="R202" i="11"/>
  <c r="R194" i="11"/>
  <c r="R186" i="11"/>
  <c r="R178" i="11"/>
  <c r="R170" i="11"/>
  <c r="R162" i="11"/>
  <c r="R154" i="11"/>
  <c r="R146" i="11"/>
  <c r="R137" i="11"/>
  <c r="R127" i="11"/>
  <c r="R118" i="11"/>
  <c r="R109" i="11"/>
  <c r="R91" i="11"/>
  <c r="R82" i="11"/>
  <c r="R73" i="11"/>
  <c r="R63" i="11"/>
  <c r="R54" i="11"/>
  <c r="R45" i="11"/>
  <c r="R27" i="11"/>
  <c r="R18" i="11"/>
  <c r="R9" i="11"/>
  <c r="AD41" i="11"/>
  <c r="R40" i="11"/>
  <c r="AD33" i="11"/>
  <c r="R32" i="11"/>
  <c r="AD25" i="11"/>
  <c r="R24" i="11"/>
  <c r="AD17" i="11"/>
  <c r="R16" i="11"/>
  <c r="AD9" i="11"/>
  <c r="R8" i="11"/>
  <c r="R135" i="11"/>
  <c r="R71" i="11"/>
  <c r="R17" i="11"/>
  <c r="R7" i="11"/>
  <c r="R143" i="11"/>
  <c r="R79" i="11"/>
  <c r="R25" i="11"/>
  <c r="R15" i="11"/>
  <c r="AB721" i="11"/>
  <c r="AB713" i="11"/>
  <c r="AB705" i="11"/>
  <c r="AB697" i="11"/>
  <c r="AB689" i="11"/>
  <c r="AB681" i="11"/>
  <c r="AB673" i="11"/>
  <c r="AB665" i="11"/>
  <c r="AB657" i="11"/>
  <c r="AB649" i="11"/>
  <c r="AB641" i="11"/>
  <c r="AB633" i="11"/>
  <c r="AB625" i="11"/>
  <c r="AB617" i="11"/>
  <c r="AB609" i="11"/>
  <c r="AB601" i="11"/>
  <c r="AB593" i="11"/>
  <c r="AB585" i="11"/>
  <c r="AB577" i="11"/>
  <c r="AB569" i="11"/>
  <c r="AB561" i="11"/>
  <c r="AB553" i="11"/>
  <c r="AB545" i="11"/>
  <c r="AB537" i="11"/>
  <c r="AB529" i="11"/>
  <c r="AB521" i="11"/>
  <c r="AB513" i="11"/>
  <c r="AB505" i="11"/>
  <c r="AB497" i="11"/>
  <c r="AB489" i="11"/>
  <c r="AB481" i="11"/>
  <c r="AB473" i="11"/>
  <c r="AB465" i="11"/>
  <c r="AB457" i="11"/>
  <c r="AB449" i="11"/>
  <c r="AB441" i="11"/>
  <c r="AB433" i="11"/>
  <c r="AB425" i="11"/>
  <c r="AB417" i="11"/>
  <c r="AB409" i="11"/>
  <c r="AB401" i="11"/>
  <c r="AB393" i="11"/>
  <c r="AB385" i="11"/>
  <c r="AB377" i="11"/>
  <c r="AB369" i="11"/>
  <c r="AB361" i="11"/>
  <c r="AB353" i="11"/>
  <c r="AB345" i="11"/>
  <c r="AB337" i="11"/>
  <c r="AB329" i="11"/>
  <c r="AB321" i="11"/>
  <c r="AB313" i="11"/>
  <c r="AB305" i="11"/>
  <c r="AB297" i="11"/>
  <c r="AB289" i="11"/>
  <c r="AB281" i="11"/>
  <c r="AB273" i="11"/>
  <c r="AB265" i="11"/>
  <c r="AB257" i="11"/>
  <c r="AB249" i="11"/>
  <c r="AB241" i="11"/>
  <c r="AB669" i="11"/>
  <c r="AB661" i="11"/>
  <c r="AB653" i="11"/>
  <c r="AB645" i="11"/>
  <c r="AB637" i="11"/>
  <c r="AB629" i="11"/>
  <c r="AB621" i="11"/>
  <c r="AB613" i="11"/>
  <c r="AB605" i="11"/>
  <c r="AB597" i="11"/>
  <c r="AB589" i="11"/>
  <c r="AB581" i="11"/>
  <c r="AB573" i="11"/>
  <c r="AB565" i="11"/>
  <c r="AB557" i="11"/>
  <c r="AB549" i="11"/>
  <c r="AB541" i="11"/>
  <c r="AB533" i="11"/>
  <c r="AB525" i="11"/>
  <c r="AB517" i="11"/>
  <c r="AB509" i="11"/>
  <c r="AB501" i="11"/>
  <c r="AB493" i="11"/>
  <c r="AB485" i="11"/>
  <c r="AB477" i="11"/>
  <c r="AB469" i="11"/>
  <c r="AB461" i="11"/>
  <c r="AB453" i="11"/>
  <c r="AB445" i="11"/>
  <c r="AB437" i="11"/>
  <c r="AB429" i="11"/>
  <c r="AB421" i="11"/>
  <c r="AB413" i="11"/>
  <c r="AB405" i="11"/>
  <c r="AB397" i="11"/>
  <c r="AB389" i="11"/>
  <c r="AB381" i="11"/>
  <c r="AB373" i="11"/>
  <c r="AB365" i="11"/>
  <c r="AB357" i="11"/>
  <c r="AB349" i="11"/>
  <c r="AB341" i="11"/>
  <c r="AB333" i="11"/>
  <c r="AB325" i="11"/>
  <c r="AB317" i="11"/>
  <c r="AB309" i="11"/>
  <c r="AB301" i="11"/>
  <c r="AB293" i="11"/>
  <c r="AB285" i="11"/>
  <c r="AB277" i="11"/>
  <c r="AB269" i="11"/>
  <c r="AB261" i="11"/>
  <c r="AB253" i="11"/>
  <c r="AB245" i="11"/>
  <c r="AB237" i="11"/>
  <c r="AB229" i="11"/>
  <c r="AB221" i="11"/>
  <c r="AB213" i="11"/>
  <c r="AB205" i="11"/>
  <c r="AB197" i="11"/>
  <c r="AB189" i="11"/>
  <c r="AB181" i="11"/>
  <c r="AB173" i="11"/>
  <c r="AB165" i="11"/>
  <c r="AB157" i="11"/>
  <c r="AB233" i="11"/>
  <c r="AB225" i="11"/>
  <c r="AB217" i="11"/>
  <c r="AB209" i="11"/>
  <c r="AB201" i="11"/>
  <c r="AB193" i="11"/>
  <c r="AB185" i="11"/>
  <c r="AB177" i="11"/>
  <c r="AB169" i="11"/>
  <c r="AB161" i="11"/>
  <c r="AB153" i="11"/>
  <c r="AB145" i="11"/>
  <c r="AB137" i="11"/>
  <c r="AB129" i="11"/>
  <c r="AB121" i="11"/>
  <c r="AB113" i="11"/>
  <c r="AB105" i="11"/>
  <c r="AB97" i="11"/>
  <c r="AB89" i="11"/>
  <c r="AB81" i="11"/>
  <c r="AB73" i="11"/>
  <c r="AB65" i="11"/>
  <c r="AB57" i="11"/>
  <c r="AB49" i="11"/>
  <c r="AB41" i="11"/>
  <c r="AB33" i="11"/>
  <c r="AB25" i="11"/>
  <c r="AB17" i="11"/>
  <c r="AB9" i="11"/>
  <c r="AA720" i="11"/>
  <c r="AA712" i="11"/>
  <c r="AA704" i="11"/>
  <c r="AA696" i="11"/>
  <c r="AA688" i="11"/>
  <c r="AA680" i="11"/>
  <c r="AA672" i="11"/>
  <c r="AA664" i="11"/>
  <c r="AA656" i="11"/>
  <c r="AA648" i="11"/>
  <c r="AA640" i="11"/>
  <c r="AA632" i="11"/>
  <c r="AA624" i="11"/>
  <c r="AA616" i="11"/>
  <c r="AA608" i="11"/>
  <c r="AA600" i="11"/>
  <c r="AA592" i="11"/>
  <c r="AA584" i="11"/>
  <c r="AA576" i="11"/>
  <c r="AA568" i="11"/>
  <c r="AA560" i="11"/>
  <c r="AA552" i="11"/>
  <c r="AA544" i="11"/>
  <c r="AA536" i="11"/>
  <c r="AA528" i="11"/>
  <c r="AA520" i="11"/>
  <c r="AA512" i="11"/>
  <c r="AA504" i="11"/>
  <c r="AA496" i="11"/>
  <c r="AA488" i="11"/>
  <c r="AA480" i="11"/>
  <c r="AA472" i="11"/>
  <c r="AA464" i="11"/>
  <c r="AA456" i="11"/>
  <c r="AA448" i="11"/>
  <c r="AA440" i="11"/>
  <c r="AA432" i="11"/>
  <c r="AA424" i="11"/>
  <c r="AA416" i="11"/>
  <c r="AA408" i="11"/>
  <c r="AA400" i="11"/>
  <c r="AA392" i="11"/>
  <c r="AA384" i="11"/>
  <c r="AA376" i="11"/>
  <c r="AA368" i="11"/>
  <c r="AA360" i="11"/>
  <c r="AA352" i="11"/>
  <c r="AA344" i="11"/>
  <c r="AA336" i="11"/>
  <c r="AA328" i="11"/>
  <c r="AA320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60" i="11"/>
  <c r="AA152" i="11"/>
  <c r="AA144" i="11"/>
  <c r="AA136" i="11"/>
  <c r="AA128" i="11"/>
  <c r="AA120" i="11"/>
  <c r="AA112" i="11"/>
  <c r="AA104" i="11"/>
  <c r="AA96" i="11"/>
  <c r="AA88" i="11"/>
  <c r="AA80" i="11"/>
  <c r="AA72" i="11"/>
  <c r="AA64" i="11"/>
  <c r="AA56" i="11"/>
  <c r="AA48" i="11"/>
  <c r="AA40" i="11"/>
  <c r="AA32" i="11"/>
  <c r="AA24" i="11"/>
  <c r="AA16" i="11"/>
  <c r="AA8" i="11"/>
  <c r="AA5" i="11"/>
  <c r="AB149" i="11"/>
  <c r="AB141" i="11"/>
  <c r="AB133" i="11"/>
  <c r="AB125" i="11"/>
  <c r="AB117" i="11"/>
  <c r="AB109" i="11"/>
  <c r="AB101" i="11"/>
  <c r="AB93" i="11"/>
  <c r="AB85" i="11"/>
  <c r="AB77" i="11"/>
  <c r="AB69" i="11"/>
  <c r="AB61" i="11"/>
  <c r="AB53" i="11"/>
  <c r="AB45" i="11"/>
  <c r="AB37" i="11"/>
  <c r="AB29" i="11"/>
  <c r="AB21" i="11"/>
  <c r="AB13" i="11"/>
  <c r="AB5" i="11"/>
  <c r="AA716" i="11"/>
  <c r="AA708" i="11"/>
  <c r="AA700" i="11"/>
  <c r="AA692" i="11"/>
  <c r="AA684" i="11"/>
  <c r="AA676" i="11"/>
  <c r="AA668" i="11"/>
  <c r="AA660" i="11"/>
  <c r="AA652" i="11"/>
  <c r="AA644" i="11"/>
  <c r="AA636" i="11"/>
  <c r="AA628" i="11"/>
  <c r="AA620" i="11"/>
  <c r="AA612" i="11"/>
  <c r="AA604" i="11"/>
  <c r="AA596" i="11"/>
  <c r="AA588" i="11"/>
  <c r="AA580" i="11"/>
  <c r="AA572" i="11"/>
  <c r="AA564" i="11"/>
  <c r="AA556" i="11"/>
  <c r="AA548" i="11"/>
  <c r="AA540" i="11"/>
  <c r="AA532" i="11"/>
  <c r="AA524" i="11"/>
  <c r="AA516" i="11"/>
  <c r="AA508" i="11"/>
  <c r="AA500" i="11"/>
  <c r="AA492" i="11"/>
  <c r="AA484" i="11"/>
  <c r="AA476" i="11"/>
  <c r="AA468" i="11"/>
  <c r="AA460" i="11"/>
  <c r="AA452" i="11"/>
  <c r="AA444" i="11"/>
  <c r="AA436" i="11"/>
  <c r="AA428" i="11"/>
  <c r="AA420" i="11"/>
  <c r="AA412" i="11"/>
  <c r="AA404" i="11"/>
  <c r="AA396" i="11"/>
  <c r="AA388" i="11"/>
  <c r="AA380" i="11"/>
  <c r="AA372" i="11"/>
  <c r="AA364" i="11"/>
  <c r="AA356" i="11"/>
  <c r="AA348" i="11"/>
  <c r="AA340" i="11"/>
  <c r="AA332" i="11"/>
  <c r="AA324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64" i="11"/>
  <c r="AA156" i="11"/>
  <c r="AA148" i="11"/>
  <c r="AA140" i="11"/>
  <c r="AA132" i="11"/>
  <c r="AA124" i="11"/>
  <c r="AA116" i="11"/>
  <c r="AA108" i="11"/>
  <c r="AA100" i="11"/>
  <c r="AA92" i="11"/>
  <c r="AA84" i="11"/>
  <c r="AA76" i="11"/>
  <c r="AA68" i="11"/>
  <c r="AA60" i="11"/>
  <c r="AA52" i="11"/>
  <c r="AA44" i="11"/>
  <c r="AA36" i="11"/>
  <c r="AA28" i="11"/>
  <c r="AA20" i="11"/>
  <c r="AA723" i="11"/>
  <c r="AA724" i="11"/>
  <c r="V6" i="12" l="1"/>
  <c r="V5" i="12"/>
  <c r="AH20" i="12"/>
  <c r="V27" i="12"/>
  <c r="AH9" i="12"/>
  <c r="AH19" i="12"/>
  <c r="V18" i="12"/>
  <c r="V11" i="12"/>
  <c r="V19" i="12"/>
  <c r="V12" i="12"/>
  <c r="V22" i="12"/>
  <c r="AH7" i="12"/>
  <c r="V17" i="12"/>
  <c r="V31" i="12"/>
  <c r="AH22" i="12"/>
  <c r="AH21" i="12"/>
  <c r="V30" i="12"/>
  <c r="AH18" i="12"/>
  <c r="V8" i="12"/>
  <c r="V9" i="12"/>
  <c r="AH32" i="12"/>
  <c r="V32" i="12"/>
  <c r="AH28" i="12"/>
  <c r="AH13" i="12"/>
  <c r="V20" i="12"/>
  <c r="V24" i="12"/>
  <c r="V23" i="12"/>
  <c r="AH15" i="12"/>
  <c r="AH14" i="12"/>
  <c r="V21" i="12"/>
  <c r="AH25" i="12"/>
  <c r="AH10" i="12"/>
  <c r="C35" i="12" l="1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271" i="12"/>
  <c r="C272" i="12"/>
  <c r="C273" i="12"/>
  <c r="C274" i="12"/>
  <c r="C275" i="12"/>
  <c r="C276" i="12"/>
  <c r="C277" i="12"/>
  <c r="C278" i="12"/>
  <c r="C279" i="12"/>
  <c r="C280" i="12"/>
  <c r="C281" i="12"/>
  <c r="C282" i="12"/>
  <c r="C283" i="12"/>
  <c r="C284" i="12"/>
  <c r="C285" i="12"/>
  <c r="C286" i="12"/>
  <c r="C287" i="12"/>
  <c r="C288" i="12"/>
  <c r="C289" i="12"/>
  <c r="C290" i="12"/>
  <c r="C291" i="12"/>
  <c r="C292" i="12"/>
  <c r="C293" i="12"/>
  <c r="C294" i="12"/>
  <c r="C295" i="12"/>
  <c r="C296" i="12"/>
  <c r="C297" i="12"/>
  <c r="C298" i="12"/>
  <c r="C299" i="12"/>
  <c r="C300" i="12"/>
  <c r="C301" i="12"/>
  <c r="C302" i="12"/>
  <c r="C303" i="12"/>
  <c r="C304" i="12"/>
  <c r="C305" i="12"/>
  <c r="C306" i="12"/>
  <c r="C307" i="12"/>
  <c r="C308" i="12"/>
  <c r="C309" i="12"/>
  <c r="C310" i="12"/>
  <c r="C311" i="12"/>
  <c r="C312" i="12"/>
  <c r="C313" i="12"/>
  <c r="C314" i="12"/>
  <c r="C315" i="12"/>
  <c r="C316" i="12"/>
  <c r="C317" i="12"/>
  <c r="C318" i="12"/>
  <c r="C319" i="12"/>
  <c r="C320" i="12"/>
  <c r="C321" i="12"/>
  <c r="C322" i="12"/>
  <c r="C323" i="12"/>
  <c r="C324" i="12"/>
  <c r="C325" i="12"/>
  <c r="C326" i="12"/>
  <c r="C327" i="12"/>
  <c r="C328" i="12"/>
  <c r="C329" i="12"/>
  <c r="C330" i="12"/>
  <c r="C331" i="12"/>
  <c r="C332" i="12"/>
  <c r="C333" i="12"/>
  <c r="C334" i="12"/>
  <c r="C335" i="12"/>
  <c r="C336" i="12"/>
  <c r="C337" i="12"/>
  <c r="C338" i="12"/>
  <c r="C339" i="12"/>
  <c r="C340" i="12"/>
  <c r="C341" i="12"/>
  <c r="C342" i="12"/>
  <c r="C343" i="12"/>
  <c r="C344" i="12"/>
  <c r="C345" i="12"/>
  <c r="C346" i="12"/>
  <c r="C347" i="12"/>
  <c r="C348" i="12"/>
  <c r="C349" i="12"/>
  <c r="C350" i="12"/>
  <c r="C351" i="12"/>
  <c r="C352" i="12"/>
  <c r="C353" i="12"/>
  <c r="C354" i="12"/>
  <c r="C355" i="12"/>
  <c r="C356" i="12"/>
  <c r="C357" i="12"/>
  <c r="C358" i="12"/>
  <c r="C359" i="12"/>
  <c r="C360" i="12"/>
  <c r="C361" i="12"/>
  <c r="C362" i="12"/>
  <c r="C363" i="12"/>
  <c r="C364" i="12"/>
  <c r="C365" i="12"/>
  <c r="C366" i="12"/>
  <c r="C367" i="12"/>
  <c r="C368" i="12"/>
  <c r="C369" i="12"/>
  <c r="C370" i="12"/>
  <c r="C371" i="12"/>
  <c r="C372" i="12"/>
  <c r="C373" i="12"/>
  <c r="C374" i="12"/>
  <c r="C375" i="12"/>
  <c r="C376" i="12"/>
  <c r="C377" i="12"/>
  <c r="C378" i="12"/>
  <c r="C379" i="12"/>
  <c r="C380" i="12"/>
  <c r="C381" i="12"/>
  <c r="C382" i="12"/>
  <c r="C383" i="12"/>
  <c r="C384" i="12"/>
  <c r="C385" i="12"/>
  <c r="C386" i="12"/>
  <c r="C387" i="12"/>
  <c r="C388" i="12"/>
  <c r="C389" i="12"/>
  <c r="C390" i="12"/>
  <c r="C391" i="12"/>
  <c r="C392" i="12"/>
  <c r="C393" i="12"/>
  <c r="C394" i="12"/>
  <c r="C395" i="12"/>
  <c r="C396" i="12"/>
  <c r="C397" i="12"/>
  <c r="C398" i="12"/>
  <c r="C399" i="12"/>
  <c r="C400" i="12"/>
  <c r="C401" i="12"/>
  <c r="C402" i="12"/>
  <c r="C403" i="12"/>
  <c r="C404" i="12"/>
  <c r="C405" i="12"/>
  <c r="C406" i="12"/>
  <c r="C407" i="12"/>
  <c r="C408" i="12"/>
  <c r="C409" i="12"/>
  <c r="C410" i="12"/>
  <c r="C411" i="12"/>
  <c r="C412" i="12"/>
  <c r="C413" i="12"/>
  <c r="C414" i="12"/>
  <c r="C415" i="12"/>
  <c r="C416" i="12"/>
  <c r="C417" i="12"/>
  <c r="C418" i="12"/>
  <c r="C419" i="12"/>
  <c r="C420" i="12"/>
  <c r="C421" i="12"/>
  <c r="C422" i="12"/>
  <c r="C423" i="12"/>
  <c r="C424" i="12"/>
  <c r="C425" i="12"/>
  <c r="C426" i="12"/>
  <c r="C427" i="12"/>
  <c r="C428" i="12"/>
  <c r="C429" i="12"/>
  <c r="C430" i="12"/>
  <c r="C431" i="12"/>
  <c r="C432" i="12"/>
  <c r="C433" i="12"/>
  <c r="C434" i="12"/>
  <c r="C435" i="12"/>
  <c r="C436" i="12"/>
  <c r="C437" i="12"/>
  <c r="C438" i="12"/>
  <c r="C439" i="12"/>
  <c r="C440" i="12"/>
  <c r="C441" i="12"/>
  <c r="C442" i="12"/>
  <c r="C443" i="12"/>
  <c r="C444" i="12"/>
  <c r="C445" i="12"/>
  <c r="C446" i="12"/>
  <c r="C447" i="12"/>
  <c r="C448" i="12"/>
  <c r="C449" i="12"/>
  <c r="C450" i="12"/>
  <c r="C451" i="12"/>
  <c r="C452" i="12"/>
  <c r="C453" i="12"/>
  <c r="C454" i="12"/>
  <c r="C455" i="12"/>
  <c r="C456" i="12"/>
  <c r="C457" i="12"/>
  <c r="C458" i="12"/>
  <c r="C459" i="12"/>
  <c r="C460" i="12"/>
  <c r="C461" i="12"/>
  <c r="C462" i="12"/>
  <c r="C463" i="12"/>
  <c r="C464" i="12"/>
  <c r="C465" i="12"/>
  <c r="C466" i="12"/>
  <c r="C467" i="12"/>
  <c r="C468" i="12"/>
  <c r="C469" i="12"/>
  <c r="C470" i="12"/>
  <c r="C471" i="12"/>
  <c r="C472" i="12"/>
  <c r="C473" i="12"/>
  <c r="C474" i="12"/>
  <c r="C475" i="12"/>
  <c r="C476" i="12"/>
  <c r="C477" i="12"/>
  <c r="C478" i="12"/>
  <c r="C479" i="12"/>
  <c r="C480" i="12"/>
  <c r="C481" i="12"/>
  <c r="C482" i="12"/>
  <c r="C483" i="12"/>
  <c r="C484" i="12"/>
  <c r="C485" i="12"/>
  <c r="C486" i="12"/>
  <c r="C487" i="12"/>
  <c r="C488" i="12"/>
  <c r="C489" i="12"/>
  <c r="C490" i="12"/>
  <c r="C491" i="12"/>
  <c r="C492" i="12"/>
  <c r="C493" i="12"/>
  <c r="C494" i="12"/>
  <c r="C495" i="12"/>
  <c r="C496" i="12"/>
  <c r="C497" i="12"/>
  <c r="C498" i="12"/>
  <c r="C499" i="12"/>
  <c r="C500" i="12"/>
  <c r="C501" i="12"/>
  <c r="C502" i="12"/>
  <c r="C503" i="12"/>
  <c r="C504" i="12"/>
  <c r="C505" i="12"/>
  <c r="C506" i="12"/>
  <c r="C507" i="12"/>
  <c r="C508" i="12"/>
  <c r="C509" i="12"/>
  <c r="C510" i="12"/>
  <c r="C511" i="12"/>
  <c r="C512" i="12"/>
  <c r="C513" i="12"/>
  <c r="C514" i="12"/>
  <c r="C515" i="12"/>
  <c r="C516" i="12"/>
  <c r="C517" i="12"/>
  <c r="C518" i="12"/>
  <c r="C519" i="12"/>
  <c r="C520" i="12"/>
  <c r="C521" i="12"/>
  <c r="C522" i="12"/>
  <c r="C523" i="12"/>
  <c r="C524" i="12"/>
  <c r="C525" i="12"/>
  <c r="C526" i="12"/>
  <c r="C527" i="12"/>
  <c r="C528" i="12"/>
  <c r="C529" i="12"/>
  <c r="C530" i="12"/>
  <c r="C531" i="12"/>
  <c r="C532" i="12"/>
  <c r="C533" i="12"/>
  <c r="C534" i="12"/>
  <c r="C535" i="12"/>
  <c r="C536" i="12"/>
  <c r="C537" i="12"/>
  <c r="C538" i="12"/>
  <c r="C539" i="12"/>
  <c r="C540" i="12"/>
  <c r="C541" i="12"/>
  <c r="C542" i="12"/>
  <c r="C543" i="12"/>
  <c r="C544" i="12"/>
  <c r="C545" i="12"/>
  <c r="C546" i="12"/>
  <c r="C547" i="12"/>
  <c r="C548" i="12"/>
  <c r="C549" i="12"/>
  <c r="C550" i="12"/>
  <c r="C551" i="12"/>
  <c r="C552" i="12"/>
  <c r="C553" i="12"/>
  <c r="C554" i="12"/>
  <c r="C555" i="12"/>
  <c r="C556" i="12"/>
  <c r="C557" i="12"/>
  <c r="C558" i="12"/>
  <c r="C559" i="12"/>
  <c r="C560" i="12"/>
  <c r="C561" i="12"/>
  <c r="C562" i="12"/>
  <c r="C563" i="12"/>
  <c r="C564" i="12"/>
  <c r="C565" i="12"/>
  <c r="C566" i="12"/>
  <c r="C567" i="12"/>
  <c r="C568" i="12"/>
  <c r="C569" i="12"/>
  <c r="C570" i="12"/>
  <c r="C571" i="12"/>
  <c r="C572" i="12"/>
  <c r="C573" i="12"/>
  <c r="C574" i="12"/>
  <c r="C575" i="12"/>
  <c r="C576" i="12"/>
  <c r="C577" i="12"/>
  <c r="C578" i="12"/>
  <c r="C579" i="12"/>
  <c r="C580" i="12"/>
  <c r="C581" i="12"/>
  <c r="C582" i="12"/>
  <c r="C583" i="12"/>
  <c r="C584" i="12"/>
  <c r="C585" i="12"/>
  <c r="C586" i="12"/>
  <c r="C587" i="12"/>
  <c r="C588" i="12"/>
  <c r="C589" i="12"/>
  <c r="C590" i="12"/>
  <c r="C591" i="12"/>
  <c r="C592" i="12"/>
  <c r="C593" i="12"/>
  <c r="C594" i="12"/>
  <c r="C595" i="12"/>
  <c r="C596" i="12"/>
  <c r="C597" i="12"/>
  <c r="C598" i="12"/>
  <c r="C599" i="12"/>
  <c r="C600" i="12"/>
  <c r="C601" i="12"/>
  <c r="C602" i="12"/>
  <c r="C603" i="12"/>
  <c r="C604" i="12"/>
  <c r="C605" i="12"/>
  <c r="C606" i="12"/>
  <c r="C607" i="12"/>
  <c r="C608" i="12"/>
  <c r="C609" i="12"/>
  <c r="C610" i="12"/>
  <c r="C611" i="12"/>
  <c r="C612" i="12"/>
  <c r="C613" i="12"/>
  <c r="C614" i="12"/>
  <c r="C615" i="12"/>
  <c r="C616" i="12"/>
  <c r="C617" i="12"/>
  <c r="C618" i="12"/>
  <c r="C619" i="12"/>
  <c r="C620" i="12"/>
  <c r="C621" i="12"/>
  <c r="C622" i="12"/>
  <c r="C623" i="12"/>
  <c r="C624" i="12"/>
  <c r="C625" i="12"/>
  <c r="C626" i="12"/>
  <c r="C627" i="12"/>
  <c r="C628" i="12"/>
  <c r="C629" i="12"/>
  <c r="C630" i="12"/>
  <c r="C631" i="12"/>
  <c r="C632" i="12"/>
  <c r="C633" i="12"/>
  <c r="C634" i="12"/>
  <c r="C635" i="12"/>
  <c r="C636" i="12"/>
  <c r="C637" i="12"/>
  <c r="C638" i="12"/>
  <c r="C639" i="12"/>
  <c r="C640" i="12"/>
  <c r="C641" i="12"/>
  <c r="C642" i="12"/>
  <c r="C643" i="12"/>
  <c r="C644" i="12"/>
  <c r="C645" i="12"/>
  <c r="C646" i="12"/>
  <c r="C647" i="12"/>
  <c r="C648" i="12"/>
  <c r="C649" i="12"/>
  <c r="C650" i="12"/>
  <c r="C651" i="12"/>
  <c r="C652" i="12"/>
  <c r="C653" i="12"/>
  <c r="C654" i="12"/>
  <c r="C655" i="12"/>
  <c r="C656" i="12"/>
  <c r="C657" i="12"/>
  <c r="C658" i="12"/>
  <c r="C659" i="12"/>
  <c r="C660" i="12"/>
  <c r="C661" i="12"/>
  <c r="C662" i="12"/>
  <c r="C663" i="12"/>
  <c r="C664" i="12"/>
  <c r="C665" i="12"/>
  <c r="C666" i="12"/>
  <c r="C667" i="12"/>
  <c r="C668" i="12"/>
  <c r="C669" i="12"/>
  <c r="C670" i="12"/>
  <c r="C671" i="12"/>
  <c r="C672" i="12"/>
  <c r="C673" i="12"/>
  <c r="C674" i="12"/>
  <c r="C675" i="12"/>
  <c r="C676" i="12"/>
  <c r="C677" i="12"/>
  <c r="C678" i="12"/>
  <c r="C679" i="12"/>
  <c r="C680" i="12"/>
  <c r="C681" i="12"/>
  <c r="C682" i="12"/>
  <c r="C683" i="12"/>
  <c r="C684" i="12"/>
  <c r="C685" i="12"/>
  <c r="C686" i="12"/>
  <c r="C687" i="12"/>
  <c r="C688" i="12"/>
  <c r="C689" i="12"/>
  <c r="C690" i="12"/>
  <c r="C691" i="12"/>
  <c r="C692" i="12"/>
  <c r="C693" i="12"/>
  <c r="C694" i="12"/>
  <c r="C695" i="12"/>
  <c r="C696" i="12"/>
  <c r="C697" i="12"/>
  <c r="C698" i="12"/>
  <c r="C699" i="12"/>
  <c r="C700" i="12"/>
  <c r="C701" i="12"/>
  <c r="C702" i="12"/>
  <c r="C703" i="12"/>
  <c r="C704" i="12"/>
  <c r="C705" i="12"/>
  <c r="C706" i="12"/>
  <c r="C707" i="12"/>
  <c r="C708" i="12"/>
  <c r="C709" i="12"/>
  <c r="C710" i="12"/>
  <c r="C711" i="12"/>
  <c r="C712" i="12"/>
  <c r="C713" i="12"/>
  <c r="C714" i="12"/>
  <c r="C715" i="12"/>
  <c r="C716" i="12"/>
  <c r="C717" i="12"/>
  <c r="C718" i="12"/>
  <c r="C719" i="12"/>
  <c r="C720" i="12"/>
  <c r="C721" i="12"/>
  <c r="C722" i="12"/>
  <c r="C723" i="12"/>
  <c r="C724" i="12"/>
  <c r="L35" i="12"/>
  <c r="Q34" i="12" s="1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111" i="12"/>
  <c r="L112" i="12"/>
  <c r="L113" i="12"/>
  <c r="L114" i="12"/>
  <c r="L115" i="12"/>
  <c r="L116" i="12"/>
  <c r="L117" i="12"/>
  <c r="L118" i="12"/>
  <c r="L119" i="12"/>
  <c r="L120" i="12"/>
  <c r="L121" i="12"/>
  <c r="L122" i="12"/>
  <c r="L123" i="12"/>
  <c r="L124" i="12"/>
  <c r="L125" i="12"/>
  <c r="L126" i="12"/>
  <c r="L127" i="12"/>
  <c r="L128" i="12"/>
  <c r="L129" i="12"/>
  <c r="L130" i="12"/>
  <c r="L131" i="12"/>
  <c r="L132" i="12"/>
  <c r="L133" i="12"/>
  <c r="L134" i="12"/>
  <c r="L135" i="12"/>
  <c r="L136" i="12"/>
  <c r="L137" i="12"/>
  <c r="L138" i="12"/>
  <c r="L139" i="12"/>
  <c r="L140" i="12"/>
  <c r="L141" i="12"/>
  <c r="L142" i="12"/>
  <c r="L143" i="12"/>
  <c r="L144" i="12"/>
  <c r="L145" i="12"/>
  <c r="L146" i="12"/>
  <c r="L147" i="12"/>
  <c r="L148" i="12"/>
  <c r="L149" i="12"/>
  <c r="L150" i="12"/>
  <c r="L151" i="12"/>
  <c r="L152" i="12"/>
  <c r="L153" i="12"/>
  <c r="L154" i="12"/>
  <c r="L155" i="12"/>
  <c r="L156" i="12"/>
  <c r="L157" i="12"/>
  <c r="L158" i="12"/>
  <c r="L159" i="12"/>
  <c r="L160" i="12"/>
  <c r="L161" i="12"/>
  <c r="L162" i="12"/>
  <c r="L163" i="12"/>
  <c r="L164" i="12"/>
  <c r="L165" i="12"/>
  <c r="L166" i="12"/>
  <c r="L167" i="12"/>
  <c r="L168" i="12"/>
  <c r="L169" i="12"/>
  <c r="L170" i="12"/>
  <c r="L171" i="12"/>
  <c r="L172" i="12"/>
  <c r="L173" i="12"/>
  <c r="L174" i="12"/>
  <c r="L175" i="12"/>
  <c r="L176" i="12"/>
  <c r="L177" i="12"/>
  <c r="L178" i="12"/>
  <c r="L179" i="12"/>
  <c r="L180" i="12"/>
  <c r="L181" i="12"/>
  <c r="L182" i="12"/>
  <c r="L183" i="12"/>
  <c r="L184" i="12"/>
  <c r="L185" i="12"/>
  <c r="L186" i="12"/>
  <c r="L187" i="12"/>
  <c r="L188" i="12"/>
  <c r="L189" i="12"/>
  <c r="L190" i="12"/>
  <c r="L191" i="12"/>
  <c r="L192" i="12"/>
  <c r="L193" i="12"/>
  <c r="L194" i="12"/>
  <c r="L195" i="12"/>
  <c r="L196" i="12"/>
  <c r="L197" i="12"/>
  <c r="L198" i="12"/>
  <c r="L199" i="12"/>
  <c r="L200" i="12"/>
  <c r="L201" i="12"/>
  <c r="L202" i="12"/>
  <c r="L203" i="12"/>
  <c r="L204" i="12"/>
  <c r="L205" i="12"/>
  <c r="L206" i="12"/>
  <c r="L207" i="12"/>
  <c r="L208" i="12"/>
  <c r="L209" i="12"/>
  <c r="L210" i="12"/>
  <c r="L211" i="12"/>
  <c r="L212" i="12"/>
  <c r="L213" i="12"/>
  <c r="L214" i="12"/>
  <c r="L215" i="12"/>
  <c r="L216" i="12"/>
  <c r="L217" i="12"/>
  <c r="L218" i="12"/>
  <c r="L219" i="12"/>
  <c r="L220" i="12"/>
  <c r="L221" i="12"/>
  <c r="L222" i="12"/>
  <c r="L223" i="12"/>
  <c r="L224" i="12"/>
  <c r="L225" i="12"/>
  <c r="L226" i="12"/>
  <c r="L227" i="12"/>
  <c r="L228" i="12"/>
  <c r="L229" i="12"/>
  <c r="L230" i="12"/>
  <c r="L231" i="12"/>
  <c r="L232" i="12"/>
  <c r="L233" i="12"/>
  <c r="L234" i="12"/>
  <c r="L235" i="12"/>
  <c r="L236" i="12"/>
  <c r="L237" i="12"/>
  <c r="L238" i="12"/>
  <c r="L239" i="12"/>
  <c r="L240" i="12"/>
  <c r="L241" i="12"/>
  <c r="L242" i="12"/>
  <c r="L243" i="12"/>
  <c r="L244" i="12"/>
  <c r="L245" i="12"/>
  <c r="L246" i="12"/>
  <c r="L247" i="12"/>
  <c r="L248" i="12"/>
  <c r="L249" i="12"/>
  <c r="L250" i="12"/>
  <c r="L251" i="12"/>
  <c r="L252" i="12"/>
  <c r="L253" i="12"/>
  <c r="L254" i="12"/>
  <c r="L255" i="12"/>
  <c r="L256" i="12"/>
  <c r="L257" i="12"/>
  <c r="L258" i="12"/>
  <c r="L259" i="12"/>
  <c r="L260" i="12"/>
  <c r="L261" i="12"/>
  <c r="L262" i="12"/>
  <c r="L263" i="12"/>
  <c r="L264" i="12"/>
  <c r="L265" i="12"/>
  <c r="L266" i="12"/>
  <c r="L267" i="12"/>
  <c r="L268" i="12"/>
  <c r="L269" i="12"/>
  <c r="L270" i="12"/>
  <c r="L271" i="12"/>
  <c r="L272" i="12"/>
  <c r="L273" i="12"/>
  <c r="L274" i="12"/>
  <c r="L275" i="12"/>
  <c r="L276" i="12"/>
  <c r="L277" i="12"/>
  <c r="L278" i="12"/>
  <c r="L279" i="12"/>
  <c r="L280" i="12"/>
  <c r="L281" i="12"/>
  <c r="L282" i="12"/>
  <c r="L283" i="12"/>
  <c r="L284" i="12"/>
  <c r="L285" i="12"/>
  <c r="L286" i="12"/>
  <c r="L287" i="12"/>
  <c r="L288" i="12"/>
  <c r="L289" i="12"/>
  <c r="L290" i="12"/>
  <c r="L291" i="12"/>
  <c r="L292" i="12"/>
  <c r="L293" i="12"/>
  <c r="L294" i="12"/>
  <c r="L295" i="12"/>
  <c r="L296" i="12"/>
  <c r="L297" i="12"/>
  <c r="L298" i="12"/>
  <c r="L299" i="12"/>
  <c r="L300" i="12"/>
  <c r="L301" i="12"/>
  <c r="L302" i="12"/>
  <c r="L303" i="12"/>
  <c r="L304" i="12"/>
  <c r="L305" i="12"/>
  <c r="L306" i="12"/>
  <c r="L307" i="12"/>
  <c r="L308" i="12"/>
  <c r="L309" i="12"/>
  <c r="L310" i="12"/>
  <c r="L311" i="12"/>
  <c r="L312" i="12"/>
  <c r="L313" i="12"/>
  <c r="L314" i="12"/>
  <c r="L315" i="12"/>
  <c r="L316" i="12"/>
  <c r="L317" i="12"/>
  <c r="L318" i="12"/>
  <c r="L319" i="12"/>
  <c r="L320" i="12"/>
  <c r="L321" i="12"/>
  <c r="L322" i="12"/>
  <c r="L323" i="12"/>
  <c r="L324" i="12"/>
  <c r="L325" i="12"/>
  <c r="L326" i="12"/>
  <c r="L327" i="12"/>
  <c r="L328" i="12"/>
  <c r="L329" i="12"/>
  <c r="L330" i="12"/>
  <c r="L331" i="12"/>
  <c r="L332" i="12"/>
  <c r="L333" i="12"/>
  <c r="L334" i="12"/>
  <c r="L335" i="12"/>
  <c r="L336" i="12"/>
  <c r="L337" i="12"/>
  <c r="L338" i="12"/>
  <c r="L339" i="12"/>
  <c r="L340" i="12"/>
  <c r="L341" i="12"/>
  <c r="L342" i="12"/>
  <c r="L343" i="12"/>
  <c r="L344" i="12"/>
  <c r="L345" i="12"/>
  <c r="L346" i="12"/>
  <c r="L347" i="12"/>
  <c r="L348" i="12"/>
  <c r="L349" i="12"/>
  <c r="L350" i="12"/>
  <c r="L351" i="12"/>
  <c r="L352" i="12"/>
  <c r="L353" i="12"/>
  <c r="L354" i="12"/>
  <c r="L355" i="12"/>
  <c r="L356" i="12"/>
  <c r="L357" i="12"/>
  <c r="L358" i="12"/>
  <c r="L359" i="12"/>
  <c r="L360" i="12"/>
  <c r="L361" i="12"/>
  <c r="L362" i="12"/>
  <c r="L363" i="12"/>
  <c r="L364" i="12"/>
  <c r="L365" i="12"/>
  <c r="L366" i="12"/>
  <c r="L367" i="12"/>
  <c r="L368" i="12"/>
  <c r="L369" i="12"/>
  <c r="L370" i="12"/>
  <c r="L371" i="12"/>
  <c r="L372" i="12"/>
  <c r="L373" i="12"/>
  <c r="L374" i="12"/>
  <c r="L375" i="12"/>
  <c r="L376" i="12"/>
  <c r="L377" i="12"/>
  <c r="L378" i="12"/>
  <c r="L379" i="12"/>
  <c r="L380" i="12"/>
  <c r="L381" i="12"/>
  <c r="L382" i="12"/>
  <c r="L383" i="12"/>
  <c r="L384" i="12"/>
  <c r="L385" i="12"/>
  <c r="L386" i="12"/>
  <c r="L387" i="12"/>
  <c r="L388" i="12"/>
  <c r="L389" i="12"/>
  <c r="L390" i="12"/>
  <c r="L391" i="12"/>
  <c r="L392" i="12"/>
  <c r="L393" i="12"/>
  <c r="L394" i="12"/>
  <c r="L395" i="12"/>
  <c r="L396" i="12"/>
  <c r="L397" i="12"/>
  <c r="L398" i="12"/>
  <c r="L399" i="12"/>
  <c r="L400" i="12"/>
  <c r="L401" i="12"/>
  <c r="L402" i="12"/>
  <c r="L403" i="12"/>
  <c r="L404" i="12"/>
  <c r="L405" i="12"/>
  <c r="L406" i="12"/>
  <c r="L407" i="12"/>
  <c r="L408" i="12"/>
  <c r="L409" i="12"/>
  <c r="L410" i="12"/>
  <c r="L411" i="12"/>
  <c r="L412" i="12"/>
  <c r="L413" i="12"/>
  <c r="L414" i="12"/>
  <c r="L415" i="12"/>
  <c r="L416" i="12"/>
  <c r="L417" i="12"/>
  <c r="L418" i="12"/>
  <c r="L419" i="12"/>
  <c r="L420" i="12"/>
  <c r="L421" i="12"/>
  <c r="L422" i="12"/>
  <c r="L423" i="12"/>
  <c r="L424" i="12"/>
  <c r="L425" i="12"/>
  <c r="L426" i="12"/>
  <c r="L427" i="12"/>
  <c r="L428" i="12"/>
  <c r="L429" i="12"/>
  <c r="L430" i="12"/>
  <c r="L431" i="12"/>
  <c r="L432" i="12"/>
  <c r="L433" i="12"/>
  <c r="L434" i="12"/>
  <c r="L435" i="12"/>
  <c r="L436" i="12"/>
  <c r="L437" i="12"/>
  <c r="L438" i="12"/>
  <c r="L439" i="12"/>
  <c r="L440" i="12"/>
  <c r="L441" i="12"/>
  <c r="L442" i="12"/>
  <c r="L443" i="12"/>
  <c r="L444" i="12"/>
  <c r="L445" i="12"/>
  <c r="L446" i="12"/>
  <c r="L447" i="12"/>
  <c r="L448" i="12"/>
  <c r="L449" i="12"/>
  <c r="L450" i="12"/>
  <c r="L451" i="12"/>
  <c r="L452" i="12"/>
  <c r="L453" i="12"/>
  <c r="L454" i="12"/>
  <c r="L455" i="12"/>
  <c r="L456" i="12"/>
  <c r="L457" i="12"/>
  <c r="L458" i="12"/>
  <c r="L459" i="12"/>
  <c r="L460" i="12"/>
  <c r="L461" i="12"/>
  <c r="L462" i="12"/>
  <c r="L463" i="12"/>
  <c r="L464" i="12"/>
  <c r="L465" i="12"/>
  <c r="L466" i="12"/>
  <c r="L467" i="12"/>
  <c r="L468" i="12"/>
  <c r="L469" i="12"/>
  <c r="L470" i="12"/>
  <c r="L471" i="12"/>
  <c r="L472" i="12"/>
  <c r="L473" i="12"/>
  <c r="L474" i="12"/>
  <c r="L475" i="12"/>
  <c r="L476" i="12"/>
  <c r="L477" i="12"/>
  <c r="L478" i="12"/>
  <c r="L479" i="12"/>
  <c r="L480" i="12"/>
  <c r="L481" i="12"/>
  <c r="L482" i="12"/>
  <c r="L483" i="12"/>
  <c r="L484" i="12"/>
  <c r="L485" i="12"/>
  <c r="L486" i="12"/>
  <c r="L487" i="12"/>
  <c r="L488" i="12"/>
  <c r="L489" i="12"/>
  <c r="L490" i="12"/>
  <c r="L491" i="12"/>
  <c r="L492" i="12"/>
  <c r="L493" i="12"/>
  <c r="L494" i="12"/>
  <c r="L495" i="12"/>
  <c r="L496" i="12"/>
  <c r="L497" i="12"/>
  <c r="L498" i="12"/>
  <c r="L499" i="12"/>
  <c r="L500" i="12"/>
  <c r="L501" i="12"/>
  <c r="L502" i="12"/>
  <c r="L503" i="12"/>
  <c r="L504" i="12"/>
  <c r="L505" i="12"/>
  <c r="L506" i="12"/>
  <c r="L507" i="12"/>
  <c r="L508" i="12"/>
  <c r="L509" i="12"/>
  <c r="L510" i="12"/>
  <c r="L511" i="12"/>
  <c r="L512" i="12"/>
  <c r="L513" i="12"/>
  <c r="L514" i="12"/>
  <c r="L515" i="12"/>
  <c r="L516" i="12"/>
  <c r="L517" i="12"/>
  <c r="L518" i="12"/>
  <c r="L519" i="12"/>
  <c r="L520" i="12"/>
  <c r="L521" i="12"/>
  <c r="L522" i="12"/>
  <c r="L523" i="12"/>
  <c r="L524" i="12"/>
  <c r="L525" i="12"/>
  <c r="L526" i="12"/>
  <c r="L527" i="12"/>
  <c r="L528" i="12"/>
  <c r="L529" i="12"/>
  <c r="L530" i="12"/>
  <c r="L531" i="12"/>
  <c r="L532" i="12"/>
  <c r="L533" i="12"/>
  <c r="L534" i="12"/>
  <c r="L535" i="12"/>
  <c r="L536" i="12"/>
  <c r="L537" i="12"/>
  <c r="L538" i="12"/>
  <c r="L539" i="12"/>
  <c r="L540" i="12"/>
  <c r="L541" i="12"/>
  <c r="L542" i="12"/>
  <c r="L543" i="12"/>
  <c r="L544" i="12"/>
  <c r="L545" i="12"/>
  <c r="L546" i="12"/>
  <c r="L547" i="12"/>
  <c r="L548" i="12"/>
  <c r="L549" i="12"/>
  <c r="L550" i="12"/>
  <c r="L551" i="12"/>
  <c r="L552" i="12"/>
  <c r="L553" i="12"/>
  <c r="L554" i="12"/>
  <c r="L555" i="12"/>
  <c r="L556" i="12"/>
  <c r="L557" i="12"/>
  <c r="L558" i="12"/>
  <c r="L559" i="12"/>
  <c r="L560" i="12"/>
  <c r="L561" i="12"/>
  <c r="L562" i="12"/>
  <c r="L563" i="12"/>
  <c r="L564" i="12"/>
  <c r="L565" i="12"/>
  <c r="L566" i="12"/>
  <c r="L567" i="12"/>
  <c r="L568" i="12"/>
  <c r="L569" i="12"/>
  <c r="L570" i="12"/>
  <c r="L571" i="12"/>
  <c r="L572" i="12"/>
  <c r="L573" i="12"/>
  <c r="L574" i="12"/>
  <c r="L575" i="12"/>
  <c r="L576" i="12"/>
  <c r="L577" i="12"/>
  <c r="L578" i="12"/>
  <c r="L579" i="12"/>
  <c r="L580" i="12"/>
  <c r="L581" i="12"/>
  <c r="L582" i="12"/>
  <c r="L583" i="12"/>
  <c r="L584" i="12"/>
  <c r="L585" i="12"/>
  <c r="L586" i="12"/>
  <c r="L587" i="12"/>
  <c r="L588" i="12"/>
  <c r="L589" i="12"/>
  <c r="L590" i="12"/>
  <c r="L591" i="12"/>
  <c r="L592" i="12"/>
  <c r="L593" i="12"/>
  <c r="L594" i="12"/>
  <c r="L595" i="12"/>
  <c r="L596" i="12"/>
  <c r="L597" i="12"/>
  <c r="L598" i="12"/>
  <c r="L599" i="12"/>
  <c r="L600" i="12"/>
  <c r="L601" i="12"/>
  <c r="L602" i="12"/>
  <c r="L603" i="12"/>
  <c r="L604" i="12"/>
  <c r="L605" i="12"/>
  <c r="L606" i="12"/>
  <c r="L607" i="12"/>
  <c r="L608" i="12"/>
  <c r="L609" i="12"/>
  <c r="L610" i="12"/>
  <c r="L611" i="12"/>
  <c r="L612" i="12"/>
  <c r="L613" i="12"/>
  <c r="L614" i="12"/>
  <c r="L615" i="12"/>
  <c r="L616" i="12"/>
  <c r="L617" i="12"/>
  <c r="L618" i="12"/>
  <c r="L619" i="12"/>
  <c r="L620" i="12"/>
  <c r="L621" i="12"/>
  <c r="L622" i="12"/>
  <c r="L623" i="12"/>
  <c r="L624" i="12"/>
  <c r="L625" i="12"/>
  <c r="L626" i="12"/>
  <c r="L627" i="12"/>
  <c r="L628" i="12"/>
  <c r="L629" i="12"/>
  <c r="L630" i="12"/>
  <c r="L631" i="12"/>
  <c r="L632" i="12"/>
  <c r="L633" i="12"/>
  <c r="L634" i="12"/>
  <c r="L635" i="12"/>
  <c r="L636" i="12"/>
  <c r="L637" i="12"/>
  <c r="L638" i="12"/>
  <c r="L639" i="12"/>
  <c r="L640" i="12"/>
  <c r="L641" i="12"/>
  <c r="L642" i="12"/>
  <c r="L643" i="12"/>
  <c r="L644" i="12"/>
  <c r="L645" i="12"/>
  <c r="L646" i="12"/>
  <c r="L647" i="12"/>
  <c r="L648" i="12"/>
  <c r="L649" i="12"/>
  <c r="L650" i="12"/>
  <c r="L651" i="12"/>
  <c r="L652" i="12"/>
  <c r="L653" i="12"/>
  <c r="L654" i="12"/>
  <c r="L655" i="12"/>
  <c r="L656" i="12"/>
  <c r="L657" i="12"/>
  <c r="L658" i="12"/>
  <c r="L659" i="12"/>
  <c r="L660" i="12"/>
  <c r="L661" i="12"/>
  <c r="L662" i="12"/>
  <c r="L663" i="12"/>
  <c r="L664" i="12"/>
  <c r="L665" i="12"/>
  <c r="L666" i="12"/>
  <c r="L667" i="12"/>
  <c r="L668" i="12"/>
  <c r="L669" i="12"/>
  <c r="L670" i="12"/>
  <c r="L671" i="12"/>
  <c r="L672" i="12"/>
  <c r="L673" i="12"/>
  <c r="L674" i="12"/>
  <c r="L675" i="12"/>
  <c r="L676" i="12"/>
  <c r="L677" i="12"/>
  <c r="L678" i="12"/>
  <c r="L679" i="12"/>
  <c r="L680" i="12"/>
  <c r="L681" i="12"/>
  <c r="L682" i="12"/>
  <c r="L683" i="12"/>
  <c r="L684" i="12"/>
  <c r="L685" i="12"/>
  <c r="L686" i="12"/>
  <c r="L687" i="12"/>
  <c r="L688" i="12"/>
  <c r="L689" i="12"/>
  <c r="L690" i="12"/>
  <c r="L691" i="12"/>
  <c r="L692" i="12"/>
  <c r="L693" i="12"/>
  <c r="L694" i="12"/>
  <c r="L695" i="12"/>
  <c r="L696" i="12"/>
  <c r="L697" i="12"/>
  <c r="L698" i="12"/>
  <c r="L699" i="12"/>
  <c r="L700" i="12"/>
  <c r="L701" i="12"/>
  <c r="L702" i="12"/>
  <c r="L703" i="12"/>
  <c r="L704" i="12"/>
  <c r="L705" i="12"/>
  <c r="L706" i="12"/>
  <c r="L707" i="12"/>
  <c r="L708" i="12"/>
  <c r="L709" i="12"/>
  <c r="L710" i="12"/>
  <c r="L711" i="12"/>
  <c r="L712" i="12"/>
  <c r="L713" i="12"/>
  <c r="L714" i="12"/>
  <c r="L715" i="12"/>
  <c r="L716" i="12"/>
  <c r="L717" i="12"/>
  <c r="L718" i="12"/>
  <c r="L719" i="12"/>
  <c r="L720" i="12"/>
  <c r="L721" i="12"/>
  <c r="L722" i="12"/>
  <c r="L723" i="12"/>
  <c r="L724" i="12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5" i="11"/>
  <c r="C246" i="11"/>
  <c r="C247" i="11"/>
  <c r="C248" i="11"/>
  <c r="C249" i="11"/>
  <c r="C250" i="11"/>
  <c r="C251" i="11"/>
  <c r="C252" i="11"/>
  <c r="C253" i="11"/>
  <c r="C254" i="11"/>
  <c r="C255" i="11"/>
  <c r="C256" i="11"/>
  <c r="C257" i="11"/>
  <c r="C258" i="11"/>
  <c r="C259" i="11"/>
  <c r="C260" i="11"/>
  <c r="C261" i="11"/>
  <c r="C262" i="11"/>
  <c r="C263" i="11"/>
  <c r="C264" i="11"/>
  <c r="C265" i="11"/>
  <c r="C266" i="11"/>
  <c r="C267" i="11"/>
  <c r="C268" i="11"/>
  <c r="C269" i="11"/>
  <c r="C270" i="11"/>
  <c r="C271" i="11"/>
  <c r="C272" i="11"/>
  <c r="C273" i="11"/>
  <c r="C274" i="11"/>
  <c r="C275" i="11"/>
  <c r="C276" i="11"/>
  <c r="C277" i="11"/>
  <c r="C278" i="11"/>
  <c r="C279" i="11"/>
  <c r="C280" i="11"/>
  <c r="C281" i="11"/>
  <c r="C282" i="11"/>
  <c r="C283" i="11"/>
  <c r="C284" i="11"/>
  <c r="C285" i="11"/>
  <c r="C286" i="11"/>
  <c r="C287" i="11"/>
  <c r="C288" i="11"/>
  <c r="C289" i="11"/>
  <c r="C290" i="11"/>
  <c r="C291" i="11"/>
  <c r="C292" i="11"/>
  <c r="C293" i="11"/>
  <c r="C294" i="11"/>
  <c r="C295" i="11"/>
  <c r="C296" i="11"/>
  <c r="C297" i="11"/>
  <c r="C298" i="11"/>
  <c r="C299" i="11"/>
  <c r="C300" i="11"/>
  <c r="C301" i="11"/>
  <c r="C302" i="11"/>
  <c r="C303" i="11"/>
  <c r="C304" i="11"/>
  <c r="C305" i="11"/>
  <c r="C306" i="11"/>
  <c r="C307" i="11"/>
  <c r="C308" i="11"/>
  <c r="C309" i="11"/>
  <c r="C310" i="11"/>
  <c r="C311" i="11"/>
  <c r="C312" i="11"/>
  <c r="C313" i="11"/>
  <c r="C314" i="11"/>
  <c r="C315" i="11"/>
  <c r="C316" i="11"/>
  <c r="C317" i="11"/>
  <c r="C318" i="11"/>
  <c r="C319" i="11"/>
  <c r="C320" i="11"/>
  <c r="C321" i="11"/>
  <c r="C322" i="11"/>
  <c r="C323" i="11"/>
  <c r="C324" i="11"/>
  <c r="C325" i="11"/>
  <c r="C326" i="11"/>
  <c r="C327" i="11"/>
  <c r="C328" i="11"/>
  <c r="C329" i="11"/>
  <c r="C330" i="11"/>
  <c r="C331" i="11"/>
  <c r="C332" i="11"/>
  <c r="C333" i="11"/>
  <c r="C334" i="11"/>
  <c r="C335" i="11"/>
  <c r="C336" i="11"/>
  <c r="C337" i="11"/>
  <c r="C338" i="11"/>
  <c r="C339" i="11"/>
  <c r="C340" i="11"/>
  <c r="C341" i="11"/>
  <c r="C342" i="11"/>
  <c r="C343" i="11"/>
  <c r="C344" i="11"/>
  <c r="C345" i="11"/>
  <c r="C346" i="11"/>
  <c r="C347" i="11"/>
  <c r="C348" i="11"/>
  <c r="C349" i="11"/>
  <c r="C350" i="11"/>
  <c r="C351" i="11"/>
  <c r="C352" i="11"/>
  <c r="C353" i="11"/>
  <c r="C354" i="11"/>
  <c r="C355" i="11"/>
  <c r="C356" i="11"/>
  <c r="C357" i="11"/>
  <c r="C358" i="11"/>
  <c r="C359" i="11"/>
  <c r="C360" i="11"/>
  <c r="C361" i="11"/>
  <c r="C362" i="11"/>
  <c r="C363" i="11"/>
  <c r="C364" i="11"/>
  <c r="C365" i="11"/>
  <c r="C366" i="11"/>
  <c r="C367" i="11"/>
  <c r="C368" i="11"/>
  <c r="C369" i="11"/>
  <c r="C370" i="11"/>
  <c r="C371" i="11"/>
  <c r="C372" i="11"/>
  <c r="C373" i="11"/>
  <c r="C374" i="11"/>
  <c r="C375" i="11"/>
  <c r="C376" i="11"/>
  <c r="C377" i="11"/>
  <c r="C378" i="11"/>
  <c r="C379" i="11"/>
  <c r="C380" i="11"/>
  <c r="C381" i="11"/>
  <c r="C382" i="11"/>
  <c r="C383" i="11"/>
  <c r="C384" i="11"/>
  <c r="C385" i="11"/>
  <c r="C386" i="11"/>
  <c r="C387" i="11"/>
  <c r="C388" i="11"/>
  <c r="C389" i="11"/>
  <c r="C390" i="11"/>
  <c r="C391" i="11"/>
  <c r="C392" i="11"/>
  <c r="C393" i="11"/>
  <c r="C394" i="11"/>
  <c r="C395" i="11"/>
  <c r="C396" i="11"/>
  <c r="C397" i="11"/>
  <c r="C398" i="11"/>
  <c r="C399" i="11"/>
  <c r="C400" i="11"/>
  <c r="C401" i="11"/>
  <c r="C402" i="11"/>
  <c r="C403" i="11"/>
  <c r="C404" i="11"/>
  <c r="C405" i="11"/>
  <c r="C406" i="11"/>
  <c r="C407" i="11"/>
  <c r="C408" i="11"/>
  <c r="C409" i="11"/>
  <c r="C410" i="11"/>
  <c r="C411" i="11"/>
  <c r="C412" i="11"/>
  <c r="C413" i="11"/>
  <c r="C414" i="11"/>
  <c r="C415" i="11"/>
  <c r="C416" i="11"/>
  <c r="C417" i="11"/>
  <c r="C418" i="11"/>
  <c r="C419" i="11"/>
  <c r="C420" i="11"/>
  <c r="C421" i="11"/>
  <c r="C422" i="11"/>
  <c r="C423" i="11"/>
  <c r="C424" i="11"/>
  <c r="C425" i="11"/>
  <c r="C426" i="11"/>
  <c r="C427" i="11"/>
  <c r="C428" i="11"/>
  <c r="C429" i="11"/>
  <c r="C430" i="11"/>
  <c r="C431" i="11"/>
  <c r="C432" i="11"/>
  <c r="C433" i="11"/>
  <c r="C434" i="11"/>
  <c r="C435" i="11"/>
  <c r="C436" i="11"/>
  <c r="C437" i="11"/>
  <c r="C438" i="11"/>
  <c r="C439" i="11"/>
  <c r="C440" i="11"/>
  <c r="C441" i="11"/>
  <c r="C442" i="11"/>
  <c r="C443" i="11"/>
  <c r="C444" i="11"/>
  <c r="C445" i="11"/>
  <c r="C446" i="11"/>
  <c r="C447" i="11"/>
  <c r="C448" i="11"/>
  <c r="C449" i="11"/>
  <c r="C450" i="11"/>
  <c r="C451" i="11"/>
  <c r="C452" i="11"/>
  <c r="C453" i="11"/>
  <c r="C454" i="11"/>
  <c r="C455" i="11"/>
  <c r="C456" i="11"/>
  <c r="C457" i="11"/>
  <c r="C458" i="11"/>
  <c r="C459" i="11"/>
  <c r="C460" i="11"/>
  <c r="C461" i="11"/>
  <c r="C462" i="11"/>
  <c r="C463" i="11"/>
  <c r="C464" i="11"/>
  <c r="C465" i="11"/>
  <c r="C466" i="11"/>
  <c r="C467" i="11"/>
  <c r="C468" i="11"/>
  <c r="C469" i="11"/>
  <c r="C470" i="11"/>
  <c r="C471" i="11"/>
  <c r="C472" i="11"/>
  <c r="C473" i="11"/>
  <c r="C474" i="11"/>
  <c r="C475" i="11"/>
  <c r="C476" i="11"/>
  <c r="C477" i="11"/>
  <c r="C478" i="11"/>
  <c r="C479" i="11"/>
  <c r="C480" i="11"/>
  <c r="C481" i="11"/>
  <c r="C482" i="11"/>
  <c r="C483" i="11"/>
  <c r="C484" i="11"/>
  <c r="C485" i="11"/>
  <c r="C486" i="11"/>
  <c r="C487" i="11"/>
  <c r="C488" i="11"/>
  <c r="C489" i="11"/>
  <c r="C490" i="11"/>
  <c r="C491" i="11"/>
  <c r="C492" i="11"/>
  <c r="C493" i="11"/>
  <c r="C494" i="11"/>
  <c r="C495" i="11"/>
  <c r="C496" i="11"/>
  <c r="C497" i="11"/>
  <c r="C498" i="11"/>
  <c r="C499" i="11"/>
  <c r="C500" i="11"/>
  <c r="C501" i="11"/>
  <c r="C502" i="11"/>
  <c r="C503" i="11"/>
  <c r="C504" i="11"/>
  <c r="C505" i="11"/>
  <c r="C506" i="11"/>
  <c r="C507" i="11"/>
  <c r="C508" i="11"/>
  <c r="C509" i="11"/>
  <c r="C510" i="11"/>
  <c r="C511" i="11"/>
  <c r="C512" i="11"/>
  <c r="C513" i="11"/>
  <c r="C514" i="11"/>
  <c r="C515" i="11"/>
  <c r="C516" i="11"/>
  <c r="C517" i="11"/>
  <c r="C518" i="11"/>
  <c r="C519" i="11"/>
  <c r="C520" i="11"/>
  <c r="C521" i="11"/>
  <c r="C522" i="11"/>
  <c r="C523" i="11"/>
  <c r="C524" i="11"/>
  <c r="C525" i="11"/>
  <c r="C526" i="11"/>
  <c r="C527" i="11"/>
  <c r="C528" i="11"/>
  <c r="C529" i="11"/>
  <c r="C530" i="11"/>
  <c r="C531" i="11"/>
  <c r="C532" i="11"/>
  <c r="C533" i="11"/>
  <c r="C534" i="11"/>
  <c r="C535" i="11"/>
  <c r="C536" i="11"/>
  <c r="C537" i="11"/>
  <c r="C538" i="11"/>
  <c r="C539" i="11"/>
  <c r="C540" i="11"/>
  <c r="C541" i="11"/>
  <c r="C542" i="11"/>
  <c r="C543" i="11"/>
  <c r="C544" i="11"/>
  <c r="C545" i="11"/>
  <c r="C546" i="11"/>
  <c r="C547" i="11"/>
  <c r="C548" i="11"/>
  <c r="C549" i="11"/>
  <c r="C550" i="11"/>
  <c r="C551" i="11"/>
  <c r="C552" i="11"/>
  <c r="C553" i="11"/>
  <c r="C554" i="11"/>
  <c r="C555" i="11"/>
  <c r="C556" i="11"/>
  <c r="C557" i="11"/>
  <c r="C558" i="11"/>
  <c r="C559" i="11"/>
  <c r="C560" i="11"/>
  <c r="C561" i="11"/>
  <c r="C562" i="11"/>
  <c r="C563" i="11"/>
  <c r="C564" i="11"/>
  <c r="C565" i="11"/>
  <c r="C566" i="11"/>
  <c r="C567" i="11"/>
  <c r="C568" i="11"/>
  <c r="C569" i="11"/>
  <c r="C570" i="11"/>
  <c r="C571" i="11"/>
  <c r="C572" i="11"/>
  <c r="C573" i="11"/>
  <c r="C574" i="11"/>
  <c r="C575" i="11"/>
  <c r="C576" i="11"/>
  <c r="C577" i="11"/>
  <c r="C578" i="11"/>
  <c r="C579" i="11"/>
  <c r="C580" i="11"/>
  <c r="C581" i="11"/>
  <c r="C582" i="11"/>
  <c r="C583" i="11"/>
  <c r="C584" i="11"/>
  <c r="C585" i="11"/>
  <c r="C586" i="11"/>
  <c r="C587" i="11"/>
  <c r="C588" i="11"/>
  <c r="C589" i="11"/>
  <c r="C590" i="11"/>
  <c r="C591" i="11"/>
  <c r="C592" i="11"/>
  <c r="C593" i="11"/>
  <c r="C594" i="11"/>
  <c r="C595" i="11"/>
  <c r="C596" i="11"/>
  <c r="C597" i="11"/>
  <c r="C598" i="11"/>
  <c r="C599" i="11"/>
  <c r="C600" i="11"/>
  <c r="C601" i="11"/>
  <c r="C602" i="11"/>
  <c r="C603" i="11"/>
  <c r="C604" i="11"/>
  <c r="C605" i="11"/>
  <c r="C606" i="11"/>
  <c r="C607" i="11"/>
  <c r="C608" i="11"/>
  <c r="C609" i="11"/>
  <c r="C610" i="11"/>
  <c r="C611" i="11"/>
  <c r="C612" i="11"/>
  <c r="C613" i="11"/>
  <c r="C614" i="11"/>
  <c r="C615" i="11"/>
  <c r="C616" i="11"/>
  <c r="C617" i="11"/>
  <c r="C618" i="11"/>
  <c r="C619" i="11"/>
  <c r="C620" i="11"/>
  <c r="C621" i="11"/>
  <c r="C622" i="11"/>
  <c r="C623" i="11"/>
  <c r="C624" i="11"/>
  <c r="C625" i="11"/>
  <c r="C626" i="11"/>
  <c r="C627" i="11"/>
  <c r="C628" i="11"/>
  <c r="C629" i="11"/>
  <c r="C630" i="11"/>
  <c r="C631" i="11"/>
  <c r="C632" i="11"/>
  <c r="C633" i="11"/>
  <c r="C634" i="11"/>
  <c r="C635" i="11"/>
  <c r="C636" i="11"/>
  <c r="C637" i="11"/>
  <c r="C638" i="11"/>
  <c r="C639" i="11"/>
  <c r="C640" i="11"/>
  <c r="C641" i="11"/>
  <c r="C642" i="11"/>
  <c r="C643" i="11"/>
  <c r="C644" i="11"/>
  <c r="C645" i="11"/>
  <c r="C646" i="11"/>
  <c r="C647" i="11"/>
  <c r="C648" i="11"/>
  <c r="C649" i="11"/>
  <c r="C650" i="11"/>
  <c r="C651" i="11"/>
  <c r="C652" i="11"/>
  <c r="C653" i="11"/>
  <c r="C654" i="11"/>
  <c r="C655" i="11"/>
  <c r="C656" i="11"/>
  <c r="C657" i="11"/>
  <c r="C658" i="11"/>
  <c r="C659" i="11"/>
  <c r="C660" i="11"/>
  <c r="C661" i="11"/>
  <c r="C662" i="11"/>
  <c r="C663" i="11"/>
  <c r="C664" i="11"/>
  <c r="C665" i="11"/>
  <c r="C666" i="11"/>
  <c r="C667" i="11"/>
  <c r="C668" i="11"/>
  <c r="C669" i="11"/>
  <c r="C670" i="11"/>
  <c r="C671" i="11"/>
  <c r="C672" i="11"/>
  <c r="C673" i="11"/>
  <c r="C674" i="11"/>
  <c r="C675" i="11"/>
  <c r="C676" i="11"/>
  <c r="C677" i="11"/>
  <c r="C678" i="11"/>
  <c r="C679" i="11"/>
  <c r="C680" i="11"/>
  <c r="C681" i="11"/>
  <c r="C682" i="11"/>
  <c r="C683" i="11"/>
  <c r="C684" i="11"/>
  <c r="C685" i="11"/>
  <c r="C686" i="11"/>
  <c r="C687" i="11"/>
  <c r="C688" i="11"/>
  <c r="C689" i="11"/>
  <c r="C690" i="11"/>
  <c r="C691" i="11"/>
  <c r="C692" i="11"/>
  <c r="C693" i="11"/>
  <c r="C694" i="11"/>
  <c r="C695" i="11"/>
  <c r="C696" i="11"/>
  <c r="C697" i="11"/>
  <c r="C698" i="11"/>
  <c r="C699" i="11"/>
  <c r="C700" i="11"/>
  <c r="C701" i="11"/>
  <c r="C702" i="11"/>
  <c r="C703" i="11"/>
  <c r="C704" i="11"/>
  <c r="C705" i="11"/>
  <c r="C706" i="11"/>
  <c r="C707" i="11"/>
  <c r="C708" i="11"/>
  <c r="C709" i="11"/>
  <c r="C710" i="11"/>
  <c r="C711" i="11"/>
  <c r="C712" i="11"/>
  <c r="C713" i="11"/>
  <c r="C714" i="11"/>
  <c r="C715" i="11"/>
  <c r="C716" i="11"/>
  <c r="C717" i="11"/>
  <c r="C718" i="11"/>
  <c r="C719" i="11"/>
  <c r="C720" i="11"/>
  <c r="C721" i="11"/>
  <c r="C722" i="11"/>
  <c r="C723" i="11"/>
  <c r="C724" i="11"/>
  <c r="C5" i="11"/>
  <c r="L716" i="11" l="1"/>
  <c r="Q715" i="11" s="1"/>
  <c r="AE716" i="11"/>
  <c r="L723" i="11"/>
  <c r="AE723" i="11"/>
  <c r="L715" i="11"/>
  <c r="AE715" i="11"/>
  <c r="L707" i="11"/>
  <c r="AE707" i="11"/>
  <c r="L699" i="11"/>
  <c r="AE699" i="11"/>
  <c r="L691" i="11"/>
  <c r="AE691" i="11"/>
  <c r="L683" i="11"/>
  <c r="AE683" i="11"/>
  <c r="L675" i="11"/>
  <c r="AE675" i="11"/>
  <c r="L667" i="11"/>
  <c r="AE667" i="11"/>
  <c r="L659" i="11"/>
  <c r="AE659" i="11"/>
  <c r="L651" i="11"/>
  <c r="AE651" i="11"/>
  <c r="L643" i="11"/>
  <c r="AE643" i="11"/>
  <c r="L635" i="11"/>
  <c r="AE635" i="11"/>
  <c r="L627" i="11"/>
  <c r="AE627" i="11"/>
  <c r="L619" i="11"/>
  <c r="AE619" i="11"/>
  <c r="L611" i="11"/>
  <c r="AE611" i="11"/>
  <c r="L603" i="11"/>
  <c r="AE603" i="11"/>
  <c r="L595" i="11"/>
  <c r="AE595" i="11"/>
  <c r="L587" i="11"/>
  <c r="AE587" i="11"/>
  <c r="L579" i="11"/>
  <c r="AE579" i="11"/>
  <c r="L571" i="11"/>
  <c r="AE571" i="11"/>
  <c r="L563" i="11"/>
  <c r="AE563" i="11"/>
  <c r="L555" i="11"/>
  <c r="AE555" i="11"/>
  <c r="L547" i="11"/>
  <c r="AE547" i="11"/>
  <c r="L539" i="11"/>
  <c r="AE539" i="11"/>
  <c r="L531" i="11"/>
  <c r="AE531" i="11"/>
  <c r="L523" i="11"/>
  <c r="AE523" i="11"/>
  <c r="L515" i="11"/>
  <c r="AE515" i="11"/>
  <c r="L507" i="11"/>
  <c r="AE507" i="11"/>
  <c r="L499" i="11"/>
  <c r="AE499" i="11"/>
  <c r="L491" i="11"/>
  <c r="AE491" i="11"/>
  <c r="L483" i="11"/>
  <c r="AE483" i="11"/>
  <c r="L475" i="11"/>
  <c r="AE475" i="11"/>
  <c r="L467" i="11"/>
  <c r="AE467" i="11"/>
  <c r="L459" i="11"/>
  <c r="AE459" i="11"/>
  <c r="L451" i="11"/>
  <c r="AE451" i="11"/>
  <c r="L443" i="11"/>
  <c r="AE443" i="11"/>
  <c r="L435" i="11"/>
  <c r="AE435" i="11"/>
  <c r="L427" i="11"/>
  <c r="AE427" i="11"/>
  <c r="L419" i="11"/>
  <c r="AE419" i="11"/>
  <c r="L411" i="11"/>
  <c r="AE411" i="11"/>
  <c r="L403" i="11"/>
  <c r="AE403" i="11"/>
  <c r="L395" i="11"/>
  <c r="AE395" i="11"/>
  <c r="L387" i="11"/>
  <c r="AE387" i="11"/>
  <c r="L379" i="11"/>
  <c r="AE379" i="11"/>
  <c r="L371" i="11"/>
  <c r="AE371" i="11"/>
  <c r="L363" i="11"/>
  <c r="AE363" i="11"/>
  <c r="L355" i="11"/>
  <c r="AE355" i="11"/>
  <c r="L347" i="11"/>
  <c r="AE347" i="11"/>
  <c r="L339" i="11"/>
  <c r="AE339" i="11"/>
  <c r="L331" i="11"/>
  <c r="AE331" i="11"/>
  <c r="L323" i="11"/>
  <c r="AE323" i="11"/>
  <c r="L315" i="11"/>
  <c r="AE315" i="11"/>
  <c r="L307" i="11"/>
  <c r="AE307" i="11"/>
  <c r="L299" i="11"/>
  <c r="AE299" i="11"/>
  <c r="L291" i="11"/>
  <c r="AE291" i="11"/>
  <c r="L283" i="11"/>
  <c r="AE283" i="11"/>
  <c r="L275" i="11"/>
  <c r="AE275" i="11"/>
  <c r="L267" i="11"/>
  <c r="AE267" i="11"/>
  <c r="L259" i="11"/>
  <c r="AE259" i="11"/>
  <c r="L251" i="11"/>
  <c r="AE251" i="11"/>
  <c r="L243" i="11"/>
  <c r="AE243" i="11"/>
  <c r="L235" i="11"/>
  <c r="AE235" i="11"/>
  <c r="L227" i="11"/>
  <c r="AE227" i="11"/>
  <c r="L219" i="11"/>
  <c r="AE219" i="11"/>
  <c r="L211" i="11"/>
  <c r="AE211" i="11"/>
  <c r="L203" i="11"/>
  <c r="AE203" i="11"/>
  <c r="L195" i="11"/>
  <c r="AE195" i="11"/>
  <c r="L187" i="11"/>
  <c r="AE187" i="11"/>
  <c r="L179" i="11"/>
  <c r="AE179" i="11"/>
  <c r="L171" i="11"/>
  <c r="AE171" i="11"/>
  <c r="L163" i="11"/>
  <c r="AE163" i="11"/>
  <c r="L155" i="11"/>
  <c r="AE155" i="11"/>
  <c r="L147" i="11"/>
  <c r="AE147" i="11"/>
  <c r="L139" i="11"/>
  <c r="AE139" i="11"/>
  <c r="L131" i="11"/>
  <c r="AE131" i="11"/>
  <c r="L123" i="11"/>
  <c r="AE123" i="11"/>
  <c r="L115" i="11"/>
  <c r="AE115" i="11"/>
  <c r="L107" i="11"/>
  <c r="AE107" i="11"/>
  <c r="L99" i="11"/>
  <c r="AE99" i="11"/>
  <c r="L91" i="11"/>
  <c r="AE91" i="11"/>
  <c r="L83" i="11"/>
  <c r="AE83" i="11"/>
  <c r="L75" i="11"/>
  <c r="AE75" i="11"/>
  <c r="L67" i="11"/>
  <c r="AE67" i="11"/>
  <c r="L59" i="11"/>
  <c r="AE59" i="11"/>
  <c r="L51" i="11"/>
  <c r="AE51" i="11"/>
  <c r="L43" i="11"/>
  <c r="AE43" i="11"/>
  <c r="L35" i="11"/>
  <c r="AE35" i="11"/>
  <c r="L27" i="11"/>
  <c r="AE27" i="11"/>
  <c r="L19" i="11"/>
  <c r="AE19" i="11"/>
  <c r="L11" i="11"/>
  <c r="AE11" i="11"/>
  <c r="L722" i="11"/>
  <c r="AE722" i="11"/>
  <c r="L714" i="11"/>
  <c r="AE714" i="11"/>
  <c r="L706" i="11"/>
  <c r="AE706" i="11"/>
  <c r="L698" i="11"/>
  <c r="AE698" i="11"/>
  <c r="L690" i="11"/>
  <c r="AE690" i="11"/>
  <c r="L682" i="11"/>
  <c r="AE682" i="11"/>
  <c r="L674" i="11"/>
  <c r="AE674" i="11"/>
  <c r="L666" i="11"/>
  <c r="AE666" i="11"/>
  <c r="L658" i="11"/>
  <c r="AE658" i="11"/>
  <c r="L650" i="11"/>
  <c r="AE650" i="11"/>
  <c r="L642" i="11"/>
  <c r="AE642" i="11"/>
  <c r="L634" i="11"/>
  <c r="AE634" i="11"/>
  <c r="L626" i="11"/>
  <c r="AE626" i="11"/>
  <c r="L618" i="11"/>
  <c r="AE618" i="11"/>
  <c r="L610" i="11"/>
  <c r="AE610" i="11"/>
  <c r="L602" i="11"/>
  <c r="AE602" i="11"/>
  <c r="L594" i="11"/>
  <c r="AE594" i="11"/>
  <c r="L586" i="11"/>
  <c r="AE586" i="11"/>
  <c r="L578" i="11"/>
  <c r="AE578" i="11"/>
  <c r="L570" i="11"/>
  <c r="AE570" i="11"/>
  <c r="L562" i="11"/>
  <c r="AE562" i="11"/>
  <c r="L554" i="11"/>
  <c r="AE554" i="11"/>
  <c r="L546" i="11"/>
  <c r="AE546" i="11"/>
  <c r="L538" i="11"/>
  <c r="AE538" i="11"/>
  <c r="L530" i="11"/>
  <c r="AE530" i="11"/>
  <c r="L522" i="11"/>
  <c r="AE522" i="11"/>
  <c r="L514" i="11"/>
  <c r="AE514" i="11"/>
  <c r="L506" i="11"/>
  <c r="AE506" i="11"/>
  <c r="L498" i="11"/>
  <c r="AE498" i="11"/>
  <c r="L490" i="11"/>
  <c r="AE490" i="11"/>
  <c r="L482" i="11"/>
  <c r="AE482" i="11"/>
  <c r="L474" i="11"/>
  <c r="AE474" i="11"/>
  <c r="L466" i="11"/>
  <c r="AE466" i="11"/>
  <c r="L458" i="11"/>
  <c r="AE458" i="11"/>
  <c r="L450" i="11"/>
  <c r="AE450" i="11"/>
  <c r="L442" i="11"/>
  <c r="AE442" i="11"/>
  <c r="L434" i="11"/>
  <c r="AE434" i="11"/>
  <c r="L426" i="11"/>
  <c r="AE426" i="11"/>
  <c r="L418" i="11"/>
  <c r="AE418" i="11"/>
  <c r="L410" i="11"/>
  <c r="AE410" i="11"/>
  <c r="L402" i="11"/>
  <c r="AE402" i="11"/>
  <c r="L394" i="11"/>
  <c r="AE394" i="11"/>
  <c r="L386" i="11"/>
  <c r="AE386" i="11"/>
  <c r="L378" i="11"/>
  <c r="AE378" i="11"/>
  <c r="L370" i="11"/>
  <c r="AE370" i="11"/>
  <c r="L362" i="11"/>
  <c r="AE362" i="11"/>
  <c r="L354" i="11"/>
  <c r="AE354" i="11"/>
  <c r="L346" i="11"/>
  <c r="AE346" i="11"/>
  <c r="L338" i="11"/>
  <c r="AE338" i="11"/>
  <c r="L330" i="11"/>
  <c r="AE330" i="11"/>
  <c r="L322" i="11"/>
  <c r="AE322" i="11"/>
  <c r="L314" i="11"/>
  <c r="AE314" i="11"/>
  <c r="L306" i="11"/>
  <c r="AE306" i="11"/>
  <c r="L298" i="11"/>
  <c r="AE298" i="11"/>
  <c r="L290" i="11"/>
  <c r="AE290" i="11"/>
  <c r="L282" i="11"/>
  <c r="AE282" i="11"/>
  <c r="L274" i="11"/>
  <c r="AE274" i="11"/>
  <c r="L266" i="11"/>
  <c r="AE266" i="11"/>
  <c r="L258" i="11"/>
  <c r="AE258" i="11"/>
  <c r="L250" i="11"/>
  <c r="AE250" i="11"/>
  <c r="L242" i="11"/>
  <c r="AE242" i="11"/>
  <c r="L234" i="11"/>
  <c r="AE234" i="11"/>
  <c r="L226" i="11"/>
  <c r="AE226" i="11"/>
  <c r="L218" i="11"/>
  <c r="AE218" i="11"/>
  <c r="L210" i="11"/>
  <c r="AE210" i="11"/>
  <c r="L202" i="11"/>
  <c r="AE202" i="11"/>
  <c r="L194" i="11"/>
  <c r="AE194" i="11"/>
  <c r="L186" i="11"/>
  <c r="AE186" i="11"/>
  <c r="L178" i="11"/>
  <c r="AE178" i="11"/>
  <c r="L170" i="11"/>
  <c r="AE170" i="11"/>
  <c r="L162" i="11"/>
  <c r="AE162" i="11"/>
  <c r="L154" i="11"/>
  <c r="AE154" i="11"/>
  <c r="L146" i="11"/>
  <c r="AE146" i="11"/>
  <c r="L138" i="11"/>
  <c r="AE138" i="11"/>
  <c r="L130" i="11"/>
  <c r="AE130" i="11"/>
  <c r="L122" i="11"/>
  <c r="AE122" i="11"/>
  <c r="L114" i="11"/>
  <c r="AE114" i="11"/>
  <c r="L106" i="11"/>
  <c r="AE106" i="11"/>
  <c r="L98" i="11"/>
  <c r="AE98" i="11"/>
  <c r="L90" i="11"/>
  <c r="AE90" i="11"/>
  <c r="L82" i="11"/>
  <c r="AE82" i="11"/>
  <c r="L74" i="11"/>
  <c r="AE74" i="11"/>
  <c r="L66" i="11"/>
  <c r="AE66" i="11"/>
  <c r="L58" i="11"/>
  <c r="AE58" i="11"/>
  <c r="L50" i="11"/>
  <c r="AE50" i="11"/>
  <c r="L42" i="11"/>
  <c r="AE42" i="11"/>
  <c r="L34" i="11"/>
  <c r="AE34" i="11"/>
  <c r="L26" i="11"/>
  <c r="AE26" i="11"/>
  <c r="L18" i="11"/>
  <c r="AE18" i="11"/>
  <c r="L10" i="11"/>
  <c r="AE10" i="11"/>
  <c r="L721" i="11"/>
  <c r="AE721" i="11"/>
  <c r="L713" i="11"/>
  <c r="AE713" i="11"/>
  <c r="L705" i="11"/>
  <c r="AE705" i="11"/>
  <c r="L697" i="11"/>
  <c r="AE697" i="11"/>
  <c r="L689" i="11"/>
  <c r="AE689" i="11"/>
  <c r="L681" i="11"/>
  <c r="AE681" i="11"/>
  <c r="L673" i="11"/>
  <c r="AE673" i="11"/>
  <c r="L665" i="11"/>
  <c r="AE665" i="11"/>
  <c r="L657" i="11"/>
  <c r="AE657" i="11"/>
  <c r="L649" i="11"/>
  <c r="AE649" i="11"/>
  <c r="L641" i="11"/>
  <c r="AE641" i="11"/>
  <c r="L633" i="11"/>
  <c r="AE633" i="11"/>
  <c r="L625" i="11"/>
  <c r="AE625" i="11"/>
  <c r="L617" i="11"/>
  <c r="AE617" i="11"/>
  <c r="L609" i="11"/>
  <c r="AE609" i="11"/>
  <c r="L601" i="11"/>
  <c r="AE601" i="11"/>
  <c r="L593" i="11"/>
  <c r="AE593" i="11"/>
  <c r="L585" i="11"/>
  <c r="AE585" i="11"/>
  <c r="L577" i="11"/>
  <c r="AE577" i="11"/>
  <c r="L569" i="11"/>
  <c r="AE569" i="11"/>
  <c r="L561" i="11"/>
  <c r="AE561" i="11"/>
  <c r="L553" i="11"/>
  <c r="AE553" i="11"/>
  <c r="L545" i="11"/>
  <c r="AE545" i="11"/>
  <c r="L537" i="11"/>
  <c r="AE537" i="11"/>
  <c r="L529" i="11"/>
  <c r="AE529" i="11"/>
  <c r="L521" i="11"/>
  <c r="AE521" i="11"/>
  <c r="L513" i="11"/>
  <c r="AE513" i="11"/>
  <c r="L505" i="11"/>
  <c r="AE505" i="11"/>
  <c r="L497" i="11"/>
  <c r="AE497" i="11"/>
  <c r="L489" i="11"/>
  <c r="AE489" i="11"/>
  <c r="L481" i="11"/>
  <c r="AE481" i="11"/>
  <c r="L473" i="11"/>
  <c r="AE473" i="11"/>
  <c r="L465" i="11"/>
  <c r="AE465" i="11"/>
  <c r="L457" i="11"/>
  <c r="AE457" i="11"/>
  <c r="L449" i="11"/>
  <c r="AE449" i="11"/>
  <c r="L441" i="11"/>
  <c r="AE441" i="11"/>
  <c r="L433" i="11"/>
  <c r="AE433" i="11"/>
  <c r="L425" i="11"/>
  <c r="AE425" i="11"/>
  <c r="L417" i="11"/>
  <c r="AE417" i="11"/>
  <c r="L409" i="11"/>
  <c r="AE409" i="11"/>
  <c r="L401" i="11"/>
  <c r="AE401" i="11"/>
  <c r="L393" i="11"/>
  <c r="AE393" i="11"/>
  <c r="L385" i="11"/>
  <c r="AE385" i="11"/>
  <c r="L377" i="11"/>
  <c r="AE377" i="11"/>
  <c r="L369" i="11"/>
  <c r="AE369" i="11"/>
  <c r="L361" i="11"/>
  <c r="AE361" i="11"/>
  <c r="L353" i="11"/>
  <c r="AE353" i="11"/>
  <c r="L345" i="11"/>
  <c r="AE345" i="11"/>
  <c r="L337" i="11"/>
  <c r="AE337" i="11"/>
  <c r="L329" i="11"/>
  <c r="AE329" i="11"/>
  <c r="L321" i="11"/>
  <c r="AE321" i="11"/>
  <c r="L313" i="11"/>
  <c r="AE313" i="11"/>
  <c r="L305" i="11"/>
  <c r="AE305" i="11"/>
  <c r="L297" i="11"/>
  <c r="AE297" i="11"/>
  <c r="L289" i="11"/>
  <c r="AE289" i="11"/>
  <c r="L281" i="11"/>
  <c r="AE281" i="11"/>
  <c r="L273" i="11"/>
  <c r="AE273" i="11"/>
  <c r="L265" i="11"/>
  <c r="AE265" i="11"/>
  <c r="L257" i="11"/>
  <c r="AE257" i="11"/>
  <c r="L249" i="11"/>
  <c r="AE249" i="11"/>
  <c r="L241" i="11"/>
  <c r="AE241" i="11"/>
  <c r="L233" i="11"/>
  <c r="AE233" i="11"/>
  <c r="L225" i="11"/>
  <c r="AE225" i="11"/>
  <c r="L217" i="11"/>
  <c r="AE217" i="11"/>
  <c r="L209" i="11"/>
  <c r="AE209" i="11"/>
  <c r="L201" i="11"/>
  <c r="AE201" i="11"/>
  <c r="L193" i="11"/>
  <c r="AE193" i="11"/>
  <c r="L185" i="11"/>
  <c r="AE185" i="11"/>
  <c r="L177" i="11"/>
  <c r="AE177" i="11"/>
  <c r="L169" i="11"/>
  <c r="AE169" i="11"/>
  <c r="L161" i="11"/>
  <c r="AE161" i="11"/>
  <c r="L153" i="11"/>
  <c r="AE153" i="11"/>
  <c r="L145" i="11"/>
  <c r="AE145" i="11"/>
  <c r="L137" i="11"/>
  <c r="AE137" i="11"/>
  <c r="L129" i="11"/>
  <c r="AE129" i="11"/>
  <c r="L121" i="11"/>
  <c r="AE121" i="11"/>
  <c r="L113" i="11"/>
  <c r="AE113" i="11"/>
  <c r="L105" i="11"/>
  <c r="AE105" i="11"/>
  <c r="L97" i="11"/>
  <c r="AE97" i="11"/>
  <c r="L89" i="11"/>
  <c r="AE89" i="11"/>
  <c r="L81" i="11"/>
  <c r="AE81" i="11"/>
  <c r="L73" i="11"/>
  <c r="AE73" i="11"/>
  <c r="L65" i="11"/>
  <c r="AE65" i="11"/>
  <c r="L57" i="11"/>
  <c r="AE57" i="11"/>
  <c r="L49" i="11"/>
  <c r="AE49" i="11"/>
  <c r="L41" i="11"/>
  <c r="AE41" i="11"/>
  <c r="L33" i="11"/>
  <c r="AE33" i="11"/>
  <c r="L25" i="11"/>
  <c r="AE25" i="11"/>
  <c r="L17" i="11"/>
  <c r="AE17" i="11"/>
  <c r="L9" i="11"/>
  <c r="AE9" i="11"/>
  <c r="L720" i="11"/>
  <c r="AE720" i="11"/>
  <c r="L704" i="11"/>
  <c r="AE704" i="11"/>
  <c r="L696" i="11"/>
  <c r="AE696" i="11"/>
  <c r="L688" i="11"/>
  <c r="AE688" i="11"/>
  <c r="L680" i="11"/>
  <c r="AE680" i="11"/>
  <c r="L672" i="11"/>
  <c r="AE672" i="11"/>
  <c r="L664" i="11"/>
  <c r="AE664" i="11"/>
  <c r="L656" i="11"/>
  <c r="AE656" i="11"/>
  <c r="L648" i="11"/>
  <c r="AE648" i="11"/>
  <c r="L640" i="11"/>
  <c r="AE640" i="11"/>
  <c r="L632" i="11"/>
  <c r="AE632" i="11"/>
  <c r="L624" i="11"/>
  <c r="AE624" i="11"/>
  <c r="L616" i="11"/>
  <c r="AE616" i="11"/>
  <c r="L608" i="11"/>
  <c r="AE608" i="11"/>
  <c r="L600" i="11"/>
  <c r="AE600" i="11"/>
  <c r="L592" i="11"/>
  <c r="AE592" i="11"/>
  <c r="L584" i="11"/>
  <c r="AE584" i="11"/>
  <c r="L576" i="11"/>
  <c r="AE576" i="11"/>
  <c r="L568" i="11"/>
  <c r="AE568" i="11"/>
  <c r="L560" i="11"/>
  <c r="AE560" i="11"/>
  <c r="L552" i="11"/>
  <c r="AE552" i="11"/>
  <c r="L544" i="11"/>
  <c r="AE544" i="11"/>
  <c r="L536" i="11"/>
  <c r="AE536" i="11"/>
  <c r="L528" i="11"/>
  <c r="AE528" i="11"/>
  <c r="L520" i="11"/>
  <c r="AE520" i="11"/>
  <c r="L512" i="11"/>
  <c r="AE512" i="11"/>
  <c r="L504" i="11"/>
  <c r="AE504" i="11"/>
  <c r="L496" i="11"/>
  <c r="AE496" i="11"/>
  <c r="L488" i="11"/>
  <c r="AE488" i="11"/>
  <c r="L480" i="11"/>
  <c r="AE480" i="11"/>
  <c r="L472" i="11"/>
  <c r="AE472" i="11"/>
  <c r="L464" i="11"/>
  <c r="AE464" i="11"/>
  <c r="L456" i="11"/>
  <c r="AE456" i="11"/>
  <c r="L448" i="11"/>
  <c r="AE448" i="11"/>
  <c r="L440" i="11"/>
  <c r="AE440" i="11"/>
  <c r="L432" i="11"/>
  <c r="AE432" i="11"/>
  <c r="L424" i="11"/>
  <c r="AE424" i="11"/>
  <c r="L416" i="11"/>
  <c r="AE416" i="11"/>
  <c r="L408" i="11"/>
  <c r="AE408" i="11"/>
  <c r="L400" i="11"/>
  <c r="AE400" i="11"/>
  <c r="L392" i="11"/>
  <c r="AE392" i="11"/>
  <c r="L384" i="11"/>
  <c r="AE384" i="11"/>
  <c r="L376" i="11"/>
  <c r="AE376" i="11"/>
  <c r="L368" i="11"/>
  <c r="AE368" i="11"/>
  <c r="L360" i="11"/>
  <c r="AE360" i="11"/>
  <c r="L352" i="11"/>
  <c r="AE352" i="11"/>
  <c r="L344" i="11"/>
  <c r="AE344" i="11"/>
  <c r="L336" i="11"/>
  <c r="AE336" i="11"/>
  <c r="L328" i="11"/>
  <c r="AE328" i="11"/>
  <c r="L320" i="11"/>
  <c r="AE320" i="11"/>
  <c r="L312" i="11"/>
  <c r="AE312" i="11"/>
  <c r="L304" i="11"/>
  <c r="AE304" i="11"/>
  <c r="L296" i="11"/>
  <c r="AE296" i="11"/>
  <c r="L288" i="11"/>
  <c r="AE288" i="11"/>
  <c r="L280" i="11"/>
  <c r="AE280" i="11"/>
  <c r="L272" i="11"/>
  <c r="AE272" i="11"/>
  <c r="L264" i="11"/>
  <c r="AE264" i="11"/>
  <c r="L256" i="11"/>
  <c r="AE256" i="11"/>
  <c r="L248" i="11"/>
  <c r="AE248" i="11"/>
  <c r="L240" i="11"/>
  <c r="AE240" i="11"/>
  <c r="L232" i="11"/>
  <c r="AE232" i="11"/>
  <c r="L224" i="11"/>
  <c r="AE224" i="11"/>
  <c r="L216" i="11"/>
  <c r="AE216" i="11"/>
  <c r="L208" i="11"/>
  <c r="AE208" i="11"/>
  <c r="L200" i="11"/>
  <c r="AE200" i="11"/>
  <c r="L192" i="11"/>
  <c r="AE192" i="11"/>
  <c r="L184" i="11"/>
  <c r="AE184" i="11"/>
  <c r="L176" i="11"/>
  <c r="AE176" i="11"/>
  <c r="L168" i="11"/>
  <c r="AE168" i="11"/>
  <c r="L160" i="11"/>
  <c r="AE160" i="11"/>
  <c r="L152" i="11"/>
  <c r="AE152" i="11"/>
  <c r="L144" i="11"/>
  <c r="AE144" i="11"/>
  <c r="L136" i="11"/>
  <c r="AE136" i="11"/>
  <c r="L128" i="11"/>
  <c r="AE128" i="11"/>
  <c r="L120" i="11"/>
  <c r="AE120" i="11"/>
  <c r="L112" i="11"/>
  <c r="AE112" i="11"/>
  <c r="L104" i="11"/>
  <c r="AE104" i="11"/>
  <c r="L96" i="11"/>
  <c r="AE96" i="11"/>
  <c r="L88" i="11"/>
  <c r="AE88" i="11"/>
  <c r="L80" i="11"/>
  <c r="AE80" i="11"/>
  <c r="L72" i="11"/>
  <c r="AE72" i="11"/>
  <c r="L64" i="11"/>
  <c r="AE64" i="11"/>
  <c r="L56" i="11"/>
  <c r="AE56" i="11"/>
  <c r="L48" i="11"/>
  <c r="AE48" i="11"/>
  <c r="L40" i="11"/>
  <c r="AE40" i="11"/>
  <c r="L32" i="11"/>
  <c r="AE32" i="11"/>
  <c r="L24" i="11"/>
  <c r="AE24" i="11"/>
  <c r="L16" i="11"/>
  <c r="AE16" i="11"/>
  <c r="L8" i="11"/>
  <c r="AE8" i="11"/>
  <c r="L724" i="11"/>
  <c r="AE724" i="11"/>
  <c r="L712" i="11"/>
  <c r="Q711" i="11" s="1"/>
  <c r="AE712" i="11"/>
  <c r="L719" i="11"/>
  <c r="AE719" i="11"/>
  <c r="L711" i="11"/>
  <c r="AE711" i="11"/>
  <c r="L703" i="11"/>
  <c r="AE703" i="11"/>
  <c r="L695" i="11"/>
  <c r="AE695" i="11"/>
  <c r="L687" i="11"/>
  <c r="AE687" i="11"/>
  <c r="L679" i="11"/>
  <c r="AE679" i="11"/>
  <c r="L671" i="11"/>
  <c r="AE671" i="11"/>
  <c r="L663" i="11"/>
  <c r="AE663" i="11"/>
  <c r="L655" i="11"/>
  <c r="AE655" i="11"/>
  <c r="L647" i="11"/>
  <c r="AE647" i="11"/>
  <c r="L639" i="11"/>
  <c r="AE639" i="11"/>
  <c r="L631" i="11"/>
  <c r="AE631" i="11"/>
  <c r="L623" i="11"/>
  <c r="AE623" i="11"/>
  <c r="L615" i="11"/>
  <c r="AE615" i="11"/>
  <c r="L607" i="11"/>
  <c r="AE607" i="11"/>
  <c r="L599" i="11"/>
  <c r="AE599" i="11"/>
  <c r="L591" i="11"/>
  <c r="AE591" i="11"/>
  <c r="L583" i="11"/>
  <c r="AE583" i="11"/>
  <c r="L575" i="11"/>
  <c r="AE575" i="11"/>
  <c r="L567" i="11"/>
  <c r="AE567" i="11"/>
  <c r="L559" i="11"/>
  <c r="AE559" i="11"/>
  <c r="L551" i="11"/>
  <c r="AE551" i="11"/>
  <c r="L543" i="11"/>
  <c r="AE543" i="11"/>
  <c r="L535" i="11"/>
  <c r="AE535" i="11"/>
  <c r="L527" i="11"/>
  <c r="AE527" i="11"/>
  <c r="L519" i="11"/>
  <c r="AE519" i="11"/>
  <c r="L511" i="11"/>
  <c r="AE511" i="11"/>
  <c r="L503" i="11"/>
  <c r="AE503" i="11"/>
  <c r="L495" i="11"/>
  <c r="AE495" i="11"/>
  <c r="L487" i="11"/>
  <c r="AE487" i="11"/>
  <c r="L479" i="11"/>
  <c r="AE479" i="11"/>
  <c r="L471" i="11"/>
  <c r="AE471" i="11"/>
  <c r="L463" i="11"/>
  <c r="AE463" i="11"/>
  <c r="L455" i="11"/>
  <c r="AE455" i="11"/>
  <c r="L447" i="11"/>
  <c r="AE447" i="11"/>
  <c r="L439" i="11"/>
  <c r="AE439" i="11"/>
  <c r="L431" i="11"/>
  <c r="AE431" i="11"/>
  <c r="L423" i="11"/>
  <c r="AE423" i="11"/>
  <c r="L415" i="11"/>
  <c r="AE415" i="11"/>
  <c r="L407" i="11"/>
  <c r="AE407" i="11"/>
  <c r="L399" i="11"/>
  <c r="AE399" i="11"/>
  <c r="L391" i="11"/>
  <c r="AE391" i="11"/>
  <c r="L383" i="11"/>
  <c r="AE383" i="11"/>
  <c r="L375" i="11"/>
  <c r="AE375" i="11"/>
  <c r="L367" i="11"/>
  <c r="AE367" i="11"/>
  <c r="L359" i="11"/>
  <c r="AE359" i="11"/>
  <c r="L351" i="11"/>
  <c r="AE351" i="11"/>
  <c r="L343" i="11"/>
  <c r="AE343" i="11"/>
  <c r="L335" i="11"/>
  <c r="AE335" i="11"/>
  <c r="L327" i="11"/>
  <c r="AE327" i="11"/>
  <c r="L319" i="11"/>
  <c r="AE319" i="11"/>
  <c r="L311" i="11"/>
  <c r="AE311" i="11"/>
  <c r="L303" i="11"/>
  <c r="AE303" i="11"/>
  <c r="L295" i="11"/>
  <c r="AE295" i="11"/>
  <c r="L287" i="11"/>
  <c r="AE287" i="11"/>
  <c r="L279" i="11"/>
  <c r="AE279" i="11"/>
  <c r="L271" i="11"/>
  <c r="AE271" i="11"/>
  <c r="L263" i="11"/>
  <c r="AE263" i="11"/>
  <c r="L255" i="11"/>
  <c r="AE255" i="11"/>
  <c r="L247" i="11"/>
  <c r="AE247" i="11"/>
  <c r="L239" i="11"/>
  <c r="AE239" i="11"/>
  <c r="L231" i="11"/>
  <c r="AE231" i="11"/>
  <c r="L223" i="11"/>
  <c r="AE223" i="11"/>
  <c r="L215" i="11"/>
  <c r="AE215" i="11"/>
  <c r="L207" i="11"/>
  <c r="AE207" i="11"/>
  <c r="L199" i="11"/>
  <c r="AE199" i="11"/>
  <c r="L191" i="11"/>
  <c r="AE191" i="11"/>
  <c r="L183" i="11"/>
  <c r="AE183" i="11"/>
  <c r="L175" i="11"/>
  <c r="AE175" i="11"/>
  <c r="L167" i="11"/>
  <c r="AE167" i="11"/>
  <c r="L159" i="11"/>
  <c r="AE159" i="11"/>
  <c r="L151" i="11"/>
  <c r="AE151" i="11"/>
  <c r="L143" i="11"/>
  <c r="AE143" i="11"/>
  <c r="L135" i="11"/>
  <c r="AE135" i="11"/>
  <c r="L127" i="11"/>
  <c r="AE127" i="11"/>
  <c r="L119" i="11"/>
  <c r="AE119" i="11"/>
  <c r="L111" i="11"/>
  <c r="AE111" i="11"/>
  <c r="L103" i="11"/>
  <c r="AE103" i="11"/>
  <c r="L95" i="11"/>
  <c r="AE95" i="11"/>
  <c r="L87" i="11"/>
  <c r="AE87" i="11"/>
  <c r="L79" i="11"/>
  <c r="AE79" i="11"/>
  <c r="L71" i="11"/>
  <c r="AE71" i="11"/>
  <c r="L63" i="11"/>
  <c r="AE63" i="11"/>
  <c r="L55" i="11"/>
  <c r="AE55" i="11"/>
  <c r="L47" i="11"/>
  <c r="AE47" i="11"/>
  <c r="L39" i="11"/>
  <c r="AE39" i="11"/>
  <c r="L31" i="11"/>
  <c r="AE31" i="11"/>
  <c r="L23" i="11"/>
  <c r="AE23" i="11"/>
  <c r="L15" i="11"/>
  <c r="AE15" i="11"/>
  <c r="L7" i="11"/>
  <c r="AE7" i="11"/>
  <c r="L5" i="11"/>
  <c r="AE5" i="11"/>
  <c r="L718" i="11"/>
  <c r="AE718" i="11"/>
  <c r="L710" i="11"/>
  <c r="AE710" i="11"/>
  <c r="L702" i="11"/>
  <c r="AE702" i="11"/>
  <c r="L694" i="11"/>
  <c r="AE694" i="11"/>
  <c r="L686" i="11"/>
  <c r="AE686" i="11"/>
  <c r="L678" i="11"/>
  <c r="AE678" i="11"/>
  <c r="L670" i="11"/>
  <c r="AE670" i="11"/>
  <c r="L662" i="11"/>
  <c r="AE662" i="11"/>
  <c r="L654" i="11"/>
  <c r="AE654" i="11"/>
  <c r="L646" i="11"/>
  <c r="AE646" i="11"/>
  <c r="L638" i="11"/>
  <c r="AE638" i="11"/>
  <c r="L630" i="11"/>
  <c r="AE630" i="11"/>
  <c r="L622" i="11"/>
  <c r="AE622" i="11"/>
  <c r="L614" i="11"/>
  <c r="AE614" i="11"/>
  <c r="L606" i="11"/>
  <c r="AE606" i="11"/>
  <c r="L598" i="11"/>
  <c r="AE598" i="11"/>
  <c r="L590" i="11"/>
  <c r="AE590" i="11"/>
  <c r="L582" i="11"/>
  <c r="AE582" i="11"/>
  <c r="L574" i="11"/>
  <c r="AE574" i="11"/>
  <c r="L566" i="11"/>
  <c r="AE566" i="11"/>
  <c r="L558" i="11"/>
  <c r="AE558" i="11"/>
  <c r="L550" i="11"/>
  <c r="AE550" i="11"/>
  <c r="L542" i="11"/>
  <c r="AE542" i="11"/>
  <c r="L534" i="11"/>
  <c r="AE534" i="11"/>
  <c r="L526" i="11"/>
  <c r="AE526" i="11"/>
  <c r="L518" i="11"/>
  <c r="AE518" i="11"/>
  <c r="L510" i="11"/>
  <c r="AE510" i="11"/>
  <c r="L502" i="11"/>
  <c r="AE502" i="11"/>
  <c r="L494" i="11"/>
  <c r="AE494" i="11"/>
  <c r="L486" i="11"/>
  <c r="AE486" i="11"/>
  <c r="L478" i="11"/>
  <c r="AE478" i="11"/>
  <c r="L470" i="11"/>
  <c r="AE470" i="11"/>
  <c r="L462" i="11"/>
  <c r="AE462" i="11"/>
  <c r="L454" i="11"/>
  <c r="AE454" i="11"/>
  <c r="L446" i="11"/>
  <c r="AE446" i="11"/>
  <c r="L438" i="11"/>
  <c r="AE438" i="11"/>
  <c r="L430" i="11"/>
  <c r="AE430" i="11"/>
  <c r="L422" i="11"/>
  <c r="AE422" i="11"/>
  <c r="L414" i="11"/>
  <c r="AE414" i="11"/>
  <c r="L406" i="11"/>
  <c r="AE406" i="11"/>
  <c r="L398" i="11"/>
  <c r="AE398" i="11"/>
  <c r="L390" i="11"/>
  <c r="AE390" i="11"/>
  <c r="L382" i="11"/>
  <c r="AE382" i="11"/>
  <c r="L374" i="11"/>
  <c r="AE374" i="11"/>
  <c r="L366" i="11"/>
  <c r="AE366" i="11"/>
  <c r="L358" i="11"/>
  <c r="AE358" i="11"/>
  <c r="L350" i="11"/>
  <c r="AE350" i="11"/>
  <c r="L342" i="11"/>
  <c r="AE342" i="11"/>
  <c r="L334" i="11"/>
  <c r="AE334" i="11"/>
  <c r="L326" i="11"/>
  <c r="AE326" i="11"/>
  <c r="L318" i="11"/>
  <c r="AE318" i="11"/>
  <c r="L310" i="11"/>
  <c r="AE310" i="11"/>
  <c r="L302" i="11"/>
  <c r="AE302" i="11"/>
  <c r="L294" i="11"/>
  <c r="AE294" i="11"/>
  <c r="L286" i="11"/>
  <c r="AE286" i="11"/>
  <c r="L278" i="11"/>
  <c r="AE278" i="11"/>
  <c r="L270" i="11"/>
  <c r="AE270" i="11"/>
  <c r="L262" i="11"/>
  <c r="AE262" i="11"/>
  <c r="L254" i="11"/>
  <c r="AE254" i="11"/>
  <c r="L246" i="11"/>
  <c r="AE246" i="11"/>
  <c r="L238" i="11"/>
  <c r="AE238" i="11"/>
  <c r="L230" i="11"/>
  <c r="AE230" i="11"/>
  <c r="L222" i="11"/>
  <c r="AE222" i="11"/>
  <c r="L214" i="11"/>
  <c r="AE214" i="11"/>
  <c r="L206" i="11"/>
  <c r="AE206" i="11"/>
  <c r="L198" i="11"/>
  <c r="AE198" i="11"/>
  <c r="L190" i="11"/>
  <c r="AE190" i="11"/>
  <c r="L182" i="11"/>
  <c r="AE182" i="11"/>
  <c r="L174" i="11"/>
  <c r="AE174" i="11"/>
  <c r="L166" i="11"/>
  <c r="AE166" i="11"/>
  <c r="L158" i="11"/>
  <c r="AE158" i="11"/>
  <c r="L150" i="11"/>
  <c r="AE150" i="11"/>
  <c r="L142" i="11"/>
  <c r="AE142" i="11"/>
  <c r="L134" i="11"/>
  <c r="AE134" i="11"/>
  <c r="L126" i="11"/>
  <c r="AE126" i="11"/>
  <c r="L118" i="11"/>
  <c r="AE118" i="11"/>
  <c r="L110" i="11"/>
  <c r="AE110" i="11"/>
  <c r="L102" i="11"/>
  <c r="AE102" i="11"/>
  <c r="L94" i="11"/>
  <c r="AE94" i="11"/>
  <c r="L86" i="11"/>
  <c r="AE86" i="11"/>
  <c r="L78" i="11"/>
  <c r="AE78" i="11"/>
  <c r="L70" i="11"/>
  <c r="AE70" i="11"/>
  <c r="L62" i="11"/>
  <c r="AE62" i="11"/>
  <c r="L54" i="11"/>
  <c r="AE54" i="11"/>
  <c r="L46" i="11"/>
  <c r="AE46" i="11"/>
  <c r="L38" i="11"/>
  <c r="AE38" i="11"/>
  <c r="L30" i="11"/>
  <c r="AE30" i="11"/>
  <c r="L22" i="11"/>
  <c r="AE22" i="11"/>
  <c r="L14" i="11"/>
  <c r="AE14" i="11"/>
  <c r="L6" i="11"/>
  <c r="Q5" i="11" s="1"/>
  <c r="AE6" i="11"/>
  <c r="L717" i="11"/>
  <c r="Q716" i="11" s="1"/>
  <c r="AE717" i="11"/>
  <c r="L709" i="11"/>
  <c r="AE709" i="11"/>
  <c r="L701" i="11"/>
  <c r="AE701" i="11"/>
  <c r="L693" i="11"/>
  <c r="AE693" i="11"/>
  <c r="L685" i="11"/>
  <c r="AE685" i="11"/>
  <c r="L677" i="11"/>
  <c r="AE677" i="11"/>
  <c r="L669" i="11"/>
  <c r="AE669" i="11"/>
  <c r="L661" i="11"/>
  <c r="AE661" i="11"/>
  <c r="L653" i="11"/>
  <c r="AE653" i="11"/>
  <c r="L645" i="11"/>
  <c r="AE645" i="11"/>
  <c r="L637" i="11"/>
  <c r="AE637" i="11"/>
  <c r="L629" i="11"/>
  <c r="AE629" i="11"/>
  <c r="L621" i="11"/>
  <c r="AE621" i="11"/>
  <c r="L613" i="11"/>
  <c r="AE613" i="11"/>
  <c r="L605" i="11"/>
  <c r="AE605" i="11"/>
  <c r="L597" i="11"/>
  <c r="AE597" i="11"/>
  <c r="L589" i="11"/>
  <c r="AE589" i="11"/>
  <c r="L581" i="11"/>
  <c r="AE581" i="11"/>
  <c r="L573" i="11"/>
  <c r="AE573" i="11"/>
  <c r="L565" i="11"/>
  <c r="AE565" i="11"/>
  <c r="L557" i="11"/>
  <c r="AE557" i="11"/>
  <c r="L549" i="11"/>
  <c r="AE549" i="11"/>
  <c r="L541" i="11"/>
  <c r="AE541" i="11"/>
  <c r="L533" i="11"/>
  <c r="AE533" i="11"/>
  <c r="L525" i="11"/>
  <c r="AE525" i="11"/>
  <c r="L517" i="11"/>
  <c r="AE517" i="11"/>
  <c r="L509" i="11"/>
  <c r="AE509" i="11"/>
  <c r="L501" i="11"/>
  <c r="AE501" i="11"/>
  <c r="L493" i="11"/>
  <c r="AE493" i="11"/>
  <c r="L485" i="11"/>
  <c r="AE485" i="11"/>
  <c r="L477" i="11"/>
  <c r="AE477" i="11"/>
  <c r="L469" i="11"/>
  <c r="AE469" i="11"/>
  <c r="L461" i="11"/>
  <c r="AE461" i="11"/>
  <c r="L453" i="11"/>
  <c r="AE453" i="11"/>
  <c r="L445" i="11"/>
  <c r="AE445" i="11"/>
  <c r="L437" i="11"/>
  <c r="AE437" i="11"/>
  <c r="L429" i="11"/>
  <c r="AE429" i="11"/>
  <c r="L421" i="11"/>
  <c r="AE421" i="11"/>
  <c r="L413" i="11"/>
  <c r="AE413" i="11"/>
  <c r="L405" i="11"/>
  <c r="AE405" i="11"/>
  <c r="L397" i="11"/>
  <c r="AE397" i="11"/>
  <c r="L389" i="11"/>
  <c r="AE389" i="11"/>
  <c r="L381" i="11"/>
  <c r="AE381" i="11"/>
  <c r="L373" i="11"/>
  <c r="AE373" i="11"/>
  <c r="L365" i="11"/>
  <c r="AE365" i="11"/>
  <c r="L357" i="11"/>
  <c r="AE357" i="11"/>
  <c r="L349" i="11"/>
  <c r="AE349" i="11"/>
  <c r="L341" i="11"/>
  <c r="AE341" i="11"/>
  <c r="L333" i="11"/>
  <c r="AE333" i="11"/>
  <c r="L325" i="11"/>
  <c r="AE325" i="11"/>
  <c r="L317" i="11"/>
  <c r="AE317" i="11"/>
  <c r="L309" i="11"/>
  <c r="AE309" i="11"/>
  <c r="L301" i="11"/>
  <c r="AE301" i="11"/>
  <c r="L293" i="11"/>
  <c r="AE293" i="11"/>
  <c r="L285" i="11"/>
  <c r="AE285" i="11"/>
  <c r="L277" i="11"/>
  <c r="AE277" i="11"/>
  <c r="L269" i="11"/>
  <c r="AE269" i="11"/>
  <c r="L261" i="11"/>
  <c r="AE261" i="11"/>
  <c r="L253" i="11"/>
  <c r="AE253" i="11"/>
  <c r="L245" i="11"/>
  <c r="AE245" i="11"/>
  <c r="L237" i="11"/>
  <c r="AE237" i="11"/>
  <c r="L229" i="11"/>
  <c r="AE229" i="11"/>
  <c r="L221" i="11"/>
  <c r="AE221" i="11"/>
  <c r="L213" i="11"/>
  <c r="AE213" i="11"/>
  <c r="L205" i="11"/>
  <c r="AE205" i="11"/>
  <c r="L197" i="11"/>
  <c r="AE197" i="11"/>
  <c r="L189" i="11"/>
  <c r="AE189" i="11"/>
  <c r="L181" i="11"/>
  <c r="AE181" i="11"/>
  <c r="L173" i="11"/>
  <c r="AE173" i="11"/>
  <c r="L165" i="11"/>
  <c r="AE165" i="11"/>
  <c r="L157" i="11"/>
  <c r="AE157" i="11"/>
  <c r="L149" i="11"/>
  <c r="AE149" i="11"/>
  <c r="L141" i="11"/>
  <c r="AE141" i="11"/>
  <c r="L133" i="11"/>
  <c r="AE133" i="11"/>
  <c r="L125" i="11"/>
  <c r="AE125" i="11"/>
  <c r="L117" i="11"/>
  <c r="AE117" i="11"/>
  <c r="L109" i="11"/>
  <c r="AE109" i="11"/>
  <c r="L101" i="11"/>
  <c r="AE101" i="11"/>
  <c r="L93" i="11"/>
  <c r="AE93" i="11"/>
  <c r="L85" i="11"/>
  <c r="AE85" i="11"/>
  <c r="L77" i="11"/>
  <c r="AE77" i="11"/>
  <c r="L69" i="11"/>
  <c r="AE69" i="11"/>
  <c r="L61" i="11"/>
  <c r="AE61" i="11"/>
  <c r="L53" i="11"/>
  <c r="AE53" i="11"/>
  <c r="L45" i="11"/>
  <c r="AE45" i="11"/>
  <c r="L37" i="11"/>
  <c r="AE37" i="11"/>
  <c r="L29" i="11"/>
  <c r="AE29" i="11"/>
  <c r="L21" i="11"/>
  <c r="AE21" i="11"/>
  <c r="L13" i="11"/>
  <c r="AE13" i="11"/>
  <c r="L708" i="11"/>
  <c r="Q707" i="11" s="1"/>
  <c r="AE708" i="11"/>
  <c r="L700" i="11"/>
  <c r="Q699" i="11" s="1"/>
  <c r="AE700" i="11"/>
  <c r="L692" i="11"/>
  <c r="Q691" i="11" s="1"/>
  <c r="AE692" i="11"/>
  <c r="L684" i="11"/>
  <c r="Q683" i="11" s="1"/>
  <c r="AE684" i="11"/>
  <c r="L676" i="11"/>
  <c r="Q675" i="11" s="1"/>
  <c r="AE676" i="11"/>
  <c r="L668" i="11"/>
  <c r="Q667" i="11" s="1"/>
  <c r="AE668" i="11"/>
  <c r="L660" i="11"/>
  <c r="Q659" i="11" s="1"/>
  <c r="AE660" i="11"/>
  <c r="L652" i="11"/>
  <c r="Q651" i="11" s="1"/>
  <c r="AE652" i="11"/>
  <c r="L644" i="11"/>
  <c r="Q643" i="11" s="1"/>
  <c r="AE644" i="11"/>
  <c r="L636" i="11"/>
  <c r="Q635" i="11" s="1"/>
  <c r="AE636" i="11"/>
  <c r="L628" i="11"/>
  <c r="Q627" i="11" s="1"/>
  <c r="AE628" i="11"/>
  <c r="L620" i="11"/>
  <c r="Q619" i="11" s="1"/>
  <c r="AE620" i="11"/>
  <c r="L612" i="11"/>
  <c r="Q611" i="11" s="1"/>
  <c r="AE612" i="11"/>
  <c r="L604" i="11"/>
  <c r="Q603" i="11" s="1"/>
  <c r="AE604" i="11"/>
  <c r="L596" i="11"/>
  <c r="Q595" i="11" s="1"/>
  <c r="AE596" i="11"/>
  <c r="L588" i="11"/>
  <c r="Q587" i="11" s="1"/>
  <c r="AE588" i="11"/>
  <c r="L580" i="11"/>
  <c r="Q579" i="11" s="1"/>
  <c r="AE580" i="11"/>
  <c r="L572" i="11"/>
  <c r="Q571" i="11" s="1"/>
  <c r="AE572" i="11"/>
  <c r="L564" i="11"/>
  <c r="Q563" i="11" s="1"/>
  <c r="AE564" i="11"/>
  <c r="L556" i="11"/>
  <c r="Q555" i="11" s="1"/>
  <c r="AE556" i="11"/>
  <c r="L548" i="11"/>
  <c r="Q547" i="11" s="1"/>
  <c r="AE548" i="11"/>
  <c r="L540" i="11"/>
  <c r="Q539" i="11" s="1"/>
  <c r="AE540" i="11"/>
  <c r="L532" i="11"/>
  <c r="Q531" i="11" s="1"/>
  <c r="AE532" i="11"/>
  <c r="L524" i="11"/>
  <c r="Q523" i="11" s="1"/>
  <c r="AE524" i="11"/>
  <c r="L516" i="11"/>
  <c r="Q515" i="11" s="1"/>
  <c r="AE516" i="11"/>
  <c r="L508" i="11"/>
  <c r="Q507" i="11" s="1"/>
  <c r="AE508" i="11"/>
  <c r="L500" i="11"/>
  <c r="Q499" i="11" s="1"/>
  <c r="AE500" i="11"/>
  <c r="L492" i="11"/>
  <c r="Q491" i="11" s="1"/>
  <c r="AE492" i="11"/>
  <c r="L484" i="11"/>
  <c r="Q483" i="11" s="1"/>
  <c r="AE484" i="11"/>
  <c r="L476" i="11"/>
  <c r="Q475" i="11" s="1"/>
  <c r="AE476" i="11"/>
  <c r="L468" i="11"/>
  <c r="Q467" i="11" s="1"/>
  <c r="AE468" i="11"/>
  <c r="L460" i="11"/>
  <c r="Q459" i="11" s="1"/>
  <c r="AE460" i="11"/>
  <c r="L452" i="11"/>
  <c r="Q451" i="11" s="1"/>
  <c r="AE452" i="11"/>
  <c r="L444" i="11"/>
  <c r="Q443" i="11" s="1"/>
  <c r="AE444" i="11"/>
  <c r="L436" i="11"/>
  <c r="Q435" i="11" s="1"/>
  <c r="AE436" i="11"/>
  <c r="L428" i="11"/>
  <c r="Q427" i="11" s="1"/>
  <c r="AE428" i="11"/>
  <c r="L420" i="11"/>
  <c r="Q419" i="11" s="1"/>
  <c r="AE420" i="11"/>
  <c r="L412" i="11"/>
  <c r="Q411" i="11" s="1"/>
  <c r="AE412" i="11"/>
  <c r="L404" i="11"/>
  <c r="Q403" i="11" s="1"/>
  <c r="AE404" i="11"/>
  <c r="L396" i="11"/>
  <c r="Q395" i="11" s="1"/>
  <c r="AE396" i="11"/>
  <c r="L388" i="11"/>
  <c r="Q387" i="11" s="1"/>
  <c r="AE388" i="11"/>
  <c r="L380" i="11"/>
  <c r="Q379" i="11" s="1"/>
  <c r="AE380" i="11"/>
  <c r="L372" i="11"/>
  <c r="Q371" i="11" s="1"/>
  <c r="AE372" i="11"/>
  <c r="L364" i="11"/>
  <c r="Q363" i="11" s="1"/>
  <c r="AE364" i="11"/>
  <c r="L356" i="11"/>
  <c r="Q355" i="11" s="1"/>
  <c r="AE356" i="11"/>
  <c r="L348" i="11"/>
  <c r="Q347" i="11" s="1"/>
  <c r="AE348" i="11"/>
  <c r="L340" i="11"/>
  <c r="Q339" i="11" s="1"/>
  <c r="AE340" i="11"/>
  <c r="L332" i="11"/>
  <c r="Q331" i="11" s="1"/>
  <c r="AE332" i="11"/>
  <c r="L324" i="11"/>
  <c r="Q323" i="11" s="1"/>
  <c r="AE324" i="11"/>
  <c r="L316" i="11"/>
  <c r="Q315" i="11" s="1"/>
  <c r="AE316" i="11"/>
  <c r="L308" i="11"/>
  <c r="Q307" i="11" s="1"/>
  <c r="AE308" i="11"/>
  <c r="L300" i="11"/>
  <c r="Q299" i="11" s="1"/>
  <c r="AE300" i="11"/>
  <c r="L292" i="11"/>
  <c r="Q291" i="11" s="1"/>
  <c r="AE292" i="11"/>
  <c r="L284" i="11"/>
  <c r="Q283" i="11" s="1"/>
  <c r="AE284" i="11"/>
  <c r="L276" i="11"/>
  <c r="Q275" i="11" s="1"/>
  <c r="AE276" i="11"/>
  <c r="L268" i="11"/>
  <c r="Q267" i="11" s="1"/>
  <c r="AE268" i="11"/>
  <c r="L260" i="11"/>
  <c r="Q259" i="11" s="1"/>
  <c r="AE260" i="11"/>
  <c r="L252" i="11"/>
  <c r="Q251" i="11" s="1"/>
  <c r="AE252" i="11"/>
  <c r="L244" i="11"/>
  <c r="Q243" i="11" s="1"/>
  <c r="AE244" i="11"/>
  <c r="L236" i="11"/>
  <c r="Q235" i="11" s="1"/>
  <c r="AE236" i="11"/>
  <c r="L228" i="11"/>
  <c r="Q227" i="11" s="1"/>
  <c r="AE228" i="11"/>
  <c r="L220" i="11"/>
  <c r="Q219" i="11" s="1"/>
  <c r="AE220" i="11"/>
  <c r="L212" i="11"/>
  <c r="Q211" i="11" s="1"/>
  <c r="AE212" i="11"/>
  <c r="L204" i="11"/>
  <c r="Q203" i="11" s="1"/>
  <c r="AE204" i="11"/>
  <c r="L196" i="11"/>
  <c r="Q195" i="11" s="1"/>
  <c r="AE196" i="11"/>
  <c r="L188" i="11"/>
  <c r="Q187" i="11" s="1"/>
  <c r="AE188" i="11"/>
  <c r="L180" i="11"/>
  <c r="Q179" i="11" s="1"/>
  <c r="AE180" i="11"/>
  <c r="L172" i="11"/>
  <c r="Q171" i="11" s="1"/>
  <c r="AE172" i="11"/>
  <c r="L164" i="11"/>
  <c r="Q163" i="11" s="1"/>
  <c r="AE164" i="11"/>
  <c r="L156" i="11"/>
  <c r="Q155" i="11" s="1"/>
  <c r="AE156" i="11"/>
  <c r="L148" i="11"/>
  <c r="Q147" i="11" s="1"/>
  <c r="AE148" i="11"/>
  <c r="L140" i="11"/>
  <c r="Q139" i="11" s="1"/>
  <c r="AE140" i="11"/>
  <c r="L132" i="11"/>
  <c r="Q131" i="11" s="1"/>
  <c r="AE132" i="11"/>
  <c r="L124" i="11"/>
  <c r="Q123" i="11" s="1"/>
  <c r="AE124" i="11"/>
  <c r="L116" i="11"/>
  <c r="Q115" i="11" s="1"/>
  <c r="AE116" i="11"/>
  <c r="L108" i="11"/>
  <c r="Q107" i="11" s="1"/>
  <c r="AE108" i="11"/>
  <c r="L100" i="11"/>
  <c r="Q99" i="11" s="1"/>
  <c r="AE100" i="11"/>
  <c r="L92" i="11"/>
  <c r="Q91" i="11" s="1"/>
  <c r="AE92" i="11"/>
  <c r="L84" i="11"/>
  <c r="Q83" i="11" s="1"/>
  <c r="AE84" i="11"/>
  <c r="L76" i="11"/>
  <c r="Q75" i="11" s="1"/>
  <c r="AE76" i="11"/>
  <c r="L68" i="11"/>
  <c r="Q67" i="11" s="1"/>
  <c r="AE68" i="11"/>
  <c r="L60" i="11"/>
  <c r="Q59" i="11" s="1"/>
  <c r="AE60" i="11"/>
  <c r="L52" i="11"/>
  <c r="Q51" i="11" s="1"/>
  <c r="AE52" i="11"/>
  <c r="L44" i="11"/>
  <c r="Q43" i="11" s="1"/>
  <c r="AE44" i="11"/>
  <c r="L36" i="11"/>
  <c r="Q35" i="11" s="1"/>
  <c r="AE36" i="11"/>
  <c r="L28" i="11"/>
  <c r="Q27" i="11" s="1"/>
  <c r="AE28" i="11"/>
  <c r="L20" i="11"/>
  <c r="Q19" i="11" s="1"/>
  <c r="AE20" i="11"/>
  <c r="L12" i="11"/>
  <c r="Q11" i="11" s="1"/>
  <c r="AE12" i="11"/>
  <c r="AE37" i="12"/>
  <c r="AE41" i="12"/>
  <c r="AE44" i="12"/>
  <c r="AE50" i="12"/>
  <c r="AE53" i="12"/>
  <c r="AE57" i="12"/>
  <c r="AE64" i="12"/>
  <c r="AE66" i="12"/>
  <c r="AE69" i="12"/>
  <c r="AE76" i="12"/>
  <c r="AE80" i="12"/>
  <c r="AE82" i="12"/>
  <c r="AE89" i="12"/>
  <c r="AE92" i="12"/>
  <c r="AE96" i="12"/>
  <c r="AE101" i="12"/>
  <c r="AE105" i="12"/>
  <c r="AE108" i="12"/>
  <c r="AE114" i="12"/>
  <c r="AE117" i="12"/>
  <c r="AE121" i="12"/>
  <c r="AE128" i="12"/>
  <c r="AE130" i="12"/>
  <c r="AE133" i="12"/>
  <c r="AE140" i="12"/>
  <c r="AE144" i="12"/>
  <c r="AE146" i="12"/>
  <c r="AE153" i="12"/>
  <c r="AE156" i="12"/>
  <c r="AE160" i="12"/>
  <c r="AE165" i="12"/>
  <c r="AE169" i="12"/>
  <c r="AE172" i="12"/>
  <c r="AE176" i="12"/>
  <c r="AE178" i="12"/>
  <c r="AE180" i="12"/>
  <c r="AE181" i="12"/>
  <c r="AE185" i="12"/>
  <c r="AE188" i="12"/>
  <c r="AE192" i="12"/>
  <c r="AE193" i="12"/>
  <c r="AE194" i="12"/>
  <c r="AE197" i="12"/>
  <c r="AE201" i="12"/>
  <c r="AE204" i="12"/>
  <c r="AE205" i="12"/>
  <c r="AE208" i="12"/>
  <c r="AE210" i="12"/>
  <c r="AE212" i="12"/>
  <c r="AE216" i="12"/>
  <c r="AE217" i="12"/>
  <c r="AE218" i="12"/>
  <c r="AE220" i="12"/>
  <c r="AE224" i="12"/>
  <c r="AE226" i="12"/>
  <c r="AE227" i="12"/>
  <c r="AE228" i="12"/>
  <c r="AE232" i="12"/>
  <c r="AE234" i="12"/>
  <c r="AE236" i="12"/>
  <c r="AE237" i="12"/>
  <c r="AE238" i="12"/>
  <c r="AE240" i="12"/>
  <c r="AE242" i="12"/>
  <c r="AE244" i="12"/>
  <c r="AE245" i="12"/>
  <c r="AE246" i="12"/>
  <c r="AE248" i="12"/>
  <c r="AE250" i="12"/>
  <c r="AE252" i="12"/>
  <c r="AE254" i="12"/>
  <c r="AE256" i="12"/>
  <c r="AE258" i="12"/>
  <c r="AE260" i="12"/>
  <c r="AE262" i="12"/>
  <c r="AE264" i="12"/>
  <c r="AE266" i="12"/>
  <c r="AE268" i="12"/>
  <c r="AE269" i="12"/>
  <c r="AE270" i="12"/>
  <c r="AE272" i="12"/>
  <c r="AE274" i="12"/>
  <c r="AE276" i="12"/>
  <c r="AE278" i="12"/>
  <c r="AE280" i="12"/>
  <c r="AE282" i="12"/>
  <c r="AE284" i="12"/>
  <c r="AE286" i="12"/>
  <c r="AE288" i="12"/>
  <c r="AE290" i="12"/>
  <c r="AE292" i="12"/>
  <c r="AE293" i="12"/>
  <c r="AE294" i="12"/>
  <c r="AE296" i="12"/>
  <c r="AE298" i="12"/>
  <c r="AE300" i="12"/>
  <c r="AE301" i="12"/>
  <c r="AE302" i="12"/>
  <c r="AE304" i="12"/>
  <c r="AE306" i="12"/>
  <c r="AE308" i="12"/>
  <c r="AE309" i="12"/>
  <c r="AE310" i="12"/>
  <c r="AE312" i="12"/>
  <c r="AE314" i="12"/>
  <c r="AE316" i="12"/>
  <c r="AE317" i="12"/>
  <c r="AE318" i="12"/>
  <c r="AE320" i="12"/>
  <c r="AE322" i="12"/>
  <c r="AE324" i="12"/>
  <c r="AE325" i="12"/>
  <c r="AE326" i="12"/>
  <c r="AE328" i="12"/>
  <c r="AE330" i="12"/>
  <c r="AE332" i="12"/>
  <c r="AE333" i="12"/>
  <c r="AE334" i="12"/>
  <c r="AE336" i="12"/>
  <c r="AE338" i="12"/>
  <c r="AE340" i="12"/>
  <c r="AE341" i="12"/>
  <c r="AE342" i="12"/>
  <c r="AE344" i="12"/>
  <c r="AE346" i="12"/>
  <c r="AE348" i="12"/>
  <c r="AE349" i="12"/>
  <c r="AE350" i="12"/>
  <c r="AE352" i="12"/>
  <c r="AE354" i="12"/>
  <c r="AE356" i="12"/>
  <c r="AE357" i="12"/>
  <c r="AE358" i="12"/>
  <c r="AE360" i="12"/>
  <c r="AE362" i="12"/>
  <c r="AE364" i="12"/>
  <c r="AE365" i="12"/>
  <c r="AE366" i="12"/>
  <c r="AE368" i="12"/>
  <c r="AE370" i="12"/>
  <c r="AE372" i="12"/>
  <c r="AE373" i="12"/>
  <c r="AE374" i="12"/>
  <c r="AE376" i="12"/>
  <c r="AE378" i="12"/>
  <c r="AE380" i="12"/>
  <c r="AE381" i="12"/>
  <c r="AE382" i="12"/>
  <c r="AE384" i="12"/>
  <c r="AE386" i="12"/>
  <c r="AE388" i="12"/>
  <c r="AE389" i="12"/>
  <c r="AE390" i="12"/>
  <c r="AE392" i="12"/>
  <c r="AE394" i="12"/>
  <c r="AE396" i="12"/>
  <c r="AE397" i="12"/>
  <c r="AE398" i="12"/>
  <c r="AE400" i="12"/>
  <c r="AE402" i="12"/>
  <c r="AE404" i="12"/>
  <c r="AE405" i="12"/>
  <c r="AE406" i="12"/>
  <c r="AE408" i="12"/>
  <c r="AE410" i="12"/>
  <c r="AE412" i="12"/>
  <c r="AE413" i="12"/>
  <c r="AE414" i="12"/>
  <c r="AE416" i="12"/>
  <c r="AE418" i="12"/>
  <c r="AE420" i="12"/>
  <c r="AE421" i="12"/>
  <c r="AE422" i="12"/>
  <c r="AE424" i="12"/>
  <c r="AE426" i="12"/>
  <c r="AE428" i="12"/>
  <c r="AE429" i="12"/>
  <c r="AE430" i="12"/>
  <c r="AE432" i="12"/>
  <c r="AE434" i="12"/>
  <c r="AE436" i="12"/>
  <c r="AE437" i="12"/>
  <c r="AE438" i="12"/>
  <c r="AE440" i="12"/>
  <c r="AE442" i="12"/>
  <c r="AE444" i="12"/>
  <c r="AE445" i="12"/>
  <c r="AE446" i="12"/>
  <c r="AE448" i="12"/>
  <c r="AE450" i="12"/>
  <c r="AE452" i="12"/>
  <c r="AE453" i="12"/>
  <c r="AE454" i="12"/>
  <c r="AE456" i="12"/>
  <c r="AE458" i="12"/>
  <c r="AE460" i="12"/>
  <c r="AE461" i="12"/>
  <c r="AE462" i="12"/>
  <c r="AE464" i="12"/>
  <c r="AE466" i="12"/>
  <c r="AE468" i="12"/>
  <c r="AE469" i="12"/>
  <c r="AE470" i="12"/>
  <c r="AE472" i="12"/>
  <c r="AE474" i="12"/>
  <c r="AE476" i="12"/>
  <c r="AE477" i="12"/>
  <c r="AE478" i="12"/>
  <c r="AE480" i="12"/>
  <c r="AE482" i="12"/>
  <c r="AE484" i="12"/>
  <c r="AE485" i="12"/>
  <c r="AE486" i="12"/>
  <c r="AE488" i="12"/>
  <c r="AE490" i="12"/>
  <c r="AE492" i="12"/>
  <c r="AE493" i="12"/>
  <c r="AE494" i="12"/>
  <c r="AE496" i="12"/>
  <c r="AE498" i="12"/>
  <c r="AE500" i="12"/>
  <c r="AE501" i="12"/>
  <c r="AE502" i="12"/>
  <c r="AE504" i="12"/>
  <c r="AE506" i="12"/>
  <c r="AE508" i="12"/>
  <c r="AE509" i="12"/>
  <c r="AE510" i="12"/>
  <c r="AE512" i="12"/>
  <c r="AE514" i="12"/>
  <c r="AE516" i="12"/>
  <c r="AE517" i="12"/>
  <c r="AE518" i="12"/>
  <c r="AE520" i="12"/>
  <c r="AE522" i="12"/>
  <c r="AE524" i="12"/>
  <c r="AE525" i="12"/>
  <c r="AE526" i="12"/>
  <c r="AE528" i="12"/>
  <c r="AE530" i="12"/>
  <c r="AE532" i="12"/>
  <c r="AE533" i="12"/>
  <c r="AE534" i="12"/>
  <c r="AE536" i="12"/>
  <c r="AE540" i="12"/>
  <c r="AE541" i="12"/>
  <c r="AE542" i="12"/>
  <c r="AE544" i="12"/>
  <c r="AE549" i="12"/>
  <c r="AE550" i="12"/>
  <c r="AE557" i="12"/>
  <c r="AE558" i="12"/>
  <c r="AE565" i="12"/>
  <c r="AE566" i="12"/>
  <c r="AE570" i="12"/>
  <c r="AE573" i="12"/>
  <c r="AE574" i="12"/>
  <c r="AE581" i="12"/>
  <c r="AE582" i="12"/>
  <c r="AE589" i="12"/>
  <c r="AE590" i="12"/>
  <c r="AE592" i="12"/>
  <c r="AE597" i="12"/>
  <c r="AE598" i="12"/>
  <c r="AE600" i="12"/>
  <c r="AE605" i="12"/>
  <c r="AE606" i="12"/>
  <c r="AE608" i="12"/>
  <c r="AE613" i="12"/>
  <c r="AE614" i="12"/>
  <c r="AE616" i="12"/>
  <c r="AE624" i="12"/>
  <c r="AE632" i="12"/>
  <c r="AE640" i="12"/>
  <c r="AE648" i="12"/>
  <c r="AE656" i="12"/>
  <c r="AE664" i="12"/>
  <c r="AE672" i="12"/>
  <c r="AE680" i="12"/>
  <c r="AE688" i="12"/>
  <c r="AE696" i="12"/>
  <c r="AE704" i="12"/>
  <c r="AE712" i="12"/>
  <c r="AE720" i="12"/>
  <c r="V724" i="12"/>
  <c r="T35" i="12"/>
  <c r="R34" i="12" s="1"/>
  <c r="T36" i="12"/>
  <c r="T37" i="12"/>
  <c r="T38" i="12"/>
  <c r="T39" i="12"/>
  <c r="T40" i="12"/>
  <c r="T41" i="12"/>
  <c r="T42" i="12"/>
  <c r="T43" i="12"/>
  <c r="T44" i="12"/>
  <c r="T45" i="12"/>
  <c r="T46" i="12"/>
  <c r="T47" i="12"/>
  <c r="T48" i="12"/>
  <c r="T49" i="12"/>
  <c r="T50" i="12"/>
  <c r="T51" i="12"/>
  <c r="T52" i="12"/>
  <c r="T53" i="12"/>
  <c r="T54" i="12"/>
  <c r="T55" i="12"/>
  <c r="T56" i="12"/>
  <c r="T57" i="12"/>
  <c r="T58" i="12"/>
  <c r="T59" i="12"/>
  <c r="T60" i="12"/>
  <c r="T61" i="12"/>
  <c r="T62" i="12"/>
  <c r="T63" i="12"/>
  <c r="T64" i="12"/>
  <c r="T65" i="12"/>
  <c r="T66" i="12"/>
  <c r="T67" i="12"/>
  <c r="T68" i="12"/>
  <c r="T69" i="12"/>
  <c r="T70" i="12"/>
  <c r="T71" i="12"/>
  <c r="T72" i="12"/>
  <c r="T73" i="12"/>
  <c r="T74" i="12"/>
  <c r="T75" i="12"/>
  <c r="T76" i="12"/>
  <c r="T77" i="12"/>
  <c r="T78" i="12"/>
  <c r="T79" i="12"/>
  <c r="T80" i="12"/>
  <c r="T81" i="12"/>
  <c r="T82" i="12"/>
  <c r="T83" i="12"/>
  <c r="T84" i="12"/>
  <c r="T85" i="12"/>
  <c r="T86" i="12"/>
  <c r="T87" i="12"/>
  <c r="T88" i="12"/>
  <c r="T89" i="12"/>
  <c r="T90" i="12"/>
  <c r="T91" i="12"/>
  <c r="T92" i="12"/>
  <c r="T93" i="12"/>
  <c r="T94" i="12"/>
  <c r="T95" i="12"/>
  <c r="T96" i="12"/>
  <c r="T97" i="12"/>
  <c r="T98" i="12"/>
  <c r="T99" i="12"/>
  <c r="T100" i="12"/>
  <c r="T101" i="12"/>
  <c r="T102" i="12"/>
  <c r="T103" i="12"/>
  <c r="T104" i="12"/>
  <c r="T105" i="12"/>
  <c r="T106" i="12"/>
  <c r="T107" i="12"/>
  <c r="T108" i="12"/>
  <c r="T109" i="12"/>
  <c r="T110" i="12"/>
  <c r="T111" i="12"/>
  <c r="T112" i="12"/>
  <c r="T113" i="12"/>
  <c r="T114" i="12"/>
  <c r="T115" i="12"/>
  <c r="T116" i="12"/>
  <c r="T117" i="12"/>
  <c r="T118" i="12"/>
  <c r="T119" i="12"/>
  <c r="T120" i="12"/>
  <c r="T121" i="12"/>
  <c r="T122" i="12"/>
  <c r="T123" i="12"/>
  <c r="T124" i="12"/>
  <c r="T125" i="12"/>
  <c r="T126" i="12"/>
  <c r="T127" i="12"/>
  <c r="T128" i="12"/>
  <c r="T129" i="12"/>
  <c r="T130" i="12"/>
  <c r="T131" i="12"/>
  <c r="T132" i="12"/>
  <c r="T133" i="12"/>
  <c r="T134" i="12"/>
  <c r="T135" i="12"/>
  <c r="T136" i="12"/>
  <c r="T137" i="12"/>
  <c r="T138" i="12"/>
  <c r="T139" i="12"/>
  <c r="T140" i="12"/>
  <c r="T141" i="12"/>
  <c r="T142" i="12"/>
  <c r="T143" i="12"/>
  <c r="T144" i="12"/>
  <c r="T145" i="12"/>
  <c r="T146" i="12"/>
  <c r="T147" i="12"/>
  <c r="T148" i="12"/>
  <c r="T149" i="12"/>
  <c r="T150" i="12"/>
  <c r="T151" i="12"/>
  <c r="T152" i="12"/>
  <c r="T153" i="12"/>
  <c r="T154" i="12"/>
  <c r="T155" i="12"/>
  <c r="T156" i="12"/>
  <c r="T157" i="12"/>
  <c r="T158" i="12"/>
  <c r="T159" i="12"/>
  <c r="T160" i="12"/>
  <c r="T161" i="12"/>
  <c r="T162" i="12"/>
  <c r="T163" i="12"/>
  <c r="T164" i="12"/>
  <c r="T165" i="12"/>
  <c r="T166" i="12"/>
  <c r="T167" i="12"/>
  <c r="T168" i="12"/>
  <c r="T169" i="12"/>
  <c r="T170" i="12"/>
  <c r="T171" i="12"/>
  <c r="T172" i="12"/>
  <c r="T173" i="12"/>
  <c r="T174" i="12"/>
  <c r="T175" i="12"/>
  <c r="T176" i="12"/>
  <c r="T177" i="12"/>
  <c r="T178" i="12"/>
  <c r="T179" i="12"/>
  <c r="T180" i="12"/>
  <c r="T181" i="12"/>
  <c r="T182" i="12"/>
  <c r="T183" i="12"/>
  <c r="T184" i="12"/>
  <c r="T185" i="12"/>
  <c r="T186" i="12"/>
  <c r="T187" i="12"/>
  <c r="T188" i="12"/>
  <c r="T189" i="12"/>
  <c r="T190" i="12"/>
  <c r="T191" i="12"/>
  <c r="T192" i="12"/>
  <c r="T193" i="12"/>
  <c r="T194" i="12"/>
  <c r="T195" i="12"/>
  <c r="T196" i="12"/>
  <c r="T197" i="12"/>
  <c r="T198" i="12"/>
  <c r="T199" i="12"/>
  <c r="T200" i="12"/>
  <c r="T201" i="12"/>
  <c r="T202" i="12"/>
  <c r="T203" i="12"/>
  <c r="T204" i="12"/>
  <c r="T205" i="12"/>
  <c r="T206" i="12"/>
  <c r="T207" i="12"/>
  <c r="T208" i="12"/>
  <c r="T209" i="12"/>
  <c r="T210" i="12"/>
  <c r="T211" i="12"/>
  <c r="T212" i="12"/>
  <c r="T213" i="12"/>
  <c r="T214" i="12"/>
  <c r="T215" i="12"/>
  <c r="T216" i="12"/>
  <c r="T217" i="12"/>
  <c r="T218" i="12"/>
  <c r="T219" i="12"/>
  <c r="T220" i="12"/>
  <c r="T221" i="12"/>
  <c r="T222" i="12"/>
  <c r="T223" i="12"/>
  <c r="T224" i="12"/>
  <c r="T225" i="12"/>
  <c r="T226" i="12"/>
  <c r="T227" i="12"/>
  <c r="T228" i="12"/>
  <c r="T229" i="12"/>
  <c r="T230" i="12"/>
  <c r="T231" i="12"/>
  <c r="T232" i="12"/>
  <c r="T233" i="12"/>
  <c r="T234" i="12"/>
  <c r="T235" i="12"/>
  <c r="T236" i="12"/>
  <c r="T237" i="12"/>
  <c r="T238" i="12"/>
  <c r="T239" i="12"/>
  <c r="T240" i="12"/>
  <c r="T241" i="12"/>
  <c r="T242" i="12"/>
  <c r="T243" i="12"/>
  <c r="T244" i="12"/>
  <c r="T245" i="12"/>
  <c r="T246" i="12"/>
  <c r="T247" i="12"/>
  <c r="T248" i="12"/>
  <c r="T249" i="12"/>
  <c r="T250" i="12"/>
  <c r="T251" i="12"/>
  <c r="T252" i="12"/>
  <c r="T253" i="12"/>
  <c r="T254" i="12"/>
  <c r="T255" i="12"/>
  <c r="T256" i="12"/>
  <c r="T257" i="12"/>
  <c r="T258" i="12"/>
  <c r="T259" i="12"/>
  <c r="T260" i="12"/>
  <c r="T261" i="12"/>
  <c r="T262" i="12"/>
  <c r="T263" i="12"/>
  <c r="T264" i="12"/>
  <c r="T265" i="12"/>
  <c r="T266" i="12"/>
  <c r="T267" i="12"/>
  <c r="T268" i="12"/>
  <c r="T269" i="12"/>
  <c r="T270" i="12"/>
  <c r="T271" i="12"/>
  <c r="T272" i="12"/>
  <c r="T273" i="12"/>
  <c r="T274" i="12"/>
  <c r="T275" i="12"/>
  <c r="T276" i="12"/>
  <c r="T277" i="12"/>
  <c r="T278" i="12"/>
  <c r="T279" i="12"/>
  <c r="T280" i="12"/>
  <c r="T281" i="12"/>
  <c r="T282" i="12"/>
  <c r="T283" i="12"/>
  <c r="T284" i="12"/>
  <c r="T285" i="12"/>
  <c r="T286" i="12"/>
  <c r="T287" i="12"/>
  <c r="T288" i="12"/>
  <c r="T289" i="12"/>
  <c r="T290" i="12"/>
  <c r="T291" i="12"/>
  <c r="T292" i="12"/>
  <c r="T293" i="12"/>
  <c r="T294" i="12"/>
  <c r="T295" i="12"/>
  <c r="T296" i="12"/>
  <c r="T297" i="12"/>
  <c r="T298" i="12"/>
  <c r="T299" i="12"/>
  <c r="T300" i="12"/>
  <c r="T301" i="12"/>
  <c r="T302" i="12"/>
  <c r="T303" i="12"/>
  <c r="T304" i="12"/>
  <c r="T305" i="12"/>
  <c r="T306" i="12"/>
  <c r="T307" i="12"/>
  <c r="T308" i="12"/>
  <c r="T309" i="12"/>
  <c r="T310" i="12"/>
  <c r="T311" i="12"/>
  <c r="T312" i="12"/>
  <c r="T313" i="12"/>
  <c r="T314" i="12"/>
  <c r="T315" i="12"/>
  <c r="T316" i="12"/>
  <c r="T317" i="12"/>
  <c r="T318" i="12"/>
  <c r="T319" i="12"/>
  <c r="T320" i="12"/>
  <c r="T321" i="12"/>
  <c r="T322" i="12"/>
  <c r="T323" i="12"/>
  <c r="T324" i="12"/>
  <c r="T325" i="12"/>
  <c r="T326" i="12"/>
  <c r="T327" i="12"/>
  <c r="AD327" i="12" s="1"/>
  <c r="T328" i="12"/>
  <c r="T329" i="12"/>
  <c r="T330" i="12"/>
  <c r="T331" i="12"/>
  <c r="T332" i="12"/>
  <c r="T333" i="12"/>
  <c r="T334" i="12"/>
  <c r="T335" i="12"/>
  <c r="T336" i="12"/>
  <c r="T337" i="12"/>
  <c r="T338" i="12"/>
  <c r="T339" i="12"/>
  <c r="T340" i="12"/>
  <c r="T341" i="12"/>
  <c r="T342" i="12"/>
  <c r="T343" i="12"/>
  <c r="T344" i="12"/>
  <c r="T345" i="12"/>
  <c r="T346" i="12"/>
  <c r="T347" i="12"/>
  <c r="T348" i="12"/>
  <c r="T349" i="12"/>
  <c r="T350" i="12"/>
  <c r="T351" i="12"/>
  <c r="T352" i="12"/>
  <c r="T353" i="12"/>
  <c r="T354" i="12"/>
  <c r="T355" i="12"/>
  <c r="T356" i="12"/>
  <c r="T357" i="12"/>
  <c r="T358" i="12"/>
  <c r="T359" i="12"/>
  <c r="T360" i="12"/>
  <c r="T361" i="12"/>
  <c r="T362" i="12"/>
  <c r="T363" i="12"/>
  <c r="T364" i="12"/>
  <c r="T365" i="12"/>
  <c r="T366" i="12"/>
  <c r="T367" i="12"/>
  <c r="T368" i="12"/>
  <c r="T369" i="12"/>
  <c r="T370" i="12"/>
  <c r="T371" i="12"/>
  <c r="T372" i="12"/>
  <c r="T373" i="12"/>
  <c r="T374" i="12"/>
  <c r="T375" i="12"/>
  <c r="T376" i="12"/>
  <c r="T377" i="12"/>
  <c r="T378" i="12"/>
  <c r="T379" i="12"/>
  <c r="T380" i="12"/>
  <c r="T381" i="12"/>
  <c r="T382" i="12"/>
  <c r="T383" i="12"/>
  <c r="T384" i="12"/>
  <c r="T385" i="12"/>
  <c r="T386" i="12"/>
  <c r="T387" i="12"/>
  <c r="T388" i="12"/>
  <c r="T389" i="12"/>
  <c r="T390" i="12"/>
  <c r="T391" i="12"/>
  <c r="T392" i="12"/>
  <c r="T393" i="12"/>
  <c r="T394" i="12"/>
  <c r="T395" i="12"/>
  <c r="T396" i="12"/>
  <c r="T397" i="12"/>
  <c r="T398" i="12"/>
  <c r="T399" i="12"/>
  <c r="AD399" i="12" s="1"/>
  <c r="T400" i="12"/>
  <c r="T401" i="12"/>
  <c r="T402" i="12"/>
  <c r="T403" i="12"/>
  <c r="T404" i="12"/>
  <c r="T405" i="12"/>
  <c r="T406" i="12"/>
  <c r="T407" i="12"/>
  <c r="T408" i="12"/>
  <c r="T409" i="12"/>
  <c r="T410" i="12"/>
  <c r="T411" i="12"/>
  <c r="T412" i="12"/>
  <c r="T413" i="12"/>
  <c r="T414" i="12"/>
  <c r="T415" i="12"/>
  <c r="T416" i="12"/>
  <c r="T417" i="12"/>
  <c r="T418" i="12"/>
  <c r="T419" i="12"/>
  <c r="T420" i="12"/>
  <c r="T421" i="12"/>
  <c r="T422" i="12"/>
  <c r="T423" i="12"/>
  <c r="T424" i="12"/>
  <c r="T425" i="12"/>
  <c r="T426" i="12"/>
  <c r="T427" i="12"/>
  <c r="T428" i="12"/>
  <c r="T429" i="12"/>
  <c r="T430" i="12"/>
  <c r="T431" i="12"/>
  <c r="T432" i="12"/>
  <c r="T433" i="12"/>
  <c r="T434" i="12"/>
  <c r="T435" i="12"/>
  <c r="T436" i="12"/>
  <c r="T437" i="12"/>
  <c r="T438" i="12"/>
  <c r="T439" i="12"/>
  <c r="T440" i="12"/>
  <c r="T441" i="12"/>
  <c r="T442" i="12"/>
  <c r="T443" i="12"/>
  <c r="T444" i="12"/>
  <c r="T445" i="12"/>
  <c r="T446" i="12"/>
  <c r="T447" i="12"/>
  <c r="T448" i="12"/>
  <c r="T449" i="12"/>
  <c r="T450" i="12"/>
  <c r="T451" i="12"/>
  <c r="T452" i="12"/>
  <c r="T453" i="12"/>
  <c r="T454" i="12"/>
  <c r="T455" i="12"/>
  <c r="T456" i="12"/>
  <c r="T457" i="12"/>
  <c r="T458" i="12"/>
  <c r="T459" i="12"/>
  <c r="T460" i="12"/>
  <c r="T461" i="12"/>
  <c r="T462" i="12"/>
  <c r="T463" i="12"/>
  <c r="T464" i="12"/>
  <c r="T465" i="12"/>
  <c r="T466" i="12"/>
  <c r="T467" i="12"/>
  <c r="T468" i="12"/>
  <c r="T469" i="12"/>
  <c r="T470" i="12"/>
  <c r="T471" i="12"/>
  <c r="T472" i="12"/>
  <c r="T473" i="12"/>
  <c r="T474" i="12"/>
  <c r="T475" i="12"/>
  <c r="T476" i="12"/>
  <c r="AD476" i="12" s="1"/>
  <c r="T477" i="12"/>
  <c r="T478" i="12"/>
  <c r="T479" i="12"/>
  <c r="T480" i="12"/>
  <c r="T481" i="12"/>
  <c r="T482" i="12"/>
  <c r="T483" i="12"/>
  <c r="T484" i="12"/>
  <c r="T485" i="12"/>
  <c r="T486" i="12"/>
  <c r="T487" i="12"/>
  <c r="T488" i="12"/>
  <c r="T489" i="12"/>
  <c r="T490" i="12"/>
  <c r="T491" i="12"/>
  <c r="T492" i="12"/>
  <c r="T493" i="12"/>
  <c r="T494" i="12"/>
  <c r="T495" i="12"/>
  <c r="T496" i="12"/>
  <c r="T497" i="12"/>
  <c r="T498" i="12"/>
  <c r="T499" i="12"/>
  <c r="T500" i="12"/>
  <c r="T501" i="12"/>
  <c r="T502" i="12"/>
  <c r="T503" i="12"/>
  <c r="T504" i="12"/>
  <c r="T505" i="12"/>
  <c r="T506" i="12"/>
  <c r="T507" i="12"/>
  <c r="T508" i="12"/>
  <c r="T509" i="12"/>
  <c r="T510" i="12"/>
  <c r="T511" i="12"/>
  <c r="T512" i="12"/>
  <c r="T513" i="12"/>
  <c r="T514" i="12"/>
  <c r="T515" i="12"/>
  <c r="T516" i="12"/>
  <c r="T517" i="12"/>
  <c r="T518" i="12"/>
  <c r="T519" i="12"/>
  <c r="T520" i="12"/>
  <c r="T521" i="12"/>
  <c r="T522" i="12"/>
  <c r="T523" i="12"/>
  <c r="T524" i="12"/>
  <c r="T525" i="12"/>
  <c r="T526" i="12"/>
  <c r="T527" i="12"/>
  <c r="T528" i="12"/>
  <c r="T529" i="12"/>
  <c r="T530" i="12"/>
  <c r="T531" i="12"/>
  <c r="T532" i="12"/>
  <c r="T533" i="12"/>
  <c r="T534" i="12"/>
  <c r="T535" i="12"/>
  <c r="T536" i="12"/>
  <c r="T537" i="12"/>
  <c r="T538" i="12"/>
  <c r="T539" i="12"/>
  <c r="T540" i="12"/>
  <c r="T541" i="12"/>
  <c r="T542" i="12"/>
  <c r="T543" i="12"/>
  <c r="T544" i="12"/>
  <c r="T545" i="12"/>
  <c r="T546" i="12"/>
  <c r="T547" i="12"/>
  <c r="T548" i="12"/>
  <c r="T549" i="12"/>
  <c r="T550" i="12"/>
  <c r="T551" i="12"/>
  <c r="T552" i="12"/>
  <c r="T553" i="12"/>
  <c r="AD553" i="12" s="1"/>
  <c r="T554" i="12"/>
  <c r="T555" i="12"/>
  <c r="T556" i="12"/>
  <c r="T557" i="12"/>
  <c r="T558" i="12"/>
  <c r="T559" i="12"/>
  <c r="T560" i="12"/>
  <c r="T561" i="12"/>
  <c r="T562" i="12"/>
  <c r="T563" i="12"/>
  <c r="T564" i="12"/>
  <c r="T565" i="12"/>
  <c r="T566" i="12"/>
  <c r="T567" i="12"/>
  <c r="T568" i="12"/>
  <c r="T569" i="12"/>
  <c r="T570" i="12"/>
  <c r="T571" i="12"/>
  <c r="T572" i="12"/>
  <c r="T573" i="12"/>
  <c r="T574" i="12"/>
  <c r="T575" i="12"/>
  <c r="T576" i="12"/>
  <c r="T577" i="12"/>
  <c r="T578" i="12"/>
  <c r="T579" i="12"/>
  <c r="T580" i="12"/>
  <c r="T581" i="12"/>
  <c r="T582" i="12"/>
  <c r="T583" i="12"/>
  <c r="T584" i="12"/>
  <c r="T585" i="12"/>
  <c r="T586" i="12"/>
  <c r="T587" i="12"/>
  <c r="T588" i="12"/>
  <c r="T589" i="12"/>
  <c r="T590" i="12"/>
  <c r="T591" i="12"/>
  <c r="T592" i="12"/>
  <c r="T593" i="12"/>
  <c r="T594" i="12"/>
  <c r="T595" i="12"/>
  <c r="T596" i="12"/>
  <c r="T597" i="12"/>
  <c r="T598" i="12"/>
  <c r="T599" i="12"/>
  <c r="T600" i="12"/>
  <c r="T601" i="12"/>
  <c r="T602" i="12"/>
  <c r="T603" i="12"/>
  <c r="T604" i="12"/>
  <c r="T605" i="12"/>
  <c r="T606" i="12"/>
  <c r="T607" i="12"/>
  <c r="AD607" i="12" s="1"/>
  <c r="T608" i="12"/>
  <c r="T609" i="12"/>
  <c r="T610" i="12"/>
  <c r="T611" i="12"/>
  <c r="T612" i="12"/>
  <c r="T613" i="12"/>
  <c r="T614" i="12"/>
  <c r="T615" i="12"/>
  <c r="T616" i="12"/>
  <c r="T617" i="12"/>
  <c r="T618" i="12"/>
  <c r="T619" i="12"/>
  <c r="T620" i="12"/>
  <c r="T621" i="12"/>
  <c r="T622" i="12"/>
  <c r="T623" i="12"/>
  <c r="T624" i="12"/>
  <c r="T625" i="12"/>
  <c r="T626" i="12"/>
  <c r="T627" i="12"/>
  <c r="T628" i="12"/>
  <c r="T629" i="12"/>
  <c r="T630" i="12"/>
  <c r="T631" i="12"/>
  <c r="T632" i="12"/>
  <c r="T633" i="12"/>
  <c r="T634" i="12"/>
  <c r="T635" i="12"/>
  <c r="T636" i="12"/>
  <c r="T637" i="12"/>
  <c r="T638" i="12"/>
  <c r="T639" i="12"/>
  <c r="T640" i="12"/>
  <c r="T641" i="12"/>
  <c r="T642" i="12"/>
  <c r="T643" i="12"/>
  <c r="T644" i="12"/>
  <c r="T645" i="12"/>
  <c r="T646" i="12"/>
  <c r="T647" i="12"/>
  <c r="T648" i="12"/>
  <c r="T649" i="12"/>
  <c r="T650" i="12"/>
  <c r="T651" i="12"/>
  <c r="T652" i="12"/>
  <c r="T653" i="12"/>
  <c r="T654" i="12"/>
  <c r="T655" i="12"/>
  <c r="T656" i="12"/>
  <c r="AD656" i="12" s="1"/>
  <c r="T657" i="12"/>
  <c r="T658" i="12"/>
  <c r="T659" i="12"/>
  <c r="T660" i="12"/>
  <c r="T661" i="12"/>
  <c r="T662" i="12"/>
  <c r="T663" i="12"/>
  <c r="T664" i="12"/>
  <c r="T665" i="12"/>
  <c r="T666" i="12"/>
  <c r="T667" i="12"/>
  <c r="T668" i="12"/>
  <c r="T669" i="12"/>
  <c r="T670" i="12"/>
  <c r="T671" i="12"/>
  <c r="T672" i="12"/>
  <c r="T673" i="12"/>
  <c r="T674" i="12"/>
  <c r="T675" i="12"/>
  <c r="T676" i="12"/>
  <c r="T677" i="12"/>
  <c r="T678" i="12"/>
  <c r="T679" i="12"/>
  <c r="T680" i="12"/>
  <c r="T681" i="12"/>
  <c r="T682" i="12"/>
  <c r="T683" i="12"/>
  <c r="T684" i="12"/>
  <c r="T685" i="12"/>
  <c r="T686" i="12"/>
  <c r="T687" i="12"/>
  <c r="T688" i="12"/>
  <c r="T689" i="12"/>
  <c r="T690" i="12"/>
  <c r="T691" i="12"/>
  <c r="T692" i="12"/>
  <c r="T693" i="12"/>
  <c r="T694" i="12"/>
  <c r="T695" i="12"/>
  <c r="T696" i="12"/>
  <c r="T697" i="12"/>
  <c r="T698" i="12"/>
  <c r="T699" i="12"/>
  <c r="T700" i="12"/>
  <c r="T701" i="12"/>
  <c r="T702" i="12"/>
  <c r="T703" i="12"/>
  <c r="T704" i="12"/>
  <c r="T705" i="12"/>
  <c r="AD705" i="12" s="1"/>
  <c r="T706" i="12"/>
  <c r="T707" i="12"/>
  <c r="T708" i="12"/>
  <c r="T709" i="12"/>
  <c r="T710" i="12"/>
  <c r="T711" i="12"/>
  <c r="T712" i="12"/>
  <c r="T713" i="12"/>
  <c r="T714" i="12"/>
  <c r="T715" i="12"/>
  <c r="T716" i="12"/>
  <c r="T717" i="12"/>
  <c r="T718" i="12"/>
  <c r="T719" i="12"/>
  <c r="T720" i="12"/>
  <c r="T721" i="12"/>
  <c r="T722" i="12"/>
  <c r="T723" i="12"/>
  <c r="T724" i="12"/>
  <c r="Y35" i="12"/>
  <c r="AB34" i="12" s="1"/>
  <c r="Y36" i="12"/>
  <c r="Y37" i="12"/>
  <c r="Y38" i="12"/>
  <c r="Y39" i="12"/>
  <c r="Y40" i="12"/>
  <c r="Y41" i="12"/>
  <c r="Y42" i="12"/>
  <c r="Y43" i="12"/>
  <c r="Y44" i="12"/>
  <c r="Y45" i="12"/>
  <c r="Y46" i="12"/>
  <c r="Y47" i="12"/>
  <c r="Y48" i="12"/>
  <c r="Y49" i="12"/>
  <c r="Y50" i="12"/>
  <c r="Y51" i="12"/>
  <c r="Y52" i="12"/>
  <c r="Y53" i="12"/>
  <c r="Y54" i="12"/>
  <c r="Y55" i="12"/>
  <c r="Y56" i="12"/>
  <c r="Y57" i="12"/>
  <c r="Y58" i="12"/>
  <c r="Y59" i="12"/>
  <c r="Y60" i="12"/>
  <c r="Y61" i="12"/>
  <c r="Y62" i="12"/>
  <c r="Y63" i="12"/>
  <c r="Y64" i="12"/>
  <c r="Y65" i="12"/>
  <c r="Y66" i="12"/>
  <c r="Y67" i="12"/>
  <c r="Y68" i="12"/>
  <c r="Y69" i="12"/>
  <c r="Y70" i="12"/>
  <c r="Y71" i="12"/>
  <c r="Y72" i="12"/>
  <c r="Y73" i="12"/>
  <c r="Y74" i="12"/>
  <c r="Y75" i="12"/>
  <c r="Y76" i="12"/>
  <c r="Y77" i="12"/>
  <c r="Y78" i="12"/>
  <c r="Y79" i="12"/>
  <c r="Y80" i="12"/>
  <c r="Y81" i="12"/>
  <c r="Y82" i="12"/>
  <c r="Y83" i="12"/>
  <c r="Y84" i="12"/>
  <c r="Y85" i="12"/>
  <c r="Y86" i="12"/>
  <c r="Y87" i="12"/>
  <c r="Y88" i="12"/>
  <c r="Y89" i="12"/>
  <c r="Y90" i="12"/>
  <c r="Y91" i="12"/>
  <c r="Y92" i="12"/>
  <c r="Y93" i="12"/>
  <c r="Y94" i="12"/>
  <c r="Y95" i="12"/>
  <c r="Y96" i="12"/>
  <c r="Y97" i="12"/>
  <c r="Y98" i="12"/>
  <c r="Y99" i="12"/>
  <c r="Y100" i="12"/>
  <c r="Y101" i="12"/>
  <c r="Y102" i="12"/>
  <c r="Y103" i="12"/>
  <c r="Y104" i="12"/>
  <c r="Y105" i="12"/>
  <c r="Y106" i="12"/>
  <c r="Y107" i="12"/>
  <c r="Y108" i="12"/>
  <c r="Y109" i="12"/>
  <c r="Y110" i="12"/>
  <c r="Y111" i="12"/>
  <c r="Y112" i="12"/>
  <c r="Y113" i="12"/>
  <c r="Y114" i="12"/>
  <c r="Y115" i="12"/>
  <c r="Y116" i="12"/>
  <c r="Y117" i="12"/>
  <c r="Y118" i="12"/>
  <c r="Y119" i="12"/>
  <c r="Y120" i="12"/>
  <c r="Y121" i="12"/>
  <c r="Y122" i="12"/>
  <c r="Y123" i="12"/>
  <c r="Y124" i="12"/>
  <c r="Y125" i="12"/>
  <c r="Y126" i="12"/>
  <c r="Y127" i="12"/>
  <c r="Y128" i="12"/>
  <c r="Y129" i="12"/>
  <c r="Y130" i="12"/>
  <c r="Y131" i="12"/>
  <c r="Y132" i="12"/>
  <c r="Y133" i="12"/>
  <c r="Y134" i="12"/>
  <c r="Y135" i="12"/>
  <c r="Y136" i="12"/>
  <c r="Y137" i="12"/>
  <c r="Y138" i="12"/>
  <c r="Y139" i="12"/>
  <c r="Y140" i="12"/>
  <c r="Y141" i="12"/>
  <c r="Y142" i="12"/>
  <c r="Y143" i="12"/>
  <c r="Y144" i="12"/>
  <c r="Y145" i="12"/>
  <c r="Y146" i="12"/>
  <c r="Y147" i="12"/>
  <c r="Y148" i="12"/>
  <c r="Y149" i="12"/>
  <c r="Y150" i="12"/>
  <c r="Y151" i="12"/>
  <c r="Y152" i="12"/>
  <c r="Y153" i="12"/>
  <c r="Y154" i="12"/>
  <c r="Y155" i="12"/>
  <c r="Y156" i="12"/>
  <c r="Y157" i="12"/>
  <c r="Y158" i="12"/>
  <c r="Y159" i="12"/>
  <c r="Y160" i="12"/>
  <c r="Y161" i="12"/>
  <c r="Y162" i="12"/>
  <c r="Y163" i="12"/>
  <c r="Y164" i="12"/>
  <c r="Y165" i="12"/>
  <c r="Y166" i="12"/>
  <c r="Y167" i="12"/>
  <c r="Y168" i="12"/>
  <c r="Y169" i="12"/>
  <c r="Y170" i="12"/>
  <c r="Y171" i="12"/>
  <c r="Y172" i="12"/>
  <c r="Y173" i="12"/>
  <c r="Y174" i="12"/>
  <c r="Y175" i="12"/>
  <c r="Y176" i="12"/>
  <c r="Y177" i="12"/>
  <c r="Y178" i="12"/>
  <c r="Y179" i="12"/>
  <c r="Y180" i="12"/>
  <c r="Y181" i="12"/>
  <c r="Y182" i="12"/>
  <c r="Y183" i="12"/>
  <c r="Y184" i="12"/>
  <c r="Y185" i="12"/>
  <c r="Y186" i="12"/>
  <c r="Y187" i="12"/>
  <c r="Y188" i="12"/>
  <c r="Y189" i="12"/>
  <c r="Y190" i="12"/>
  <c r="Y191" i="12"/>
  <c r="Y192" i="12"/>
  <c r="Y193" i="12"/>
  <c r="Y194" i="12"/>
  <c r="Y195" i="12"/>
  <c r="Y196" i="12"/>
  <c r="Y197" i="12"/>
  <c r="Y198" i="12"/>
  <c r="Y199" i="12"/>
  <c r="Y200" i="12"/>
  <c r="Y201" i="12"/>
  <c r="Y202" i="12"/>
  <c r="Y203" i="12"/>
  <c r="Y204" i="12"/>
  <c r="Y205" i="12"/>
  <c r="Y206" i="12"/>
  <c r="Y207" i="12"/>
  <c r="Y208" i="12"/>
  <c r="Y209" i="12"/>
  <c r="Y210" i="12"/>
  <c r="Y211" i="12"/>
  <c r="Y212" i="12"/>
  <c r="Y213" i="12"/>
  <c r="Y214" i="12"/>
  <c r="Y215" i="12"/>
  <c r="Y216" i="12"/>
  <c r="Y217" i="12"/>
  <c r="Y218" i="12"/>
  <c r="Y219" i="12"/>
  <c r="Y220" i="12"/>
  <c r="Y221" i="12"/>
  <c r="Y222" i="12"/>
  <c r="Y223" i="12"/>
  <c r="Y224" i="12"/>
  <c r="Y225" i="12"/>
  <c r="Y226" i="12"/>
  <c r="Y227" i="12"/>
  <c r="Y228" i="12"/>
  <c r="Y229" i="12"/>
  <c r="Y230" i="12"/>
  <c r="Y231" i="12"/>
  <c r="Y232" i="12"/>
  <c r="Y233" i="12"/>
  <c r="Y234" i="12"/>
  <c r="Y235" i="12"/>
  <c r="Y236" i="12"/>
  <c r="Y237" i="12"/>
  <c r="Y238" i="12"/>
  <c r="Y239" i="12"/>
  <c r="Y240" i="12"/>
  <c r="Y241" i="12"/>
  <c r="Y242" i="12"/>
  <c r="Y243" i="12"/>
  <c r="Y244" i="12"/>
  <c r="Y245" i="12"/>
  <c r="Y246" i="12"/>
  <c r="Y247" i="12"/>
  <c r="Y248" i="12"/>
  <c r="Y249" i="12"/>
  <c r="Y250" i="12"/>
  <c r="Y251" i="12"/>
  <c r="Y252" i="12"/>
  <c r="Y253" i="12"/>
  <c r="Y254" i="12"/>
  <c r="Y255" i="12"/>
  <c r="Y256" i="12"/>
  <c r="Y257" i="12"/>
  <c r="Y258" i="12"/>
  <c r="Y259" i="12"/>
  <c r="Y260" i="12"/>
  <c r="Y261" i="12"/>
  <c r="Y262" i="12"/>
  <c r="Y263" i="12"/>
  <c r="Y264" i="12"/>
  <c r="Y265" i="12"/>
  <c r="Y266" i="12"/>
  <c r="Y267" i="12"/>
  <c r="Y268" i="12"/>
  <c r="Y269" i="12"/>
  <c r="Y270" i="12"/>
  <c r="Y271" i="12"/>
  <c r="Y272" i="12"/>
  <c r="Y273" i="12"/>
  <c r="Y274" i="12"/>
  <c r="Y275" i="12"/>
  <c r="Y276" i="12"/>
  <c r="Y277" i="12"/>
  <c r="Y278" i="12"/>
  <c r="Y279" i="12"/>
  <c r="Y280" i="12"/>
  <c r="Y281" i="12"/>
  <c r="Y282" i="12"/>
  <c r="Y283" i="12"/>
  <c r="Y284" i="12"/>
  <c r="Y285" i="12"/>
  <c r="Y286" i="12"/>
  <c r="Y287" i="12"/>
  <c r="Y288" i="12"/>
  <c r="Y289" i="12"/>
  <c r="Y290" i="12"/>
  <c r="Y291" i="12"/>
  <c r="Y292" i="12"/>
  <c r="Y293" i="12"/>
  <c r="Y294" i="12"/>
  <c r="Y295" i="12"/>
  <c r="Y296" i="12"/>
  <c r="Y297" i="12"/>
  <c r="Y298" i="12"/>
  <c r="Y299" i="12"/>
  <c r="Y300" i="12"/>
  <c r="Y301" i="12"/>
  <c r="Y302" i="12"/>
  <c r="Y303" i="12"/>
  <c r="Y304" i="12"/>
  <c r="Y305" i="12"/>
  <c r="Y306" i="12"/>
  <c r="Y307" i="12"/>
  <c r="Y308" i="12"/>
  <c r="Y309" i="12"/>
  <c r="Y310" i="12"/>
  <c r="Y311" i="12"/>
  <c r="Y312" i="12"/>
  <c r="Y313" i="12"/>
  <c r="Y314" i="12"/>
  <c r="Y315" i="12"/>
  <c r="Y316" i="12"/>
  <c r="Y317" i="12"/>
  <c r="Y318" i="12"/>
  <c r="Y319" i="12"/>
  <c r="Y320" i="12"/>
  <c r="Y321" i="12"/>
  <c r="Y322" i="12"/>
  <c r="Y323" i="12"/>
  <c r="Y324" i="12"/>
  <c r="Y325" i="12"/>
  <c r="Y326" i="12"/>
  <c r="Y327" i="12"/>
  <c r="Y328" i="12"/>
  <c r="Y329" i="12"/>
  <c r="Y330" i="12"/>
  <c r="Y331" i="12"/>
  <c r="Y332" i="12"/>
  <c r="Y333" i="12"/>
  <c r="Y334" i="12"/>
  <c r="Y335" i="12"/>
  <c r="Y336" i="12"/>
  <c r="Y337" i="12"/>
  <c r="Y338" i="12"/>
  <c r="Y339" i="12"/>
  <c r="Y340" i="12"/>
  <c r="Y341" i="12"/>
  <c r="Y342" i="12"/>
  <c r="Y343" i="12"/>
  <c r="Y344" i="12"/>
  <c r="Y345" i="12"/>
  <c r="Y346" i="12"/>
  <c r="Y347" i="12"/>
  <c r="Y348" i="12"/>
  <c r="Y349" i="12"/>
  <c r="Y350" i="12"/>
  <c r="Y351" i="12"/>
  <c r="Y352" i="12"/>
  <c r="Y353" i="12"/>
  <c r="Y354" i="12"/>
  <c r="Y355" i="12"/>
  <c r="Y356" i="12"/>
  <c r="Y357" i="12"/>
  <c r="Y358" i="12"/>
  <c r="Y359" i="12"/>
  <c r="Y360" i="12"/>
  <c r="Y361" i="12"/>
  <c r="Y362" i="12"/>
  <c r="Y363" i="12"/>
  <c r="Y364" i="12"/>
  <c r="Y365" i="12"/>
  <c r="Y366" i="12"/>
  <c r="Y367" i="12"/>
  <c r="Y368" i="12"/>
  <c r="Y369" i="12"/>
  <c r="Y370" i="12"/>
  <c r="Y371" i="12"/>
  <c r="Y372" i="12"/>
  <c r="Y373" i="12"/>
  <c r="Y374" i="12"/>
  <c r="Y375" i="12"/>
  <c r="Y376" i="12"/>
  <c r="Y377" i="12"/>
  <c r="Y378" i="12"/>
  <c r="Y379" i="12"/>
  <c r="Y380" i="12"/>
  <c r="Y381" i="12"/>
  <c r="Y382" i="12"/>
  <c r="Y383" i="12"/>
  <c r="Y384" i="12"/>
  <c r="Y385" i="12"/>
  <c r="Y386" i="12"/>
  <c r="Y387" i="12"/>
  <c r="Y388" i="12"/>
  <c r="Y389" i="12"/>
  <c r="Y390" i="12"/>
  <c r="Y391" i="12"/>
  <c r="Y392" i="12"/>
  <c r="Y393" i="12"/>
  <c r="Y394" i="12"/>
  <c r="Y395" i="12"/>
  <c r="Y396" i="12"/>
  <c r="Y397" i="12"/>
  <c r="Y398" i="12"/>
  <c r="Y399" i="12"/>
  <c r="Y400" i="12"/>
  <c r="Y401" i="12"/>
  <c r="Y402" i="12"/>
  <c r="Y403" i="12"/>
  <c r="Y404" i="12"/>
  <c r="Y405" i="12"/>
  <c r="Y406" i="12"/>
  <c r="Y407" i="12"/>
  <c r="Y408" i="12"/>
  <c r="Y409" i="12"/>
  <c r="Y410" i="12"/>
  <c r="Y411" i="12"/>
  <c r="Y412" i="12"/>
  <c r="Y413" i="12"/>
  <c r="Y414" i="12"/>
  <c r="Y415" i="12"/>
  <c r="Y416" i="12"/>
  <c r="Y417" i="12"/>
  <c r="Y418" i="12"/>
  <c r="Y419" i="12"/>
  <c r="Y420" i="12"/>
  <c r="Y421" i="12"/>
  <c r="Y422" i="12"/>
  <c r="Y423" i="12"/>
  <c r="Y424" i="12"/>
  <c r="Y425" i="12"/>
  <c r="Y426" i="12"/>
  <c r="Y427" i="12"/>
  <c r="Y428" i="12"/>
  <c r="Y429" i="12"/>
  <c r="Y430" i="12"/>
  <c r="Y431" i="12"/>
  <c r="Y432" i="12"/>
  <c r="Y433" i="12"/>
  <c r="Y434" i="12"/>
  <c r="Y435" i="12"/>
  <c r="Y436" i="12"/>
  <c r="Y437" i="12"/>
  <c r="Y438" i="12"/>
  <c r="Y439" i="12"/>
  <c r="Y440" i="12"/>
  <c r="Y441" i="12"/>
  <c r="Y442" i="12"/>
  <c r="Y443" i="12"/>
  <c r="Y444" i="12"/>
  <c r="Y445" i="12"/>
  <c r="Y446" i="12"/>
  <c r="Y447" i="12"/>
  <c r="Y448" i="12"/>
  <c r="Y449" i="12"/>
  <c r="Y450" i="12"/>
  <c r="Y451" i="12"/>
  <c r="Y452" i="12"/>
  <c r="Y453" i="12"/>
  <c r="Y454" i="12"/>
  <c r="Y455" i="12"/>
  <c r="Y456" i="12"/>
  <c r="Y457" i="12"/>
  <c r="Y458" i="12"/>
  <c r="Y459" i="12"/>
  <c r="Y460" i="12"/>
  <c r="Y461" i="12"/>
  <c r="Y462" i="12"/>
  <c r="Y463" i="12"/>
  <c r="Y464" i="12"/>
  <c r="Y465" i="12"/>
  <c r="Y466" i="12"/>
  <c r="Y467" i="12"/>
  <c r="Y468" i="12"/>
  <c r="Y469" i="12"/>
  <c r="Y470" i="12"/>
  <c r="Y471" i="12"/>
  <c r="Y472" i="12"/>
  <c r="Y473" i="12"/>
  <c r="Y474" i="12"/>
  <c r="Y475" i="12"/>
  <c r="Y476" i="12"/>
  <c r="Y477" i="12"/>
  <c r="Y478" i="12"/>
  <c r="Y479" i="12"/>
  <c r="Y480" i="12"/>
  <c r="Y481" i="12"/>
  <c r="Y482" i="12"/>
  <c r="Y483" i="12"/>
  <c r="Y484" i="12"/>
  <c r="Y485" i="12"/>
  <c r="Y486" i="12"/>
  <c r="Y487" i="12"/>
  <c r="Y488" i="12"/>
  <c r="Y489" i="12"/>
  <c r="Y490" i="12"/>
  <c r="Y491" i="12"/>
  <c r="Y492" i="12"/>
  <c r="Y493" i="12"/>
  <c r="Y494" i="12"/>
  <c r="Y495" i="12"/>
  <c r="Y496" i="12"/>
  <c r="Y497" i="12"/>
  <c r="Y498" i="12"/>
  <c r="Y499" i="12"/>
  <c r="Y500" i="12"/>
  <c r="Y501" i="12"/>
  <c r="Y502" i="12"/>
  <c r="Y503" i="12"/>
  <c r="Y504" i="12"/>
  <c r="Y505" i="12"/>
  <c r="Y506" i="12"/>
  <c r="Y507" i="12"/>
  <c r="Y508" i="12"/>
  <c r="Y509" i="12"/>
  <c r="Y510" i="12"/>
  <c r="Y511" i="12"/>
  <c r="Y512" i="12"/>
  <c r="Y513" i="12"/>
  <c r="Y514" i="12"/>
  <c r="Y515" i="12"/>
  <c r="Y516" i="12"/>
  <c r="Y517" i="12"/>
  <c r="Y518" i="12"/>
  <c r="Y519" i="12"/>
  <c r="Y520" i="12"/>
  <c r="Y521" i="12"/>
  <c r="Y522" i="12"/>
  <c r="Y523" i="12"/>
  <c r="Y524" i="12"/>
  <c r="Y525" i="12"/>
  <c r="Y526" i="12"/>
  <c r="Y527" i="12"/>
  <c r="Y528" i="12"/>
  <c r="Y529" i="12"/>
  <c r="Y530" i="12"/>
  <c r="Y531" i="12"/>
  <c r="Y532" i="12"/>
  <c r="Y533" i="12"/>
  <c r="Y534" i="12"/>
  <c r="Y535" i="12"/>
  <c r="Y536" i="12"/>
  <c r="Y537" i="12"/>
  <c r="Y538" i="12"/>
  <c r="Y539" i="12"/>
  <c r="Y540" i="12"/>
  <c r="Y541" i="12"/>
  <c r="Y542" i="12"/>
  <c r="Y543" i="12"/>
  <c r="Y544" i="12"/>
  <c r="Y545" i="12"/>
  <c r="Y546" i="12"/>
  <c r="Y547" i="12"/>
  <c r="Y548" i="12"/>
  <c r="Y549" i="12"/>
  <c r="Y550" i="12"/>
  <c r="Y551" i="12"/>
  <c r="Y552" i="12"/>
  <c r="Y553" i="12"/>
  <c r="Y554" i="12"/>
  <c r="Y555" i="12"/>
  <c r="Y556" i="12"/>
  <c r="Y557" i="12"/>
  <c r="Y558" i="12"/>
  <c r="Y559" i="12"/>
  <c r="Y560" i="12"/>
  <c r="Y561" i="12"/>
  <c r="Y562" i="12"/>
  <c r="Y563" i="12"/>
  <c r="Y564" i="12"/>
  <c r="Y565" i="12"/>
  <c r="Y566" i="12"/>
  <c r="Y567" i="12"/>
  <c r="Y568" i="12"/>
  <c r="Y569" i="12"/>
  <c r="Y570" i="12"/>
  <c r="Y571" i="12"/>
  <c r="Y572" i="12"/>
  <c r="Y573" i="12"/>
  <c r="Y574" i="12"/>
  <c r="Y575" i="12"/>
  <c r="Y576" i="12"/>
  <c r="Y577" i="12"/>
  <c r="Y578" i="12"/>
  <c r="Y579" i="12"/>
  <c r="Y580" i="12"/>
  <c r="Y581" i="12"/>
  <c r="Y582" i="12"/>
  <c r="Y583" i="12"/>
  <c r="Y584" i="12"/>
  <c r="Y585" i="12"/>
  <c r="Y586" i="12"/>
  <c r="Y587" i="12"/>
  <c r="Y588" i="12"/>
  <c r="Y589" i="12"/>
  <c r="Y590" i="12"/>
  <c r="Y591" i="12"/>
  <c r="Y592" i="12"/>
  <c r="Y593" i="12"/>
  <c r="Y594" i="12"/>
  <c r="Y595" i="12"/>
  <c r="Y596" i="12"/>
  <c r="Y597" i="12"/>
  <c r="Y598" i="12"/>
  <c r="Y599" i="12"/>
  <c r="Y600" i="12"/>
  <c r="Y601" i="12"/>
  <c r="Y602" i="12"/>
  <c r="Y603" i="12"/>
  <c r="Y604" i="12"/>
  <c r="Y605" i="12"/>
  <c r="Y606" i="12"/>
  <c r="Y607" i="12"/>
  <c r="Y608" i="12"/>
  <c r="Y609" i="12"/>
  <c r="Y610" i="12"/>
  <c r="Y611" i="12"/>
  <c r="Y612" i="12"/>
  <c r="Y613" i="12"/>
  <c r="Y614" i="12"/>
  <c r="Y615" i="12"/>
  <c r="Y616" i="12"/>
  <c r="Y617" i="12"/>
  <c r="Y618" i="12"/>
  <c r="Y619" i="12"/>
  <c r="Y620" i="12"/>
  <c r="Y621" i="12"/>
  <c r="Y622" i="12"/>
  <c r="Y623" i="12"/>
  <c r="Y624" i="12"/>
  <c r="Y625" i="12"/>
  <c r="Y626" i="12"/>
  <c r="Y627" i="12"/>
  <c r="Y628" i="12"/>
  <c r="Y629" i="12"/>
  <c r="Y630" i="12"/>
  <c r="Y631" i="12"/>
  <c r="Y632" i="12"/>
  <c r="Y633" i="12"/>
  <c r="Y634" i="12"/>
  <c r="Y635" i="12"/>
  <c r="Y636" i="12"/>
  <c r="Y637" i="12"/>
  <c r="Y638" i="12"/>
  <c r="Y639" i="12"/>
  <c r="Y640" i="12"/>
  <c r="Y641" i="12"/>
  <c r="Y642" i="12"/>
  <c r="Y643" i="12"/>
  <c r="Y644" i="12"/>
  <c r="Y645" i="12"/>
  <c r="Y646" i="12"/>
  <c r="Y647" i="12"/>
  <c r="Y648" i="12"/>
  <c r="Y649" i="12"/>
  <c r="Y650" i="12"/>
  <c r="Y651" i="12"/>
  <c r="Y652" i="12"/>
  <c r="Y653" i="12"/>
  <c r="Y654" i="12"/>
  <c r="Y655" i="12"/>
  <c r="Y656" i="12"/>
  <c r="Y657" i="12"/>
  <c r="Y658" i="12"/>
  <c r="Y659" i="12"/>
  <c r="Y660" i="12"/>
  <c r="Y661" i="12"/>
  <c r="Y662" i="12"/>
  <c r="Y663" i="12"/>
  <c r="Y664" i="12"/>
  <c r="Y665" i="12"/>
  <c r="Y666" i="12"/>
  <c r="Y667" i="12"/>
  <c r="Y668" i="12"/>
  <c r="Y669" i="12"/>
  <c r="Y670" i="12"/>
  <c r="Y671" i="12"/>
  <c r="Y672" i="12"/>
  <c r="Y673" i="12"/>
  <c r="Y674" i="12"/>
  <c r="Y675" i="12"/>
  <c r="Y676" i="12"/>
  <c r="Y677" i="12"/>
  <c r="Y678" i="12"/>
  <c r="Y679" i="12"/>
  <c r="Y680" i="12"/>
  <c r="Y681" i="12"/>
  <c r="Y682" i="12"/>
  <c r="Y683" i="12"/>
  <c r="Y684" i="12"/>
  <c r="Y685" i="12"/>
  <c r="Y686" i="12"/>
  <c r="Y687" i="12"/>
  <c r="Y688" i="12"/>
  <c r="Y689" i="12"/>
  <c r="Y690" i="12"/>
  <c r="Y691" i="12"/>
  <c r="Y692" i="12"/>
  <c r="Y693" i="12"/>
  <c r="Y694" i="12"/>
  <c r="Y695" i="12"/>
  <c r="Y696" i="12"/>
  <c r="Y697" i="12"/>
  <c r="Y698" i="12"/>
  <c r="Y699" i="12"/>
  <c r="Y700" i="12"/>
  <c r="Y701" i="12"/>
  <c r="Y702" i="12"/>
  <c r="Y703" i="12"/>
  <c r="Y704" i="12"/>
  <c r="Y705" i="12"/>
  <c r="Y706" i="12"/>
  <c r="Y707" i="12"/>
  <c r="Y708" i="12"/>
  <c r="Y709" i="12"/>
  <c r="Y710" i="12"/>
  <c r="Y711" i="12"/>
  <c r="Y712" i="12"/>
  <c r="Y713" i="12"/>
  <c r="Y714" i="12"/>
  <c r="Y715" i="12"/>
  <c r="Y716" i="12"/>
  <c r="Y717" i="12"/>
  <c r="Y718" i="12"/>
  <c r="Y719" i="12"/>
  <c r="Y720" i="12"/>
  <c r="Y721" i="12"/>
  <c r="Y722" i="12"/>
  <c r="Y723" i="12"/>
  <c r="Y724" i="12"/>
  <c r="X35" i="12"/>
  <c r="AA34" i="12" s="1"/>
  <c r="X36" i="12"/>
  <c r="X37" i="12"/>
  <c r="X38" i="12"/>
  <c r="X39" i="12"/>
  <c r="X40" i="12"/>
  <c r="X41" i="12"/>
  <c r="X42" i="12"/>
  <c r="X43" i="12"/>
  <c r="X44" i="12"/>
  <c r="X45" i="12"/>
  <c r="X46" i="12"/>
  <c r="X47" i="12"/>
  <c r="X48" i="12"/>
  <c r="X49" i="12"/>
  <c r="X50" i="12"/>
  <c r="X51" i="12"/>
  <c r="X52" i="12"/>
  <c r="X53" i="12"/>
  <c r="X54" i="12"/>
  <c r="X55" i="12"/>
  <c r="X56" i="12"/>
  <c r="X57" i="12"/>
  <c r="X58" i="12"/>
  <c r="X59" i="12"/>
  <c r="X60" i="12"/>
  <c r="X61" i="12"/>
  <c r="X62" i="12"/>
  <c r="X63" i="12"/>
  <c r="X64" i="12"/>
  <c r="X65" i="12"/>
  <c r="X66" i="12"/>
  <c r="X67" i="12"/>
  <c r="X68" i="12"/>
  <c r="X69" i="12"/>
  <c r="X70" i="12"/>
  <c r="X71" i="12"/>
  <c r="X72" i="12"/>
  <c r="X73" i="12"/>
  <c r="X74" i="12"/>
  <c r="X75" i="12"/>
  <c r="X76" i="12"/>
  <c r="X77" i="12"/>
  <c r="X78" i="12"/>
  <c r="X79" i="12"/>
  <c r="X80" i="12"/>
  <c r="X81" i="12"/>
  <c r="X82" i="12"/>
  <c r="X83" i="12"/>
  <c r="X84" i="12"/>
  <c r="X85" i="12"/>
  <c r="X86" i="12"/>
  <c r="X87" i="12"/>
  <c r="X88" i="12"/>
  <c r="X89" i="12"/>
  <c r="X90" i="12"/>
  <c r="X91" i="12"/>
  <c r="X92" i="12"/>
  <c r="X93" i="12"/>
  <c r="X94" i="12"/>
  <c r="X95" i="12"/>
  <c r="X96" i="12"/>
  <c r="X97" i="12"/>
  <c r="X98" i="12"/>
  <c r="X99" i="12"/>
  <c r="X100" i="12"/>
  <c r="X101" i="12"/>
  <c r="X102" i="12"/>
  <c r="X103" i="12"/>
  <c r="X104" i="12"/>
  <c r="X105" i="12"/>
  <c r="X106" i="12"/>
  <c r="X107" i="12"/>
  <c r="X108" i="12"/>
  <c r="X109" i="12"/>
  <c r="X110" i="12"/>
  <c r="X111" i="12"/>
  <c r="X112" i="12"/>
  <c r="X113" i="12"/>
  <c r="X114" i="12"/>
  <c r="X115" i="12"/>
  <c r="X116" i="12"/>
  <c r="X117" i="12"/>
  <c r="X118" i="12"/>
  <c r="X119" i="12"/>
  <c r="X120" i="12"/>
  <c r="X121" i="12"/>
  <c r="X122" i="12"/>
  <c r="X123" i="12"/>
  <c r="X124" i="12"/>
  <c r="X125" i="12"/>
  <c r="X126" i="12"/>
  <c r="X127" i="12"/>
  <c r="X128" i="12"/>
  <c r="X129" i="12"/>
  <c r="X130" i="12"/>
  <c r="X131" i="12"/>
  <c r="X132" i="12"/>
  <c r="X133" i="12"/>
  <c r="X134" i="12"/>
  <c r="X135" i="12"/>
  <c r="X136" i="12"/>
  <c r="X137" i="12"/>
  <c r="X138" i="12"/>
  <c r="X139" i="12"/>
  <c r="X140" i="12"/>
  <c r="X141" i="12"/>
  <c r="X142" i="12"/>
  <c r="X143" i="12"/>
  <c r="X144" i="12"/>
  <c r="X145" i="12"/>
  <c r="X146" i="12"/>
  <c r="X147" i="12"/>
  <c r="X148" i="12"/>
  <c r="X149" i="12"/>
  <c r="X150" i="12"/>
  <c r="X151" i="12"/>
  <c r="X152" i="12"/>
  <c r="X153" i="12"/>
  <c r="X154" i="12"/>
  <c r="X155" i="12"/>
  <c r="X156" i="12"/>
  <c r="X157" i="12"/>
  <c r="X158" i="12"/>
  <c r="X159" i="12"/>
  <c r="X160" i="12"/>
  <c r="X161" i="12"/>
  <c r="X162" i="12"/>
  <c r="X163" i="12"/>
  <c r="X164" i="12"/>
  <c r="X165" i="12"/>
  <c r="X166" i="12"/>
  <c r="X167" i="12"/>
  <c r="X168" i="12"/>
  <c r="X169" i="12"/>
  <c r="X170" i="12"/>
  <c r="X171" i="12"/>
  <c r="X172" i="12"/>
  <c r="X173" i="12"/>
  <c r="X174" i="12"/>
  <c r="X175" i="12"/>
  <c r="X176" i="12"/>
  <c r="X177" i="12"/>
  <c r="X178" i="12"/>
  <c r="X179" i="12"/>
  <c r="X180" i="12"/>
  <c r="X181" i="12"/>
  <c r="X182" i="12"/>
  <c r="X183" i="12"/>
  <c r="X184" i="12"/>
  <c r="X185" i="12"/>
  <c r="X186" i="12"/>
  <c r="X187" i="12"/>
  <c r="X188" i="12"/>
  <c r="X189" i="12"/>
  <c r="X190" i="12"/>
  <c r="X191" i="12"/>
  <c r="X192" i="12"/>
  <c r="X193" i="12"/>
  <c r="X194" i="12"/>
  <c r="X195" i="12"/>
  <c r="X196" i="12"/>
  <c r="X197" i="12"/>
  <c r="X198" i="12"/>
  <c r="X199" i="12"/>
  <c r="X200" i="12"/>
  <c r="X201" i="12"/>
  <c r="X202" i="12"/>
  <c r="X203" i="12"/>
  <c r="X204" i="12"/>
  <c r="X205" i="12"/>
  <c r="X206" i="12"/>
  <c r="X207" i="12"/>
  <c r="X208" i="12"/>
  <c r="X209" i="12"/>
  <c r="X210" i="12"/>
  <c r="X211" i="12"/>
  <c r="X212" i="12"/>
  <c r="X213" i="12"/>
  <c r="X214" i="12"/>
  <c r="X215" i="12"/>
  <c r="X216" i="12"/>
  <c r="X217" i="12"/>
  <c r="X218" i="12"/>
  <c r="X219" i="12"/>
  <c r="X220" i="12"/>
  <c r="X221" i="12"/>
  <c r="X222" i="12"/>
  <c r="X223" i="12"/>
  <c r="X224" i="12"/>
  <c r="X225" i="12"/>
  <c r="X226" i="12"/>
  <c r="X227" i="12"/>
  <c r="X228" i="12"/>
  <c r="X229" i="12"/>
  <c r="X230" i="12"/>
  <c r="X231" i="12"/>
  <c r="X232" i="12"/>
  <c r="X233" i="12"/>
  <c r="X234" i="12"/>
  <c r="X235" i="12"/>
  <c r="X236" i="12"/>
  <c r="X237" i="12"/>
  <c r="X238" i="12"/>
  <c r="X239" i="12"/>
  <c r="X240" i="12"/>
  <c r="X241" i="12"/>
  <c r="X242" i="12"/>
  <c r="X243" i="12"/>
  <c r="X244" i="12"/>
  <c r="X245" i="12"/>
  <c r="X246" i="12"/>
  <c r="X247" i="12"/>
  <c r="X248" i="12"/>
  <c r="X249" i="12"/>
  <c r="X250" i="12"/>
  <c r="X251" i="12"/>
  <c r="X252" i="12"/>
  <c r="X253" i="12"/>
  <c r="X254" i="12"/>
  <c r="X255" i="12"/>
  <c r="X256" i="12"/>
  <c r="X257" i="12"/>
  <c r="X258" i="12"/>
  <c r="X259" i="12"/>
  <c r="X260" i="12"/>
  <c r="X261" i="12"/>
  <c r="X262" i="12"/>
  <c r="X263" i="12"/>
  <c r="X264" i="12"/>
  <c r="X265" i="12"/>
  <c r="X266" i="12"/>
  <c r="X267" i="12"/>
  <c r="X268" i="12"/>
  <c r="X269" i="12"/>
  <c r="X270" i="12"/>
  <c r="X271" i="12"/>
  <c r="X272" i="12"/>
  <c r="X273" i="12"/>
  <c r="X274" i="12"/>
  <c r="X275" i="12"/>
  <c r="X276" i="12"/>
  <c r="X277" i="12"/>
  <c r="X278" i="12"/>
  <c r="X279" i="12"/>
  <c r="X280" i="12"/>
  <c r="X281" i="12"/>
  <c r="X282" i="12"/>
  <c r="X283" i="12"/>
  <c r="X284" i="12"/>
  <c r="X285" i="12"/>
  <c r="X286" i="12"/>
  <c r="X287" i="12"/>
  <c r="X288" i="12"/>
  <c r="X289" i="12"/>
  <c r="X290" i="12"/>
  <c r="X291" i="12"/>
  <c r="X292" i="12"/>
  <c r="X293" i="12"/>
  <c r="X294" i="12"/>
  <c r="X295" i="12"/>
  <c r="X296" i="12"/>
  <c r="X297" i="12"/>
  <c r="X298" i="12"/>
  <c r="X299" i="12"/>
  <c r="X300" i="12"/>
  <c r="X301" i="12"/>
  <c r="X302" i="12"/>
  <c r="X303" i="12"/>
  <c r="X304" i="12"/>
  <c r="X305" i="12"/>
  <c r="X306" i="12"/>
  <c r="X307" i="12"/>
  <c r="X308" i="12"/>
  <c r="X309" i="12"/>
  <c r="X310" i="12"/>
  <c r="X311" i="12"/>
  <c r="X312" i="12"/>
  <c r="X313" i="12"/>
  <c r="X314" i="12"/>
  <c r="X315" i="12"/>
  <c r="X316" i="12"/>
  <c r="X317" i="12"/>
  <c r="X318" i="12"/>
  <c r="X319" i="12"/>
  <c r="X320" i="12"/>
  <c r="X321" i="12"/>
  <c r="X322" i="12"/>
  <c r="X323" i="12"/>
  <c r="X324" i="12"/>
  <c r="X325" i="12"/>
  <c r="X326" i="12"/>
  <c r="X327" i="12"/>
  <c r="X328" i="12"/>
  <c r="X329" i="12"/>
  <c r="X330" i="12"/>
  <c r="X331" i="12"/>
  <c r="X332" i="12"/>
  <c r="X333" i="12"/>
  <c r="X334" i="12"/>
  <c r="X335" i="12"/>
  <c r="X336" i="12"/>
  <c r="X337" i="12"/>
  <c r="X338" i="12"/>
  <c r="X339" i="12"/>
  <c r="X340" i="12"/>
  <c r="X341" i="12"/>
  <c r="X342" i="12"/>
  <c r="X343" i="12"/>
  <c r="X344" i="12"/>
  <c r="X345" i="12"/>
  <c r="X346" i="12"/>
  <c r="X347" i="12"/>
  <c r="X348" i="12"/>
  <c r="X349" i="12"/>
  <c r="X350" i="12"/>
  <c r="X351" i="12"/>
  <c r="X352" i="12"/>
  <c r="X353" i="12"/>
  <c r="X354" i="12"/>
  <c r="X355" i="12"/>
  <c r="X356" i="12"/>
  <c r="X357" i="12"/>
  <c r="X358" i="12"/>
  <c r="X359" i="12"/>
  <c r="X360" i="12"/>
  <c r="X361" i="12"/>
  <c r="X362" i="12"/>
  <c r="X363" i="12"/>
  <c r="X364" i="12"/>
  <c r="X365" i="12"/>
  <c r="X366" i="12"/>
  <c r="X367" i="12"/>
  <c r="X368" i="12"/>
  <c r="X369" i="12"/>
  <c r="X370" i="12"/>
  <c r="X371" i="12"/>
  <c r="X372" i="12"/>
  <c r="X373" i="12"/>
  <c r="X374" i="12"/>
  <c r="X375" i="12"/>
  <c r="X376" i="12"/>
  <c r="X377" i="12"/>
  <c r="X378" i="12"/>
  <c r="X379" i="12"/>
  <c r="X380" i="12"/>
  <c r="X381" i="12"/>
  <c r="X382" i="12"/>
  <c r="X383" i="12"/>
  <c r="X384" i="12"/>
  <c r="X385" i="12"/>
  <c r="X386" i="12"/>
  <c r="X387" i="12"/>
  <c r="X388" i="12"/>
  <c r="X389" i="12"/>
  <c r="X390" i="12"/>
  <c r="X391" i="12"/>
  <c r="X392" i="12"/>
  <c r="X393" i="12"/>
  <c r="X394" i="12"/>
  <c r="X395" i="12"/>
  <c r="X396" i="12"/>
  <c r="X397" i="12"/>
  <c r="X398" i="12"/>
  <c r="X399" i="12"/>
  <c r="X400" i="12"/>
  <c r="X401" i="12"/>
  <c r="X402" i="12"/>
  <c r="X403" i="12"/>
  <c r="X404" i="12"/>
  <c r="X405" i="12"/>
  <c r="X406" i="12"/>
  <c r="X407" i="12"/>
  <c r="X408" i="12"/>
  <c r="X409" i="12"/>
  <c r="X410" i="12"/>
  <c r="X411" i="12"/>
  <c r="X412" i="12"/>
  <c r="X413" i="12"/>
  <c r="X414" i="12"/>
  <c r="X415" i="12"/>
  <c r="X416" i="12"/>
  <c r="X417" i="12"/>
  <c r="X418" i="12"/>
  <c r="X419" i="12"/>
  <c r="X420" i="12"/>
  <c r="X421" i="12"/>
  <c r="X422" i="12"/>
  <c r="X423" i="12"/>
  <c r="X424" i="12"/>
  <c r="X425" i="12"/>
  <c r="X426" i="12"/>
  <c r="X427" i="12"/>
  <c r="X428" i="12"/>
  <c r="X429" i="12"/>
  <c r="X430" i="12"/>
  <c r="X431" i="12"/>
  <c r="X432" i="12"/>
  <c r="X433" i="12"/>
  <c r="X434" i="12"/>
  <c r="X435" i="12"/>
  <c r="X436" i="12"/>
  <c r="X437" i="12"/>
  <c r="X438" i="12"/>
  <c r="X439" i="12"/>
  <c r="X440" i="12"/>
  <c r="X441" i="12"/>
  <c r="X442" i="12"/>
  <c r="X443" i="12"/>
  <c r="X444" i="12"/>
  <c r="X445" i="12"/>
  <c r="X446" i="12"/>
  <c r="X447" i="12"/>
  <c r="X448" i="12"/>
  <c r="X449" i="12"/>
  <c r="X450" i="12"/>
  <c r="X451" i="12"/>
  <c r="X452" i="12"/>
  <c r="X453" i="12"/>
  <c r="X454" i="12"/>
  <c r="X455" i="12"/>
  <c r="X456" i="12"/>
  <c r="X457" i="12"/>
  <c r="X458" i="12"/>
  <c r="X459" i="12"/>
  <c r="X460" i="12"/>
  <c r="X461" i="12"/>
  <c r="X462" i="12"/>
  <c r="X463" i="12"/>
  <c r="X464" i="12"/>
  <c r="X465" i="12"/>
  <c r="X466" i="12"/>
  <c r="X467" i="12"/>
  <c r="X468" i="12"/>
  <c r="X469" i="12"/>
  <c r="X470" i="12"/>
  <c r="X471" i="12"/>
  <c r="X472" i="12"/>
  <c r="X473" i="12"/>
  <c r="X474" i="12"/>
  <c r="X475" i="12"/>
  <c r="X476" i="12"/>
  <c r="X477" i="12"/>
  <c r="X478" i="12"/>
  <c r="X479" i="12"/>
  <c r="X480" i="12"/>
  <c r="X481" i="12"/>
  <c r="X482" i="12"/>
  <c r="X483" i="12"/>
  <c r="X484" i="12"/>
  <c r="X485" i="12"/>
  <c r="X486" i="12"/>
  <c r="X487" i="12"/>
  <c r="X488" i="12"/>
  <c r="X489" i="12"/>
  <c r="X490" i="12"/>
  <c r="X491" i="12"/>
  <c r="X492" i="12"/>
  <c r="X493" i="12"/>
  <c r="X494" i="12"/>
  <c r="X495" i="12"/>
  <c r="X496" i="12"/>
  <c r="X497" i="12"/>
  <c r="X498" i="12"/>
  <c r="X499" i="12"/>
  <c r="X500" i="12"/>
  <c r="X501" i="12"/>
  <c r="X502" i="12"/>
  <c r="X503" i="12"/>
  <c r="X504" i="12"/>
  <c r="X505" i="12"/>
  <c r="X506" i="12"/>
  <c r="X507" i="12"/>
  <c r="X508" i="12"/>
  <c r="X509" i="12"/>
  <c r="X510" i="12"/>
  <c r="X511" i="12"/>
  <c r="X512" i="12"/>
  <c r="X513" i="12"/>
  <c r="X514" i="12"/>
  <c r="X515" i="12"/>
  <c r="X516" i="12"/>
  <c r="X517" i="12"/>
  <c r="X518" i="12"/>
  <c r="X519" i="12"/>
  <c r="X520" i="12"/>
  <c r="X521" i="12"/>
  <c r="X522" i="12"/>
  <c r="X523" i="12"/>
  <c r="X524" i="12"/>
  <c r="X525" i="12"/>
  <c r="X526" i="12"/>
  <c r="X527" i="12"/>
  <c r="X528" i="12"/>
  <c r="X529" i="12"/>
  <c r="X530" i="12"/>
  <c r="X531" i="12"/>
  <c r="X532" i="12"/>
  <c r="X533" i="12"/>
  <c r="X534" i="12"/>
  <c r="X535" i="12"/>
  <c r="X536" i="12"/>
  <c r="X537" i="12"/>
  <c r="X538" i="12"/>
  <c r="X539" i="12"/>
  <c r="X540" i="12"/>
  <c r="X541" i="12"/>
  <c r="X542" i="12"/>
  <c r="X543" i="12"/>
  <c r="X544" i="12"/>
  <c r="X545" i="12"/>
  <c r="X546" i="12"/>
  <c r="X547" i="12"/>
  <c r="X548" i="12"/>
  <c r="X549" i="12"/>
  <c r="X550" i="12"/>
  <c r="X551" i="12"/>
  <c r="X552" i="12"/>
  <c r="X553" i="12"/>
  <c r="X554" i="12"/>
  <c r="X555" i="12"/>
  <c r="X556" i="12"/>
  <c r="X557" i="12"/>
  <c r="X558" i="12"/>
  <c r="X559" i="12"/>
  <c r="X560" i="12"/>
  <c r="X561" i="12"/>
  <c r="X562" i="12"/>
  <c r="X563" i="12"/>
  <c r="X564" i="12"/>
  <c r="X565" i="12"/>
  <c r="X566" i="12"/>
  <c r="X567" i="12"/>
  <c r="X568" i="12"/>
  <c r="X569" i="12"/>
  <c r="X570" i="12"/>
  <c r="X571" i="12"/>
  <c r="X572" i="12"/>
  <c r="X573" i="12"/>
  <c r="X574" i="12"/>
  <c r="X575" i="12"/>
  <c r="X576" i="12"/>
  <c r="X577" i="12"/>
  <c r="X578" i="12"/>
  <c r="X579" i="12"/>
  <c r="X580" i="12"/>
  <c r="X581" i="12"/>
  <c r="X582" i="12"/>
  <c r="X583" i="12"/>
  <c r="X584" i="12"/>
  <c r="X585" i="12"/>
  <c r="X586" i="12"/>
  <c r="X587" i="12"/>
  <c r="X588" i="12"/>
  <c r="X589" i="12"/>
  <c r="X590" i="12"/>
  <c r="X591" i="12"/>
  <c r="X592" i="12"/>
  <c r="X593" i="12"/>
  <c r="X594" i="12"/>
  <c r="X595" i="12"/>
  <c r="X596" i="12"/>
  <c r="X597" i="12"/>
  <c r="X598" i="12"/>
  <c r="X599" i="12"/>
  <c r="X600" i="12"/>
  <c r="X601" i="12"/>
  <c r="X602" i="12"/>
  <c r="X603" i="12"/>
  <c r="X604" i="12"/>
  <c r="X605" i="12"/>
  <c r="X606" i="12"/>
  <c r="X607" i="12"/>
  <c r="X608" i="12"/>
  <c r="X609" i="12"/>
  <c r="X610" i="12"/>
  <c r="X611" i="12"/>
  <c r="X612" i="12"/>
  <c r="X613" i="12"/>
  <c r="X614" i="12"/>
  <c r="X615" i="12"/>
  <c r="X616" i="12"/>
  <c r="X617" i="12"/>
  <c r="X618" i="12"/>
  <c r="X619" i="12"/>
  <c r="X620" i="12"/>
  <c r="X621" i="12"/>
  <c r="X622" i="12"/>
  <c r="X623" i="12"/>
  <c r="X624" i="12"/>
  <c r="X625" i="12"/>
  <c r="X626" i="12"/>
  <c r="X627" i="12"/>
  <c r="X628" i="12"/>
  <c r="X629" i="12"/>
  <c r="X630" i="12"/>
  <c r="X631" i="12"/>
  <c r="X632" i="12"/>
  <c r="X633" i="12"/>
  <c r="X634" i="12"/>
  <c r="X635" i="12"/>
  <c r="X636" i="12"/>
  <c r="X637" i="12"/>
  <c r="X638" i="12"/>
  <c r="X639" i="12"/>
  <c r="X640" i="12"/>
  <c r="X641" i="12"/>
  <c r="X642" i="12"/>
  <c r="X643" i="12"/>
  <c r="X644" i="12"/>
  <c r="X645" i="12"/>
  <c r="X646" i="12"/>
  <c r="X647" i="12"/>
  <c r="X648" i="12"/>
  <c r="X649" i="12"/>
  <c r="X650" i="12"/>
  <c r="X651" i="12"/>
  <c r="X652" i="12"/>
  <c r="X653" i="12"/>
  <c r="X654" i="12"/>
  <c r="X655" i="12"/>
  <c r="X656" i="12"/>
  <c r="X657" i="12"/>
  <c r="X658" i="12"/>
  <c r="X659" i="12"/>
  <c r="X660" i="12"/>
  <c r="X661" i="12"/>
  <c r="X662" i="12"/>
  <c r="X663" i="12"/>
  <c r="X664" i="12"/>
  <c r="X665" i="12"/>
  <c r="X666" i="12"/>
  <c r="X667" i="12"/>
  <c r="X668" i="12"/>
  <c r="X669" i="12"/>
  <c r="X670" i="12"/>
  <c r="X671" i="12"/>
  <c r="X672" i="12"/>
  <c r="X673" i="12"/>
  <c r="X674" i="12"/>
  <c r="X675" i="12"/>
  <c r="X676" i="12"/>
  <c r="X677" i="12"/>
  <c r="X678" i="12"/>
  <c r="X679" i="12"/>
  <c r="X680" i="12"/>
  <c r="X681" i="12"/>
  <c r="X682" i="12"/>
  <c r="X683" i="12"/>
  <c r="X684" i="12"/>
  <c r="X685" i="12"/>
  <c r="X686" i="12"/>
  <c r="X687" i="12"/>
  <c r="X688" i="12"/>
  <c r="X689" i="12"/>
  <c r="X690" i="12"/>
  <c r="X691" i="12"/>
  <c r="X692" i="12"/>
  <c r="X693" i="12"/>
  <c r="X694" i="12"/>
  <c r="X695" i="12"/>
  <c r="X696" i="12"/>
  <c r="X697" i="12"/>
  <c r="X698" i="12"/>
  <c r="X699" i="12"/>
  <c r="X700" i="12"/>
  <c r="X701" i="12"/>
  <c r="X702" i="12"/>
  <c r="X703" i="12"/>
  <c r="X704" i="12"/>
  <c r="X705" i="12"/>
  <c r="X706" i="12"/>
  <c r="X707" i="12"/>
  <c r="X708" i="12"/>
  <c r="X709" i="12"/>
  <c r="X710" i="12"/>
  <c r="X711" i="12"/>
  <c r="X712" i="12"/>
  <c r="X713" i="12"/>
  <c r="X714" i="12"/>
  <c r="X715" i="12"/>
  <c r="X716" i="12"/>
  <c r="X717" i="12"/>
  <c r="X718" i="12"/>
  <c r="X719" i="12"/>
  <c r="X720" i="12"/>
  <c r="X721" i="12"/>
  <c r="X722" i="12"/>
  <c r="X723" i="12"/>
  <c r="X724" i="12"/>
  <c r="AH597" i="12" l="1"/>
  <c r="AH516" i="12"/>
  <c r="AH477" i="12"/>
  <c r="AH452" i="12"/>
  <c r="AH413" i="12"/>
  <c r="AH557" i="12"/>
  <c r="AH509" i="12"/>
  <c r="AH445" i="12"/>
  <c r="AH309" i="12"/>
  <c r="AH420" i="12"/>
  <c r="AH381" i="12"/>
  <c r="AH533" i="12"/>
  <c r="AH469" i="12"/>
  <c r="AH405" i="12"/>
  <c r="AH341" i="12"/>
  <c r="AH245" i="12"/>
  <c r="AH388" i="12"/>
  <c r="AH349" i="12"/>
  <c r="AH269" i="12"/>
  <c r="AH613" i="12"/>
  <c r="AH565" i="12"/>
  <c r="AH540" i="12"/>
  <c r="AH525" i="12"/>
  <c r="AH500" i="12"/>
  <c r="AH461" i="12"/>
  <c r="AH436" i="12"/>
  <c r="AH397" i="12"/>
  <c r="AH333" i="12"/>
  <c r="AH308" i="12"/>
  <c r="AH437" i="12"/>
  <c r="AH501" i="12"/>
  <c r="AH373" i="12"/>
  <c r="AH605" i="12"/>
  <c r="AH226" i="12"/>
  <c r="AH237" i="12"/>
  <c r="AH217" i="12"/>
  <c r="AH549" i="12"/>
  <c r="AH532" i="12"/>
  <c r="AH493" i="12"/>
  <c r="AH429" i="12"/>
  <c r="AH404" i="12"/>
  <c r="AH365" i="12"/>
  <c r="AH340" i="12"/>
  <c r="AH301" i="12"/>
  <c r="AH193" i="12"/>
  <c r="AH324" i="12"/>
  <c r="AH541" i="12"/>
  <c r="AH348" i="12"/>
  <c r="AH484" i="12"/>
  <c r="AH356" i="12"/>
  <c r="AH317" i="12"/>
  <c r="AH292" i="12"/>
  <c r="AH581" i="12"/>
  <c r="AH508" i="12"/>
  <c r="AH444" i="12"/>
  <c r="AH216" i="12"/>
  <c r="AH476" i="12"/>
  <c r="AH412" i="12"/>
  <c r="AH268" i="12"/>
  <c r="AH372" i="12"/>
  <c r="AH204" i="12"/>
  <c r="AH589" i="12"/>
  <c r="AH524" i="12"/>
  <c r="AH485" i="12"/>
  <c r="AH460" i="12"/>
  <c r="AH421" i="12"/>
  <c r="AH396" i="12"/>
  <c r="AH357" i="12"/>
  <c r="AH332" i="12"/>
  <c r="AH293" i="12"/>
  <c r="AH236" i="12"/>
  <c r="AH180" i="12"/>
  <c r="AH380" i="12"/>
  <c r="AH316" i="12"/>
  <c r="AH468" i="12"/>
  <c r="AH244" i="12"/>
  <c r="AH573" i="12"/>
  <c r="AH517" i="12"/>
  <c r="AH492" i="12"/>
  <c r="AH453" i="12"/>
  <c r="AH428" i="12"/>
  <c r="AH389" i="12"/>
  <c r="AH364" i="12"/>
  <c r="AH325" i="12"/>
  <c r="AH300" i="12"/>
  <c r="AH227" i="12"/>
  <c r="AH192" i="12"/>
  <c r="Q12" i="11"/>
  <c r="Q44" i="11"/>
  <c r="Q76" i="11"/>
  <c r="Q108" i="11"/>
  <c r="Q140" i="11"/>
  <c r="Q172" i="11"/>
  <c r="Q204" i="11"/>
  <c r="Q236" i="11"/>
  <c r="Q268" i="11"/>
  <c r="Q300" i="11"/>
  <c r="Q332" i="11"/>
  <c r="Q364" i="11"/>
  <c r="Q396" i="11"/>
  <c r="Q428" i="11"/>
  <c r="Q460" i="11"/>
  <c r="Q492" i="11"/>
  <c r="Q524" i="11"/>
  <c r="Q556" i="11"/>
  <c r="Q588" i="11"/>
  <c r="Q620" i="11"/>
  <c r="Q652" i="11"/>
  <c r="Q684" i="11"/>
  <c r="Q29" i="11"/>
  <c r="Q61" i="11"/>
  <c r="Q93" i="11"/>
  <c r="Q125" i="11"/>
  <c r="Q157" i="11"/>
  <c r="Q189" i="11"/>
  <c r="Q221" i="11"/>
  <c r="Q253" i="11"/>
  <c r="Q285" i="11"/>
  <c r="Q317" i="11"/>
  <c r="Q349" i="11"/>
  <c r="Q381" i="11"/>
  <c r="Q413" i="11"/>
  <c r="Q445" i="11"/>
  <c r="Q477" i="11"/>
  <c r="Q509" i="11"/>
  <c r="Q541" i="11"/>
  <c r="Q573" i="11"/>
  <c r="Q605" i="11"/>
  <c r="Q637" i="11"/>
  <c r="Q669" i="11"/>
  <c r="Q701" i="11"/>
  <c r="Q6" i="11"/>
  <c r="Q38" i="11"/>
  <c r="Q70" i="11"/>
  <c r="Q102" i="11"/>
  <c r="Q134" i="11"/>
  <c r="Q166" i="11"/>
  <c r="Q198" i="11"/>
  <c r="Q230" i="11"/>
  <c r="Q262" i="11"/>
  <c r="Q294" i="11"/>
  <c r="Q326" i="11"/>
  <c r="Q358" i="11"/>
  <c r="Q390" i="11"/>
  <c r="Q422" i="11"/>
  <c r="Q454" i="11"/>
  <c r="Q486" i="11"/>
  <c r="Q518" i="11"/>
  <c r="Q550" i="11"/>
  <c r="Q582" i="11"/>
  <c r="Q614" i="11"/>
  <c r="Q646" i="11"/>
  <c r="Q678" i="11"/>
  <c r="Q710" i="11"/>
  <c r="Q7" i="11"/>
  <c r="Q39" i="11"/>
  <c r="Q71" i="11"/>
  <c r="Q103" i="11"/>
  <c r="Q135" i="11"/>
  <c r="Q167" i="11"/>
  <c r="Q199" i="11"/>
  <c r="Q231" i="11"/>
  <c r="Q263" i="11"/>
  <c r="Q295" i="11"/>
  <c r="Q327" i="11"/>
  <c r="Q359" i="11"/>
  <c r="Q391" i="11"/>
  <c r="Q423" i="11"/>
  <c r="Q455" i="11"/>
  <c r="Q487" i="11"/>
  <c r="Q519" i="11"/>
  <c r="Q551" i="11"/>
  <c r="Q583" i="11"/>
  <c r="Q615" i="11"/>
  <c r="Q647" i="11"/>
  <c r="Q679" i="11"/>
  <c r="Q719" i="11"/>
  <c r="Q32" i="11"/>
  <c r="Q64" i="11"/>
  <c r="Q96" i="11"/>
  <c r="Q128" i="11"/>
  <c r="Q160" i="11"/>
  <c r="Q192" i="11"/>
  <c r="Q224" i="11"/>
  <c r="Q256" i="11"/>
  <c r="Q288" i="11"/>
  <c r="Q320" i="11"/>
  <c r="Q352" i="11"/>
  <c r="Q384" i="11"/>
  <c r="Q416" i="11"/>
  <c r="Q448" i="11"/>
  <c r="Q480" i="11"/>
  <c r="Q512" i="11"/>
  <c r="Q544" i="11"/>
  <c r="Q576" i="11"/>
  <c r="Q608" i="11"/>
  <c r="Q640" i="11"/>
  <c r="Q672" i="11"/>
  <c r="Q704" i="11"/>
  <c r="Q17" i="11"/>
  <c r="Q49" i="11"/>
  <c r="Q81" i="11"/>
  <c r="Q113" i="11"/>
  <c r="Q145" i="11"/>
  <c r="Q177" i="11"/>
  <c r="Q209" i="11"/>
  <c r="Q241" i="11"/>
  <c r="Q273" i="11"/>
  <c r="Q305" i="11"/>
  <c r="Q337" i="11"/>
  <c r="Q369" i="11"/>
  <c r="Q401" i="11"/>
  <c r="Q433" i="11"/>
  <c r="Q465" i="11"/>
  <c r="Q497" i="11"/>
  <c r="Q529" i="11"/>
  <c r="Q561" i="11"/>
  <c r="Q593" i="11"/>
  <c r="Q625" i="11"/>
  <c r="Q657" i="11"/>
  <c r="Q689" i="11"/>
  <c r="Q721" i="11"/>
  <c r="Q34" i="11"/>
  <c r="Q66" i="11"/>
  <c r="Q98" i="11"/>
  <c r="Q130" i="11"/>
  <c r="Q162" i="11"/>
  <c r="Q194" i="11"/>
  <c r="Q226" i="11"/>
  <c r="Q258" i="11"/>
  <c r="Q290" i="11"/>
  <c r="Q322" i="11"/>
  <c r="Q354" i="11"/>
  <c r="Q386" i="11"/>
  <c r="Q418" i="11"/>
  <c r="Q450" i="11"/>
  <c r="Q482" i="11"/>
  <c r="Q514" i="11"/>
  <c r="Q546" i="11"/>
  <c r="Q578" i="11"/>
  <c r="Q610" i="11"/>
  <c r="Q642" i="11"/>
  <c r="Q674" i="11"/>
  <c r="Q706" i="11"/>
  <c r="Q20" i="11"/>
  <c r="Q52" i="11"/>
  <c r="Q84" i="11"/>
  <c r="Q116" i="11"/>
  <c r="Q148" i="11"/>
  <c r="Q180" i="11"/>
  <c r="Q212" i="11"/>
  <c r="Q244" i="11"/>
  <c r="Q276" i="11"/>
  <c r="Q308" i="11"/>
  <c r="Q340" i="11"/>
  <c r="Q372" i="11"/>
  <c r="Q404" i="11"/>
  <c r="Q436" i="11"/>
  <c r="Q468" i="11"/>
  <c r="Q500" i="11"/>
  <c r="Q532" i="11"/>
  <c r="Q564" i="11"/>
  <c r="Q596" i="11"/>
  <c r="Q628" i="11"/>
  <c r="Q660" i="11"/>
  <c r="Q692" i="11"/>
  <c r="Q37" i="11"/>
  <c r="Q69" i="11"/>
  <c r="Q101" i="11"/>
  <c r="Q133" i="11"/>
  <c r="Q165" i="11"/>
  <c r="Q197" i="11"/>
  <c r="Q229" i="11"/>
  <c r="Q261" i="11"/>
  <c r="Q293" i="11"/>
  <c r="Q325" i="11"/>
  <c r="Q357" i="11"/>
  <c r="Q389" i="11"/>
  <c r="Q421" i="11"/>
  <c r="Q453" i="11"/>
  <c r="Q485" i="11"/>
  <c r="Q517" i="11"/>
  <c r="Q549" i="11"/>
  <c r="Q581" i="11"/>
  <c r="Q613" i="11"/>
  <c r="Q645" i="11"/>
  <c r="Q677" i="11"/>
  <c r="Q709" i="11"/>
  <c r="Q14" i="11"/>
  <c r="Q46" i="11"/>
  <c r="Q78" i="11"/>
  <c r="Q110" i="11"/>
  <c r="Q142" i="11"/>
  <c r="Q174" i="11"/>
  <c r="Q206" i="11"/>
  <c r="Q238" i="11"/>
  <c r="Q270" i="11"/>
  <c r="Q302" i="11"/>
  <c r="Q334" i="11"/>
  <c r="Q366" i="11"/>
  <c r="Q398" i="11"/>
  <c r="Q430" i="11"/>
  <c r="Q462" i="11"/>
  <c r="Q494" i="11"/>
  <c r="Q526" i="11"/>
  <c r="Q558" i="11"/>
  <c r="Q590" i="11"/>
  <c r="Q622" i="11"/>
  <c r="Q654" i="11"/>
  <c r="Q686" i="11"/>
  <c r="Q718" i="11"/>
  <c r="Q15" i="11"/>
  <c r="Q47" i="11"/>
  <c r="Q79" i="11"/>
  <c r="Q111" i="11"/>
  <c r="Q143" i="11"/>
  <c r="Q175" i="11"/>
  <c r="Q207" i="11"/>
  <c r="Q239" i="11"/>
  <c r="Q271" i="11"/>
  <c r="Q303" i="11"/>
  <c r="Q335" i="11"/>
  <c r="Q367" i="11"/>
  <c r="Q399" i="11"/>
  <c r="Q431" i="11"/>
  <c r="Q463" i="11"/>
  <c r="Q495" i="11"/>
  <c r="Q527" i="11"/>
  <c r="Q559" i="11"/>
  <c r="Q591" i="11"/>
  <c r="Q623" i="11"/>
  <c r="Q655" i="11"/>
  <c r="Q687" i="11"/>
  <c r="Q8" i="11"/>
  <c r="Q40" i="11"/>
  <c r="Q72" i="11"/>
  <c r="Q104" i="11"/>
  <c r="Q136" i="11"/>
  <c r="Q168" i="11"/>
  <c r="Q200" i="11"/>
  <c r="Q232" i="11"/>
  <c r="Q264" i="11"/>
  <c r="Q296" i="11"/>
  <c r="Q328" i="11"/>
  <c r="Q360" i="11"/>
  <c r="Q392" i="11"/>
  <c r="Q424" i="11"/>
  <c r="Q456" i="11"/>
  <c r="Q488" i="11"/>
  <c r="Q520" i="11"/>
  <c r="Q552" i="11"/>
  <c r="Q584" i="11"/>
  <c r="Q616" i="11"/>
  <c r="Q648" i="11"/>
  <c r="Q680" i="11"/>
  <c r="Q712" i="11"/>
  <c r="Q25" i="11"/>
  <c r="Q57" i="11"/>
  <c r="Q89" i="11"/>
  <c r="Q121" i="11"/>
  <c r="Q153" i="11"/>
  <c r="Q185" i="11"/>
  <c r="Q217" i="11"/>
  <c r="Q249" i="11"/>
  <c r="Q281" i="11"/>
  <c r="Q313" i="11"/>
  <c r="Q345" i="11"/>
  <c r="Q377" i="11"/>
  <c r="Q409" i="11"/>
  <c r="Q441" i="11"/>
  <c r="Q473" i="11"/>
  <c r="Q505" i="11"/>
  <c r="Q537" i="11"/>
  <c r="Q569" i="11"/>
  <c r="Q601" i="11"/>
  <c r="Q633" i="11"/>
  <c r="Q665" i="11"/>
  <c r="Q697" i="11"/>
  <c r="Q10" i="11"/>
  <c r="Q42" i="11"/>
  <c r="Q74" i="11"/>
  <c r="Q106" i="11"/>
  <c r="Q138" i="11"/>
  <c r="Q170" i="11"/>
  <c r="Q202" i="11"/>
  <c r="Q234" i="11"/>
  <c r="Q266" i="11"/>
  <c r="Q298" i="11"/>
  <c r="Q330" i="11"/>
  <c r="Q362" i="11"/>
  <c r="Q394" i="11"/>
  <c r="Q426" i="11"/>
  <c r="Q458" i="11"/>
  <c r="Q490" i="11"/>
  <c r="Q522" i="11"/>
  <c r="Q554" i="11"/>
  <c r="Q586" i="11"/>
  <c r="Q618" i="11"/>
  <c r="Q650" i="11"/>
  <c r="Q682" i="11"/>
  <c r="Q714" i="11"/>
  <c r="Q28" i="11"/>
  <c r="Q60" i="11"/>
  <c r="Q92" i="11"/>
  <c r="Q124" i="11"/>
  <c r="Q156" i="11"/>
  <c r="Q188" i="11"/>
  <c r="Q220" i="11"/>
  <c r="Q252" i="11"/>
  <c r="Q284" i="11"/>
  <c r="Q316" i="11"/>
  <c r="Q348" i="11"/>
  <c r="Q380" i="11"/>
  <c r="Q412" i="11"/>
  <c r="Q444" i="11"/>
  <c r="Q476" i="11"/>
  <c r="Q508" i="11"/>
  <c r="Q540" i="11"/>
  <c r="Q572" i="11"/>
  <c r="Q604" i="11"/>
  <c r="Q636" i="11"/>
  <c r="Q668" i="11"/>
  <c r="Q700" i="11"/>
  <c r="Q13" i="11"/>
  <c r="Q45" i="11"/>
  <c r="Q77" i="11"/>
  <c r="Q109" i="11"/>
  <c r="Q141" i="11"/>
  <c r="Q173" i="11"/>
  <c r="Q205" i="11"/>
  <c r="Q237" i="11"/>
  <c r="Q269" i="11"/>
  <c r="Q301" i="11"/>
  <c r="Q333" i="11"/>
  <c r="Q365" i="11"/>
  <c r="Q397" i="11"/>
  <c r="Q429" i="11"/>
  <c r="Q461" i="11"/>
  <c r="Q493" i="11"/>
  <c r="Q525" i="11"/>
  <c r="Q557" i="11"/>
  <c r="Q589" i="11"/>
  <c r="Q621" i="11"/>
  <c r="Q653" i="11"/>
  <c r="Q685" i="11"/>
  <c r="Q717" i="11"/>
  <c r="Q22" i="11"/>
  <c r="Q54" i="11"/>
  <c r="Q86" i="11"/>
  <c r="Q118" i="11"/>
  <c r="Q150" i="11"/>
  <c r="Q182" i="11"/>
  <c r="Q214" i="11"/>
  <c r="Q246" i="11"/>
  <c r="Q278" i="11"/>
  <c r="Q310" i="11"/>
  <c r="Q342" i="11"/>
  <c r="Q374" i="11"/>
  <c r="Q406" i="11"/>
  <c r="Q438" i="11"/>
  <c r="Q470" i="11"/>
  <c r="Q502" i="11"/>
  <c r="Q534" i="11"/>
  <c r="Q566" i="11"/>
  <c r="Q598" i="11"/>
  <c r="Q630" i="11"/>
  <c r="Q662" i="11"/>
  <c r="Q694" i="11"/>
  <c r="Q23" i="11"/>
  <c r="Q55" i="11"/>
  <c r="Q87" i="11"/>
  <c r="Q119" i="11"/>
  <c r="Q151" i="11"/>
  <c r="Q183" i="11"/>
  <c r="Q215" i="11"/>
  <c r="Q247" i="11"/>
  <c r="Q279" i="11"/>
  <c r="Q311" i="11"/>
  <c r="Q343" i="11"/>
  <c r="Q375" i="11"/>
  <c r="Q407" i="11"/>
  <c r="Q439" i="11"/>
  <c r="Q471" i="11"/>
  <c r="Q503" i="11"/>
  <c r="Q535" i="11"/>
  <c r="Q567" i="11"/>
  <c r="Q599" i="11"/>
  <c r="Q631" i="11"/>
  <c r="Q663" i="11"/>
  <c r="Q695" i="11"/>
  <c r="Q16" i="11"/>
  <c r="Q48" i="11"/>
  <c r="Q80" i="11"/>
  <c r="Q112" i="11"/>
  <c r="Q144" i="11"/>
  <c r="Q176" i="11"/>
  <c r="Q208" i="11"/>
  <c r="Q240" i="11"/>
  <c r="Q272" i="11"/>
  <c r="Q304" i="11"/>
  <c r="Q336" i="11"/>
  <c r="Q368" i="11"/>
  <c r="Q400" i="11"/>
  <c r="Q432" i="11"/>
  <c r="Q464" i="11"/>
  <c r="Q496" i="11"/>
  <c r="Q528" i="11"/>
  <c r="Q560" i="11"/>
  <c r="Q592" i="11"/>
  <c r="Q624" i="11"/>
  <c r="Q656" i="11"/>
  <c r="Q688" i="11"/>
  <c r="Q720" i="11"/>
  <c r="Q33" i="11"/>
  <c r="Q65" i="11"/>
  <c r="Q97" i="11"/>
  <c r="Q129" i="11"/>
  <c r="Q161" i="11"/>
  <c r="Q193" i="11"/>
  <c r="Q225" i="11"/>
  <c r="Q257" i="11"/>
  <c r="Q289" i="11"/>
  <c r="Q321" i="11"/>
  <c r="Q353" i="11"/>
  <c r="Q385" i="11"/>
  <c r="Q417" i="11"/>
  <c r="Q449" i="11"/>
  <c r="Q481" i="11"/>
  <c r="Q513" i="11"/>
  <c r="Q545" i="11"/>
  <c r="Q577" i="11"/>
  <c r="Q609" i="11"/>
  <c r="Q641" i="11"/>
  <c r="Q673" i="11"/>
  <c r="Q705" i="11"/>
  <c r="Q18" i="11"/>
  <c r="Q50" i="11"/>
  <c r="Q82" i="11"/>
  <c r="Q114" i="11"/>
  <c r="Q146" i="11"/>
  <c r="Q178" i="11"/>
  <c r="Q210" i="11"/>
  <c r="Q242" i="11"/>
  <c r="Q274" i="11"/>
  <c r="Q306" i="11"/>
  <c r="Q338" i="11"/>
  <c r="Q370" i="11"/>
  <c r="Q402" i="11"/>
  <c r="Q434" i="11"/>
  <c r="Q466" i="11"/>
  <c r="Q498" i="11"/>
  <c r="Q530" i="11"/>
  <c r="Q562" i="11"/>
  <c r="Q594" i="11"/>
  <c r="Q626" i="11"/>
  <c r="Q658" i="11"/>
  <c r="Q690" i="11"/>
  <c r="Q722" i="11"/>
  <c r="Q36" i="11"/>
  <c r="Q68" i="11"/>
  <c r="Q100" i="11"/>
  <c r="Q132" i="11"/>
  <c r="Q164" i="11"/>
  <c r="Q196" i="11"/>
  <c r="Q228" i="11"/>
  <c r="Q260" i="11"/>
  <c r="Q292" i="11"/>
  <c r="Q324" i="11"/>
  <c r="Q356" i="11"/>
  <c r="Q388" i="11"/>
  <c r="Q420" i="11"/>
  <c r="Q452" i="11"/>
  <c r="Q484" i="11"/>
  <c r="Q516" i="11"/>
  <c r="Q548" i="11"/>
  <c r="Q580" i="11"/>
  <c r="Q612" i="11"/>
  <c r="Q644" i="11"/>
  <c r="Q676" i="11"/>
  <c r="Q708" i="11"/>
  <c r="Q21" i="11"/>
  <c r="Q53" i="11"/>
  <c r="Q85" i="11"/>
  <c r="Q117" i="11"/>
  <c r="Q149" i="11"/>
  <c r="Q181" i="11"/>
  <c r="Q213" i="11"/>
  <c r="Q245" i="11"/>
  <c r="Q277" i="11"/>
  <c r="Q309" i="11"/>
  <c r="Q341" i="11"/>
  <c r="Q373" i="11"/>
  <c r="Q405" i="11"/>
  <c r="Q437" i="11"/>
  <c r="Q469" i="11"/>
  <c r="Q501" i="11"/>
  <c r="Q533" i="11"/>
  <c r="Q565" i="11"/>
  <c r="Q597" i="11"/>
  <c r="Q629" i="11"/>
  <c r="Q661" i="11"/>
  <c r="Q693" i="11"/>
  <c r="Q30" i="11"/>
  <c r="Q62" i="11"/>
  <c r="Q94" i="11"/>
  <c r="Q126" i="11"/>
  <c r="Q158" i="11"/>
  <c r="Q190" i="11"/>
  <c r="Q222" i="11"/>
  <c r="Q254" i="11"/>
  <c r="Q286" i="11"/>
  <c r="Q318" i="11"/>
  <c r="Q350" i="11"/>
  <c r="Q382" i="11"/>
  <c r="Q414" i="11"/>
  <c r="Q446" i="11"/>
  <c r="Q478" i="11"/>
  <c r="Q510" i="11"/>
  <c r="Q542" i="11"/>
  <c r="Q574" i="11"/>
  <c r="Q606" i="11"/>
  <c r="Q638" i="11"/>
  <c r="Q670" i="11"/>
  <c r="Q702" i="11"/>
  <c r="Q724" i="11"/>
  <c r="Q723" i="11"/>
  <c r="Q31" i="11"/>
  <c r="Q63" i="11"/>
  <c r="Q95" i="11"/>
  <c r="Q127" i="11"/>
  <c r="Q159" i="11"/>
  <c r="Q191" i="11"/>
  <c r="Q223" i="11"/>
  <c r="Q255" i="11"/>
  <c r="Q287" i="11"/>
  <c r="Q319" i="11"/>
  <c r="Q351" i="11"/>
  <c r="Q383" i="11"/>
  <c r="Q415" i="11"/>
  <c r="Q447" i="11"/>
  <c r="Q479" i="11"/>
  <c r="Q511" i="11"/>
  <c r="Q543" i="11"/>
  <c r="Q575" i="11"/>
  <c r="Q607" i="11"/>
  <c r="Q639" i="11"/>
  <c r="Q671" i="11"/>
  <c r="Q703" i="11"/>
  <c r="Q24" i="11"/>
  <c r="Q56" i="11"/>
  <c r="Q88" i="11"/>
  <c r="Q120" i="11"/>
  <c r="Q152" i="11"/>
  <c r="Q184" i="11"/>
  <c r="Q216" i="11"/>
  <c r="Q248" i="11"/>
  <c r="Q280" i="11"/>
  <c r="Q312" i="11"/>
  <c r="Q344" i="11"/>
  <c r="Q376" i="11"/>
  <c r="Q408" i="11"/>
  <c r="Q440" i="11"/>
  <c r="Q472" i="11"/>
  <c r="Q504" i="11"/>
  <c r="Q536" i="11"/>
  <c r="Q568" i="11"/>
  <c r="Q600" i="11"/>
  <c r="Q632" i="11"/>
  <c r="Q664" i="11"/>
  <c r="Q696" i="11"/>
  <c r="Q9" i="11"/>
  <c r="Q41" i="11"/>
  <c r="Q73" i="11"/>
  <c r="Q105" i="11"/>
  <c r="Q137" i="11"/>
  <c r="Q169" i="11"/>
  <c r="Q201" i="11"/>
  <c r="Q233" i="11"/>
  <c r="Q265" i="11"/>
  <c r="Q297" i="11"/>
  <c r="Q329" i="11"/>
  <c r="Q361" i="11"/>
  <c r="Q393" i="11"/>
  <c r="Q425" i="11"/>
  <c r="Q457" i="11"/>
  <c r="Q489" i="11"/>
  <c r="Q521" i="11"/>
  <c r="Q553" i="11"/>
  <c r="Q585" i="11"/>
  <c r="Q617" i="11"/>
  <c r="Q649" i="11"/>
  <c r="Q681" i="11"/>
  <c r="Q713" i="11"/>
  <c r="Q26" i="11"/>
  <c r="Q58" i="11"/>
  <c r="Q90" i="11"/>
  <c r="Q122" i="11"/>
  <c r="Q154" i="11"/>
  <c r="Q186" i="11"/>
  <c r="Q218" i="11"/>
  <c r="Q250" i="11"/>
  <c r="Q282" i="11"/>
  <c r="Q314" i="11"/>
  <c r="Q346" i="11"/>
  <c r="Q378" i="11"/>
  <c r="Q410" i="11"/>
  <c r="Q442" i="11"/>
  <c r="Q474" i="11"/>
  <c r="Q506" i="11"/>
  <c r="Q538" i="11"/>
  <c r="Q570" i="11"/>
  <c r="Q602" i="11"/>
  <c r="Q634" i="11"/>
  <c r="Q666" i="11"/>
  <c r="Q698" i="11"/>
  <c r="AA704" i="12"/>
  <c r="AA696" i="12"/>
  <c r="AA688" i="12"/>
  <c r="AA680" i="12"/>
  <c r="AA672" i="12"/>
  <c r="AA664" i="12"/>
  <c r="AA656" i="12"/>
  <c r="AA648" i="12"/>
  <c r="AA640" i="12"/>
  <c r="AA632" i="12"/>
  <c r="AA624" i="12"/>
  <c r="AA616" i="12"/>
  <c r="AA600" i="12"/>
  <c r="AA592" i="12"/>
  <c r="AA576" i="12"/>
  <c r="AA568" i="12"/>
  <c r="Q325" i="12"/>
  <c r="Q453" i="12"/>
  <c r="Q203" i="12"/>
  <c r="Q441" i="12"/>
  <c r="Q313" i="12"/>
  <c r="Q180" i="12"/>
  <c r="Q284" i="12"/>
  <c r="Q276" i="12"/>
  <c r="Q260" i="12"/>
  <c r="Q252" i="12"/>
  <c r="Q581" i="12"/>
  <c r="Q428" i="12"/>
  <c r="Q300" i="12"/>
  <c r="Q155" i="12"/>
  <c r="Q531" i="12"/>
  <c r="Q403" i="12"/>
  <c r="Q275" i="12"/>
  <c r="Q120" i="12"/>
  <c r="Q517" i="12"/>
  <c r="Q389" i="12"/>
  <c r="Q261" i="12"/>
  <c r="Q88" i="12"/>
  <c r="Q505" i="12"/>
  <c r="Q377" i="12"/>
  <c r="Q249" i="12"/>
  <c r="Q52" i="12"/>
  <c r="Q492" i="12"/>
  <c r="Q364" i="12"/>
  <c r="Q236" i="12"/>
  <c r="Q467" i="12"/>
  <c r="Q339" i="12"/>
  <c r="Q219" i="12"/>
  <c r="AD720" i="12"/>
  <c r="R719" i="12"/>
  <c r="AD672" i="12"/>
  <c r="R671" i="12"/>
  <c r="AD600" i="12"/>
  <c r="R599" i="12"/>
  <c r="AD552" i="12"/>
  <c r="R551" i="12"/>
  <c r="AD496" i="12"/>
  <c r="R495" i="12"/>
  <c r="AD480" i="12"/>
  <c r="R479" i="12"/>
  <c r="AD424" i="12"/>
  <c r="R423" i="12"/>
  <c r="AD400" i="12"/>
  <c r="AG399" i="12" s="1"/>
  <c r="R399" i="12"/>
  <c r="AD360" i="12"/>
  <c r="R359" i="12"/>
  <c r="AD304" i="12"/>
  <c r="R303" i="12"/>
  <c r="AD248" i="12"/>
  <c r="R247" i="12"/>
  <c r="AD208" i="12"/>
  <c r="R207" i="12"/>
  <c r="AD152" i="12"/>
  <c r="R151" i="12"/>
  <c r="AD96" i="12"/>
  <c r="R95" i="12"/>
  <c r="AD40" i="12"/>
  <c r="R39" i="12"/>
  <c r="AE552" i="12"/>
  <c r="Q551" i="12"/>
  <c r="AD719" i="12"/>
  <c r="R718" i="12"/>
  <c r="AD711" i="12"/>
  <c r="R710" i="12"/>
  <c r="AD703" i="12"/>
  <c r="R702" i="12"/>
  <c r="AD695" i="12"/>
  <c r="R694" i="12"/>
  <c r="AD687" i="12"/>
  <c r="R686" i="12"/>
  <c r="AD679" i="12"/>
  <c r="R678" i="12"/>
  <c r="AD671" i="12"/>
  <c r="R670" i="12"/>
  <c r="AD663" i="12"/>
  <c r="R662" i="12"/>
  <c r="AD655" i="12"/>
  <c r="R654" i="12"/>
  <c r="AD647" i="12"/>
  <c r="R646" i="12"/>
  <c r="AD639" i="12"/>
  <c r="R638" i="12"/>
  <c r="AD631" i="12"/>
  <c r="R630" i="12"/>
  <c r="AD623" i="12"/>
  <c r="R622" i="12"/>
  <c r="AD615" i="12"/>
  <c r="R614" i="12"/>
  <c r="AD599" i="12"/>
  <c r="R598" i="12"/>
  <c r="AD591" i="12"/>
  <c r="R590" i="12"/>
  <c r="AD583" i="12"/>
  <c r="R582" i="12"/>
  <c r="AD575" i="12"/>
  <c r="R574" i="12"/>
  <c r="AD567" i="12"/>
  <c r="R566" i="12"/>
  <c r="AD559" i="12"/>
  <c r="R558" i="12"/>
  <c r="AD551" i="12"/>
  <c r="R550" i="12"/>
  <c r="AD543" i="12"/>
  <c r="R542" i="12"/>
  <c r="AD535" i="12"/>
  <c r="R534" i="12"/>
  <c r="AD527" i="12"/>
  <c r="R526" i="12"/>
  <c r="AD519" i="12"/>
  <c r="R518" i="12"/>
  <c r="AD511" i="12"/>
  <c r="R510" i="12"/>
  <c r="AD503" i="12"/>
  <c r="R502" i="12"/>
  <c r="AD495" i="12"/>
  <c r="R494" i="12"/>
  <c r="AD487" i="12"/>
  <c r="R486" i="12"/>
  <c r="AD479" i="12"/>
  <c r="R478" i="12"/>
  <c r="AD471" i="12"/>
  <c r="R470" i="12"/>
  <c r="AD463" i="12"/>
  <c r="R462" i="12"/>
  <c r="AD455" i="12"/>
  <c r="R454" i="12"/>
  <c r="AD447" i="12"/>
  <c r="R446" i="12"/>
  <c r="AD439" i="12"/>
  <c r="R438" i="12"/>
  <c r="AD431" i="12"/>
  <c r="R430" i="12"/>
  <c r="AD423" i="12"/>
  <c r="R422" i="12"/>
  <c r="AD415" i="12"/>
  <c r="R414" i="12"/>
  <c r="AD407" i="12"/>
  <c r="R406" i="12"/>
  <c r="AD391" i="12"/>
  <c r="R390" i="12"/>
  <c r="AD383" i="12"/>
  <c r="R382" i="12"/>
  <c r="AD375" i="12"/>
  <c r="R374" i="12"/>
  <c r="AD367" i="12"/>
  <c r="R366" i="12"/>
  <c r="AD359" i="12"/>
  <c r="R358" i="12"/>
  <c r="AD351" i="12"/>
  <c r="R350" i="12"/>
  <c r="AD343" i="12"/>
  <c r="R342" i="12"/>
  <c r="AD335" i="12"/>
  <c r="R334" i="12"/>
  <c r="AD319" i="12"/>
  <c r="R318" i="12"/>
  <c r="AD311" i="12"/>
  <c r="R310" i="12"/>
  <c r="AD303" i="12"/>
  <c r="R302" i="12"/>
  <c r="AD295" i="12"/>
  <c r="R294" i="12"/>
  <c r="AD287" i="12"/>
  <c r="R286" i="12"/>
  <c r="AD279" i="12"/>
  <c r="R278" i="12"/>
  <c r="AD271" i="12"/>
  <c r="R270" i="12"/>
  <c r="AD263" i="12"/>
  <c r="R262" i="12"/>
  <c r="AD255" i="12"/>
  <c r="R254" i="12"/>
  <c r="AD247" i="12"/>
  <c r="R246" i="12"/>
  <c r="AD239" i="12"/>
  <c r="R238" i="12"/>
  <c r="AD231" i="12"/>
  <c r="R230" i="12"/>
  <c r="AD223" i="12"/>
  <c r="R222" i="12"/>
  <c r="AD215" i="12"/>
  <c r="R214" i="12"/>
  <c r="AD207" i="12"/>
  <c r="R206" i="12"/>
  <c r="AD199" i="12"/>
  <c r="R198" i="12"/>
  <c r="AD191" i="12"/>
  <c r="R190" i="12"/>
  <c r="AD183" i="12"/>
  <c r="R182" i="12"/>
  <c r="AD175" i="12"/>
  <c r="R174" i="12"/>
  <c r="AD167" i="12"/>
  <c r="R166" i="12"/>
  <c r="AD159" i="12"/>
  <c r="R158" i="12"/>
  <c r="AD151" i="12"/>
  <c r="R150" i="12"/>
  <c r="AD143" i="12"/>
  <c r="R142" i="12"/>
  <c r="AD135" i="12"/>
  <c r="R134" i="12"/>
  <c r="AD127" i="12"/>
  <c r="R126" i="12"/>
  <c r="AD119" i="12"/>
  <c r="R118" i="12"/>
  <c r="AD111" i="12"/>
  <c r="R110" i="12"/>
  <c r="AD103" i="12"/>
  <c r="R102" i="12"/>
  <c r="AD95" i="12"/>
  <c r="R94" i="12"/>
  <c r="AD87" i="12"/>
  <c r="R86" i="12"/>
  <c r="AD79" i="12"/>
  <c r="R78" i="12"/>
  <c r="AD71" i="12"/>
  <c r="R70" i="12"/>
  <c r="AD63" i="12"/>
  <c r="R62" i="12"/>
  <c r="AD55" i="12"/>
  <c r="R54" i="12"/>
  <c r="AD47" i="12"/>
  <c r="R46" i="12"/>
  <c r="AD39" i="12"/>
  <c r="R38" i="12"/>
  <c r="AE719" i="12"/>
  <c r="Q718" i="12"/>
  <c r="AE711" i="12"/>
  <c r="AH711" i="12" s="1"/>
  <c r="Q710" i="12"/>
  <c r="AE703" i="12"/>
  <c r="AH703" i="12" s="1"/>
  <c r="Q702" i="12"/>
  <c r="AE695" i="12"/>
  <c r="Q694" i="12"/>
  <c r="AE687" i="12"/>
  <c r="Q686" i="12"/>
  <c r="AE679" i="12"/>
  <c r="AH679" i="12" s="1"/>
  <c r="Q678" i="12"/>
  <c r="AE671" i="12"/>
  <c r="Q670" i="12"/>
  <c r="AE663" i="12"/>
  <c r="Q662" i="12"/>
  <c r="AE655" i="12"/>
  <c r="Q654" i="12"/>
  <c r="AE647" i="12"/>
  <c r="AH647" i="12" s="1"/>
  <c r="Q646" i="12"/>
  <c r="AE639" i="12"/>
  <c r="AH639" i="12" s="1"/>
  <c r="Q638" i="12"/>
  <c r="AE631" i="12"/>
  <c r="Q630" i="12"/>
  <c r="AE623" i="12"/>
  <c r="Q622" i="12"/>
  <c r="AE615" i="12"/>
  <c r="AH614" i="12" s="1"/>
  <c r="Q614" i="12"/>
  <c r="AE607" i="12"/>
  <c r="AH606" i="12" s="1"/>
  <c r="Q606" i="12"/>
  <c r="AE599" i="12"/>
  <c r="AH598" i="12" s="1"/>
  <c r="Q598" i="12"/>
  <c r="AE591" i="12"/>
  <c r="AH590" i="12" s="1"/>
  <c r="Q590" i="12"/>
  <c r="AE583" i="12"/>
  <c r="AH582" i="12" s="1"/>
  <c r="Q582" i="12"/>
  <c r="AE575" i="12"/>
  <c r="AH574" i="12" s="1"/>
  <c r="Q574" i="12"/>
  <c r="AE567" i="12"/>
  <c r="AH566" i="12" s="1"/>
  <c r="Q566" i="12"/>
  <c r="AE559" i="12"/>
  <c r="AH558" i="12" s="1"/>
  <c r="Q558" i="12"/>
  <c r="AE551" i="12"/>
  <c r="AH550" i="12" s="1"/>
  <c r="Q550" i="12"/>
  <c r="AE543" i="12"/>
  <c r="AH542" i="12" s="1"/>
  <c r="Q542" i="12"/>
  <c r="AE535" i="12"/>
  <c r="AH534" i="12" s="1"/>
  <c r="Q534" i="12"/>
  <c r="AE527" i="12"/>
  <c r="AH526" i="12" s="1"/>
  <c r="Q526" i="12"/>
  <c r="AE519" i="12"/>
  <c r="AH518" i="12" s="1"/>
  <c r="Q518" i="12"/>
  <c r="AE511" i="12"/>
  <c r="AH510" i="12" s="1"/>
  <c r="Q510" i="12"/>
  <c r="AE503" i="12"/>
  <c r="AH502" i="12" s="1"/>
  <c r="Q502" i="12"/>
  <c r="AE495" i="12"/>
  <c r="AH494" i="12" s="1"/>
  <c r="Q494" i="12"/>
  <c r="AE487" i="12"/>
  <c r="AH486" i="12" s="1"/>
  <c r="Q486" i="12"/>
  <c r="AE479" i="12"/>
  <c r="AH478" i="12" s="1"/>
  <c r="Q478" i="12"/>
  <c r="AE471" i="12"/>
  <c r="AH470" i="12" s="1"/>
  <c r="Q470" i="12"/>
  <c r="AE463" i="12"/>
  <c r="AH462" i="12" s="1"/>
  <c r="Q462" i="12"/>
  <c r="AE455" i="12"/>
  <c r="AH454" i="12" s="1"/>
  <c r="Q454" i="12"/>
  <c r="AE447" i="12"/>
  <c r="AH446" i="12" s="1"/>
  <c r="Q446" i="12"/>
  <c r="AE439" i="12"/>
  <c r="AH438" i="12" s="1"/>
  <c r="Q438" i="12"/>
  <c r="AE431" i="12"/>
  <c r="AH430" i="12" s="1"/>
  <c r="Q430" i="12"/>
  <c r="AE423" i="12"/>
  <c r="AH422" i="12" s="1"/>
  <c r="Q422" i="12"/>
  <c r="AE415" i="12"/>
  <c r="AH414" i="12" s="1"/>
  <c r="Q414" i="12"/>
  <c r="AE407" i="12"/>
  <c r="AH406" i="12" s="1"/>
  <c r="Q406" i="12"/>
  <c r="AE399" i="12"/>
  <c r="AH398" i="12" s="1"/>
  <c r="Q398" i="12"/>
  <c r="AE391" i="12"/>
  <c r="AH390" i="12" s="1"/>
  <c r="Q390" i="12"/>
  <c r="AE383" i="12"/>
  <c r="AH382" i="12" s="1"/>
  <c r="Q382" i="12"/>
  <c r="AE375" i="12"/>
  <c r="AH374" i="12" s="1"/>
  <c r="Q374" i="12"/>
  <c r="AE367" i="12"/>
  <c r="AH366" i="12" s="1"/>
  <c r="Q366" i="12"/>
  <c r="AE359" i="12"/>
  <c r="AH358" i="12" s="1"/>
  <c r="Q358" i="12"/>
  <c r="AE351" i="12"/>
  <c r="AH350" i="12" s="1"/>
  <c r="Q350" i="12"/>
  <c r="AE343" i="12"/>
  <c r="AH342" i="12" s="1"/>
  <c r="Q342" i="12"/>
  <c r="AE335" i="12"/>
  <c r="AH334" i="12" s="1"/>
  <c r="Q334" i="12"/>
  <c r="AE327" i="12"/>
  <c r="AH326" i="12" s="1"/>
  <c r="Q326" i="12"/>
  <c r="AE319" i="12"/>
  <c r="AH318" i="12" s="1"/>
  <c r="Q318" i="12"/>
  <c r="AE311" i="12"/>
  <c r="AH310" i="12" s="1"/>
  <c r="Q310" i="12"/>
  <c r="AE303" i="12"/>
  <c r="AH302" i="12" s="1"/>
  <c r="Q302" i="12"/>
  <c r="AE295" i="12"/>
  <c r="AH294" i="12" s="1"/>
  <c r="Q294" i="12"/>
  <c r="AE287" i="12"/>
  <c r="AH286" i="12" s="1"/>
  <c r="Q286" i="12"/>
  <c r="AE279" i="12"/>
  <c r="AH278" i="12" s="1"/>
  <c r="Q278" i="12"/>
  <c r="AE271" i="12"/>
  <c r="AH270" i="12" s="1"/>
  <c r="Q270" i="12"/>
  <c r="AE263" i="12"/>
  <c r="AH262" i="12" s="1"/>
  <c r="Q262" i="12"/>
  <c r="AE255" i="12"/>
  <c r="AH254" i="12" s="1"/>
  <c r="Q254" i="12"/>
  <c r="AE247" i="12"/>
  <c r="AH246" i="12" s="1"/>
  <c r="Q246" i="12"/>
  <c r="AE239" i="12"/>
  <c r="AH238" i="12" s="1"/>
  <c r="Q238" i="12"/>
  <c r="AE231" i="12"/>
  <c r="Q230" i="12"/>
  <c r="AE223" i="12"/>
  <c r="Q222" i="12"/>
  <c r="AE215" i="12"/>
  <c r="Q214" i="12"/>
  <c r="AE207" i="12"/>
  <c r="Q206" i="12"/>
  <c r="AE199" i="12"/>
  <c r="Q198" i="12"/>
  <c r="AE191" i="12"/>
  <c r="AH191" i="12" s="1"/>
  <c r="Q190" i="12"/>
  <c r="AE183" i="12"/>
  <c r="Q182" i="12"/>
  <c r="AE175" i="12"/>
  <c r="Q174" i="12"/>
  <c r="AE167" i="12"/>
  <c r="Q166" i="12"/>
  <c r="AE159" i="12"/>
  <c r="AH159" i="12" s="1"/>
  <c r="Q158" i="12"/>
  <c r="AE151" i="12"/>
  <c r="Q150" i="12"/>
  <c r="AE143" i="12"/>
  <c r="Q142" i="12"/>
  <c r="AE135" i="12"/>
  <c r="Q134" i="12"/>
  <c r="AE127" i="12"/>
  <c r="AH127" i="12" s="1"/>
  <c r="Q126" i="12"/>
  <c r="AE119" i="12"/>
  <c r="Q118" i="12"/>
  <c r="AE111" i="12"/>
  <c r="Q110" i="12"/>
  <c r="AE103" i="12"/>
  <c r="Q102" i="12"/>
  <c r="AE95" i="12"/>
  <c r="AH95" i="12" s="1"/>
  <c r="Q94" i="12"/>
  <c r="AE87" i="12"/>
  <c r="Q86" i="12"/>
  <c r="AE79" i="12"/>
  <c r="Q78" i="12"/>
  <c r="AE71" i="12"/>
  <c r="Q70" i="12"/>
  <c r="AE63" i="12"/>
  <c r="AH63" i="12" s="1"/>
  <c r="Q62" i="12"/>
  <c r="AE55" i="12"/>
  <c r="Q54" i="12"/>
  <c r="AE47" i="12"/>
  <c r="Q46" i="12"/>
  <c r="AE39" i="12"/>
  <c r="Q38" i="12"/>
  <c r="Q671" i="12"/>
  <c r="Q607" i="12"/>
  <c r="Q415" i="12"/>
  <c r="R655" i="12"/>
  <c r="AD696" i="12"/>
  <c r="AG695" i="12" s="1"/>
  <c r="R695" i="12"/>
  <c r="AD632" i="12"/>
  <c r="R631" i="12"/>
  <c r="AD584" i="12"/>
  <c r="R583" i="12"/>
  <c r="AD536" i="12"/>
  <c r="R535" i="12"/>
  <c r="AD472" i="12"/>
  <c r="R471" i="12"/>
  <c r="AD408" i="12"/>
  <c r="R407" i="12"/>
  <c r="AD344" i="12"/>
  <c r="AG343" i="12" s="1"/>
  <c r="R343" i="12"/>
  <c r="AD272" i="12"/>
  <c r="R271" i="12"/>
  <c r="AD200" i="12"/>
  <c r="R199" i="12"/>
  <c r="AD144" i="12"/>
  <c r="R143" i="12"/>
  <c r="AD88" i="12"/>
  <c r="R87" i="12"/>
  <c r="Q679" i="12"/>
  <c r="AD718" i="12"/>
  <c r="R717" i="12"/>
  <c r="AD710" i="12"/>
  <c r="R709" i="12"/>
  <c r="AD702" i="12"/>
  <c r="R701" i="12"/>
  <c r="AD694" i="12"/>
  <c r="R693" i="12"/>
  <c r="AD686" i="12"/>
  <c r="R685" i="12"/>
  <c r="AD678" i="12"/>
  <c r="R677" i="12"/>
  <c r="AD670" i="12"/>
  <c r="R669" i="12"/>
  <c r="AD662" i="12"/>
  <c r="R661" i="12"/>
  <c r="AD654" i="12"/>
  <c r="R653" i="12"/>
  <c r="AD646" i="12"/>
  <c r="R645" i="12"/>
  <c r="AD638" i="12"/>
  <c r="R637" i="12"/>
  <c r="AD630" i="12"/>
  <c r="R629" i="12"/>
  <c r="AD622" i="12"/>
  <c r="R621" i="12"/>
  <c r="AD614" i="12"/>
  <c r="R613" i="12"/>
  <c r="AD606" i="12"/>
  <c r="AG606" i="12" s="1"/>
  <c r="R605" i="12"/>
  <c r="AD598" i="12"/>
  <c r="R597" i="12"/>
  <c r="AD590" i="12"/>
  <c r="R589" i="12"/>
  <c r="AD582" i="12"/>
  <c r="R581" i="12"/>
  <c r="AD574" i="12"/>
  <c r="R573" i="12"/>
  <c r="AD566" i="12"/>
  <c r="R565" i="12"/>
  <c r="AD558" i="12"/>
  <c r="R557" i="12"/>
  <c r="AD550" i="12"/>
  <c r="R549" i="12"/>
  <c r="AD542" i="12"/>
  <c r="R541" i="12"/>
  <c r="AD534" i="12"/>
  <c r="V533" i="12" s="1"/>
  <c r="R533" i="12"/>
  <c r="AD526" i="12"/>
  <c r="R525" i="12"/>
  <c r="AD518" i="12"/>
  <c r="R517" i="12"/>
  <c r="AD510" i="12"/>
  <c r="R509" i="12"/>
  <c r="AD502" i="12"/>
  <c r="R501" i="12"/>
  <c r="AD494" i="12"/>
  <c r="R493" i="12"/>
  <c r="AD486" i="12"/>
  <c r="R485" i="12"/>
  <c r="AD478" i="12"/>
  <c r="R477" i="12"/>
  <c r="AD470" i="12"/>
  <c r="V469" i="12" s="1"/>
  <c r="R469" i="12"/>
  <c r="AD462" i="12"/>
  <c r="R461" i="12"/>
  <c r="AD454" i="12"/>
  <c r="R453" i="12"/>
  <c r="AD446" i="12"/>
  <c r="R445" i="12"/>
  <c r="AD438" i="12"/>
  <c r="R437" i="12"/>
  <c r="AD430" i="12"/>
  <c r="R429" i="12"/>
  <c r="AD422" i="12"/>
  <c r="R421" i="12"/>
  <c r="AD414" i="12"/>
  <c r="R413" i="12"/>
  <c r="AD406" i="12"/>
  <c r="R405" i="12"/>
  <c r="AD398" i="12"/>
  <c r="R397" i="12"/>
  <c r="AD390" i="12"/>
  <c r="R389" i="12"/>
  <c r="AD382" i="12"/>
  <c r="R381" i="12"/>
  <c r="AD374" i="12"/>
  <c r="R373" i="12"/>
  <c r="AD366" i="12"/>
  <c r="R365" i="12"/>
  <c r="AD358" i="12"/>
  <c r="R357" i="12"/>
  <c r="AD350" i="12"/>
  <c r="R349" i="12"/>
  <c r="AD342" i="12"/>
  <c r="R341" i="12"/>
  <c r="AD334" i="12"/>
  <c r="R333" i="12"/>
  <c r="AD326" i="12"/>
  <c r="R325" i="12"/>
  <c r="AD318" i="12"/>
  <c r="R317" i="12"/>
  <c r="AD310" i="12"/>
  <c r="R309" i="12"/>
  <c r="AD302" i="12"/>
  <c r="R301" i="12"/>
  <c r="AD294" i="12"/>
  <c r="R293" i="12"/>
  <c r="AD286" i="12"/>
  <c r="R285" i="12"/>
  <c r="AD278" i="12"/>
  <c r="R277" i="12"/>
  <c r="AD270" i="12"/>
  <c r="R269" i="12"/>
  <c r="AD262" i="12"/>
  <c r="R261" i="12"/>
  <c r="AD254" i="12"/>
  <c r="R253" i="12"/>
  <c r="AD246" i="12"/>
  <c r="R245" i="12"/>
  <c r="AD238" i="12"/>
  <c r="R237" i="12"/>
  <c r="AD230" i="12"/>
  <c r="R229" i="12"/>
  <c r="AD222" i="12"/>
  <c r="R221" i="12"/>
  <c r="AD214" i="12"/>
  <c r="R213" i="12"/>
  <c r="AD206" i="12"/>
  <c r="R205" i="12"/>
  <c r="AD198" i="12"/>
  <c r="R197" i="12"/>
  <c r="AD190" i="12"/>
  <c r="R189" i="12"/>
  <c r="AD182" i="12"/>
  <c r="R181" i="12"/>
  <c r="AD174" i="12"/>
  <c r="R173" i="12"/>
  <c r="AD166" i="12"/>
  <c r="R165" i="12"/>
  <c r="AD158" i="12"/>
  <c r="R157" i="12"/>
  <c r="AD150" i="12"/>
  <c r="R149" i="12"/>
  <c r="AD142" i="12"/>
  <c r="R141" i="12"/>
  <c r="AD134" i="12"/>
  <c r="R133" i="12"/>
  <c r="AD126" i="12"/>
  <c r="R125" i="12"/>
  <c r="AD118" i="12"/>
  <c r="R117" i="12"/>
  <c r="AD110" i="12"/>
  <c r="R109" i="12"/>
  <c r="AD102" i="12"/>
  <c r="R101" i="12"/>
  <c r="AD94" i="12"/>
  <c r="R93" i="12"/>
  <c r="AD86" i="12"/>
  <c r="R85" i="12"/>
  <c r="AD78" i="12"/>
  <c r="R77" i="12"/>
  <c r="AD70" i="12"/>
  <c r="R69" i="12"/>
  <c r="AD62" i="12"/>
  <c r="R61" i="12"/>
  <c r="AD54" i="12"/>
  <c r="R53" i="12"/>
  <c r="AD46" i="12"/>
  <c r="R45" i="12"/>
  <c r="AD38" i="12"/>
  <c r="R37" i="12"/>
  <c r="AE718" i="12"/>
  <c r="Q717" i="12"/>
  <c r="AE710" i="12"/>
  <c r="Q709" i="12"/>
  <c r="AE702" i="12"/>
  <c r="Q701" i="12"/>
  <c r="AE694" i="12"/>
  <c r="Q693" i="12"/>
  <c r="AE686" i="12"/>
  <c r="Q685" i="12"/>
  <c r="AE678" i="12"/>
  <c r="Q677" i="12"/>
  <c r="AE670" i="12"/>
  <c r="Q669" i="12"/>
  <c r="AE662" i="12"/>
  <c r="Q661" i="12"/>
  <c r="AE654" i="12"/>
  <c r="Q653" i="12"/>
  <c r="AE646" i="12"/>
  <c r="Q645" i="12"/>
  <c r="AE638" i="12"/>
  <c r="Q637" i="12"/>
  <c r="AE630" i="12"/>
  <c r="Q629" i="12"/>
  <c r="AE622" i="12"/>
  <c r="Q621" i="12"/>
  <c r="Q663" i="12"/>
  <c r="Q599" i="12"/>
  <c r="R606" i="12"/>
  <c r="AD680" i="12"/>
  <c r="R679" i="12"/>
  <c r="AD616" i="12"/>
  <c r="R615" i="12"/>
  <c r="AD568" i="12"/>
  <c r="R567" i="12"/>
  <c r="AD544" i="12"/>
  <c r="R543" i="12"/>
  <c r="AD488" i="12"/>
  <c r="R487" i="12"/>
  <c r="AD448" i="12"/>
  <c r="R447" i="12"/>
  <c r="AD416" i="12"/>
  <c r="R415" i="12"/>
  <c r="AD352" i="12"/>
  <c r="R351" i="12"/>
  <c r="AD296" i="12"/>
  <c r="R295" i="12"/>
  <c r="AD240" i="12"/>
  <c r="R239" i="12"/>
  <c r="AD184" i="12"/>
  <c r="R183" i="12"/>
  <c r="AD120" i="12"/>
  <c r="R119" i="12"/>
  <c r="AD48" i="12"/>
  <c r="R47" i="12"/>
  <c r="AE576" i="12"/>
  <c r="Q575" i="12"/>
  <c r="AD717" i="12"/>
  <c r="R716" i="12"/>
  <c r="AD709" i="12"/>
  <c r="R708" i="12"/>
  <c r="AD701" i="12"/>
  <c r="R700" i="12"/>
  <c r="AD693" i="12"/>
  <c r="R692" i="12"/>
  <c r="AD685" i="12"/>
  <c r="R684" i="12"/>
  <c r="AD677" i="12"/>
  <c r="R676" i="12"/>
  <c r="AD669" i="12"/>
  <c r="R668" i="12"/>
  <c r="AD661" i="12"/>
  <c r="R660" i="12"/>
  <c r="AD653" i="12"/>
  <c r="R652" i="12"/>
  <c r="AD645" i="12"/>
  <c r="R644" i="12"/>
  <c r="AD637" i="12"/>
  <c r="R636" i="12"/>
  <c r="AD629" i="12"/>
  <c r="R628" i="12"/>
  <c r="AD621" i="12"/>
  <c r="R620" i="12"/>
  <c r="AD613" i="12"/>
  <c r="R612" i="12"/>
  <c r="AD605" i="12"/>
  <c r="R604" i="12"/>
  <c r="AD597" i="12"/>
  <c r="R596" i="12"/>
  <c r="AD589" i="12"/>
  <c r="R588" i="12"/>
  <c r="AD581" i="12"/>
  <c r="R580" i="12"/>
  <c r="AD573" i="12"/>
  <c r="R572" i="12"/>
  <c r="AD565" i="12"/>
  <c r="R564" i="12"/>
  <c r="AD557" i="12"/>
  <c r="R556" i="12"/>
  <c r="AD549" i="12"/>
  <c r="R548" i="12"/>
  <c r="AD541" i="12"/>
  <c r="R540" i="12"/>
  <c r="AD533" i="12"/>
  <c r="R532" i="12"/>
  <c r="AD525" i="12"/>
  <c r="R524" i="12"/>
  <c r="AD517" i="12"/>
  <c r="R516" i="12"/>
  <c r="AD509" i="12"/>
  <c r="R508" i="12"/>
  <c r="AD501" i="12"/>
  <c r="R500" i="12"/>
  <c r="AD493" i="12"/>
  <c r="R492" i="12"/>
  <c r="AD485" i="12"/>
  <c r="R484" i="12"/>
  <c r="AD477" i="12"/>
  <c r="AG476" i="12" s="1"/>
  <c r="R476" i="12"/>
  <c r="AD469" i="12"/>
  <c r="R468" i="12"/>
  <c r="AD461" i="12"/>
  <c r="R460" i="12"/>
  <c r="AD453" i="12"/>
  <c r="R452" i="12"/>
  <c r="AD445" i="12"/>
  <c r="R444" i="12"/>
  <c r="AD437" i="12"/>
  <c r="R436" i="12"/>
  <c r="AD429" i="12"/>
  <c r="R428" i="12"/>
  <c r="AD421" i="12"/>
  <c r="R420" i="12"/>
  <c r="AD413" i="12"/>
  <c r="R412" i="12"/>
  <c r="AD405" i="12"/>
  <c r="R404" i="12"/>
  <c r="AD397" i="12"/>
  <c r="R396" i="12"/>
  <c r="AD389" i="12"/>
  <c r="R388" i="12"/>
  <c r="AD381" i="12"/>
  <c r="R380" i="12"/>
  <c r="AD373" i="12"/>
  <c r="R372" i="12"/>
  <c r="AD365" i="12"/>
  <c r="R364" i="12"/>
  <c r="AD357" i="12"/>
  <c r="R356" i="12"/>
  <c r="AD349" i="12"/>
  <c r="R348" i="12"/>
  <c r="AD341" i="12"/>
  <c r="R340" i="12"/>
  <c r="AD333" i="12"/>
  <c r="R332" i="12"/>
  <c r="AD325" i="12"/>
  <c r="R324" i="12"/>
  <c r="AD317" i="12"/>
  <c r="R316" i="12"/>
  <c r="AD309" i="12"/>
  <c r="R308" i="12"/>
  <c r="AD301" i="12"/>
  <c r="R300" i="12"/>
  <c r="AD293" i="12"/>
  <c r="R292" i="12"/>
  <c r="AD285" i="12"/>
  <c r="R284" i="12"/>
  <c r="AD277" i="12"/>
  <c r="R276" i="12"/>
  <c r="AD269" i="12"/>
  <c r="R268" i="12"/>
  <c r="AD261" i="12"/>
  <c r="R260" i="12"/>
  <c r="AD253" i="12"/>
  <c r="R252" i="12"/>
  <c r="AD245" i="12"/>
  <c r="R244" i="12"/>
  <c r="AD237" i="12"/>
  <c r="R236" i="12"/>
  <c r="AD229" i="12"/>
  <c r="R228" i="12"/>
  <c r="AD221" i="12"/>
  <c r="R220" i="12"/>
  <c r="AD213" i="12"/>
  <c r="R212" i="12"/>
  <c r="AD205" i="12"/>
  <c r="R204" i="12"/>
  <c r="AD197" i="12"/>
  <c r="R196" i="12"/>
  <c r="AD189" i="12"/>
  <c r="R188" i="12"/>
  <c r="AD181" i="12"/>
  <c r="R180" i="12"/>
  <c r="AD173" i="12"/>
  <c r="R172" i="12"/>
  <c r="AD165" i="12"/>
  <c r="R164" i="12"/>
  <c r="AD157" i="12"/>
  <c r="R156" i="12"/>
  <c r="AD149" i="12"/>
  <c r="R148" i="12"/>
  <c r="AD141" i="12"/>
  <c r="R140" i="12"/>
  <c r="AD133" i="12"/>
  <c r="R132" i="12"/>
  <c r="AD125" i="12"/>
  <c r="R124" i="12"/>
  <c r="AD117" i="12"/>
  <c r="R116" i="12"/>
  <c r="AD109" i="12"/>
  <c r="R108" i="12"/>
  <c r="AD101" i="12"/>
  <c r="R100" i="12"/>
  <c r="AD93" i="12"/>
  <c r="R92" i="12"/>
  <c r="AD85" i="12"/>
  <c r="R84" i="12"/>
  <c r="AD77" i="12"/>
  <c r="R76" i="12"/>
  <c r="AD69" i="12"/>
  <c r="R68" i="12"/>
  <c r="AD61" i="12"/>
  <c r="R60" i="12"/>
  <c r="AD53" i="12"/>
  <c r="R52" i="12"/>
  <c r="AD45" i="12"/>
  <c r="R44" i="12"/>
  <c r="AD37" i="12"/>
  <c r="R36" i="12"/>
  <c r="AE717" i="12"/>
  <c r="Q716" i="12"/>
  <c r="AE709" i="12"/>
  <c r="Q708" i="12"/>
  <c r="AE701" i="12"/>
  <c r="Q700" i="12"/>
  <c r="AE693" i="12"/>
  <c r="Q692" i="12"/>
  <c r="AE685" i="12"/>
  <c r="Q684" i="12"/>
  <c r="AE677" i="12"/>
  <c r="Q676" i="12"/>
  <c r="AE669" i="12"/>
  <c r="Q668" i="12"/>
  <c r="AE661" i="12"/>
  <c r="Q660" i="12"/>
  <c r="AE653" i="12"/>
  <c r="Q652" i="12"/>
  <c r="AE645" i="12"/>
  <c r="Q644" i="12"/>
  <c r="AE637" i="12"/>
  <c r="Q636" i="12"/>
  <c r="AE629" i="12"/>
  <c r="Q628" i="12"/>
  <c r="AE621" i="12"/>
  <c r="Q620" i="12"/>
  <c r="Q719" i="12"/>
  <c r="Q655" i="12"/>
  <c r="Q591" i="12"/>
  <c r="Q287" i="12"/>
  <c r="R552" i="12"/>
  <c r="AD704" i="12"/>
  <c r="AG703" i="12" s="1"/>
  <c r="R703" i="12"/>
  <c r="AD648" i="12"/>
  <c r="R647" i="12"/>
  <c r="AD608" i="12"/>
  <c r="AG607" i="12" s="1"/>
  <c r="R607" i="12"/>
  <c r="AD528" i="12"/>
  <c r="R527" i="12"/>
  <c r="AD440" i="12"/>
  <c r="AG439" i="12" s="1"/>
  <c r="R439" i="12"/>
  <c r="AD376" i="12"/>
  <c r="R375" i="12"/>
  <c r="AD320" i="12"/>
  <c r="R319" i="12"/>
  <c r="AD280" i="12"/>
  <c r="R279" i="12"/>
  <c r="AD224" i="12"/>
  <c r="R223" i="12"/>
  <c r="AD176" i="12"/>
  <c r="R175" i="12"/>
  <c r="AD128" i="12"/>
  <c r="R127" i="12"/>
  <c r="AD72" i="12"/>
  <c r="R71" i="12"/>
  <c r="AE560" i="12"/>
  <c r="Q559" i="12"/>
  <c r="Q615" i="12"/>
  <c r="AD724" i="12"/>
  <c r="R723" i="12"/>
  <c r="R724" i="12"/>
  <c r="AD716" i="12"/>
  <c r="R715" i="12"/>
  <c r="AD708" i="12"/>
  <c r="R707" i="12"/>
  <c r="AD700" i="12"/>
  <c r="R699" i="12"/>
  <c r="AD692" i="12"/>
  <c r="R691" i="12"/>
  <c r="AD684" i="12"/>
  <c r="R683" i="12"/>
  <c r="AD676" i="12"/>
  <c r="R675" i="12"/>
  <c r="AD668" i="12"/>
  <c r="R667" i="12"/>
  <c r="AD660" i="12"/>
  <c r="R659" i="12"/>
  <c r="AD652" i="12"/>
  <c r="R651" i="12"/>
  <c r="AD644" i="12"/>
  <c r="R643" i="12"/>
  <c r="AD636" i="12"/>
  <c r="R635" i="12"/>
  <c r="AD628" i="12"/>
  <c r="R627" i="12"/>
  <c r="AD620" i="12"/>
  <c r="R619" i="12"/>
  <c r="AD612" i="12"/>
  <c r="R611" i="12"/>
  <c r="AD604" i="12"/>
  <c r="R603" i="12"/>
  <c r="AD596" i="12"/>
  <c r="R595" i="12"/>
  <c r="AD588" i="12"/>
  <c r="R587" i="12"/>
  <c r="AD580" i="12"/>
  <c r="R579" i="12"/>
  <c r="AD572" i="12"/>
  <c r="R571" i="12"/>
  <c r="AD564" i="12"/>
  <c r="R563" i="12"/>
  <c r="AD556" i="12"/>
  <c r="R555" i="12"/>
  <c r="AD548" i="12"/>
  <c r="R547" i="12"/>
  <c r="AD540" i="12"/>
  <c r="R539" i="12"/>
  <c r="AD532" i="12"/>
  <c r="R531" i="12"/>
  <c r="AD524" i="12"/>
  <c r="R523" i="12"/>
  <c r="AD516" i="12"/>
  <c r="R515" i="12"/>
  <c r="AD508" i="12"/>
  <c r="R507" i="12"/>
  <c r="AD500" i="12"/>
  <c r="R499" i="12"/>
  <c r="AD492" i="12"/>
  <c r="R491" i="12"/>
  <c r="AD484" i="12"/>
  <c r="R483" i="12"/>
  <c r="AD468" i="12"/>
  <c r="R467" i="12"/>
  <c r="AD460" i="12"/>
  <c r="R459" i="12"/>
  <c r="AD452" i="12"/>
  <c r="R451" i="12"/>
  <c r="AD444" i="12"/>
  <c r="R443" i="12"/>
  <c r="AD436" i="12"/>
  <c r="R435" i="12"/>
  <c r="AD428" i="12"/>
  <c r="R427" i="12"/>
  <c r="AD420" i="12"/>
  <c r="R419" i="12"/>
  <c r="AD412" i="12"/>
  <c r="R411" i="12"/>
  <c r="AD404" i="12"/>
  <c r="R403" i="12"/>
  <c r="AD396" i="12"/>
  <c r="R395" i="12"/>
  <c r="AD388" i="12"/>
  <c r="V387" i="12" s="1"/>
  <c r="R387" i="12"/>
  <c r="AD380" i="12"/>
  <c r="R379" i="12"/>
  <c r="AD372" i="12"/>
  <c r="R371" i="12"/>
  <c r="AD364" i="12"/>
  <c r="R363" i="12"/>
  <c r="AD356" i="12"/>
  <c r="R355" i="12"/>
  <c r="AD348" i="12"/>
  <c r="R347" i="12"/>
  <c r="AD340" i="12"/>
  <c r="R339" i="12"/>
  <c r="AD332" i="12"/>
  <c r="R331" i="12"/>
  <c r="AD324" i="12"/>
  <c r="V323" i="12" s="1"/>
  <c r="R323" i="12"/>
  <c r="AD316" i="12"/>
  <c r="R315" i="12"/>
  <c r="AD308" i="12"/>
  <c r="R307" i="12"/>
  <c r="AD300" i="12"/>
  <c r="R299" i="12"/>
  <c r="AD292" i="12"/>
  <c r="V291" i="12" s="1"/>
  <c r="R291" i="12"/>
  <c r="AD284" i="12"/>
  <c r="R283" i="12"/>
  <c r="AD276" i="12"/>
  <c r="R275" i="12"/>
  <c r="AD268" i="12"/>
  <c r="R267" i="12"/>
  <c r="AD260" i="12"/>
  <c r="R259" i="12"/>
  <c r="AD252" i="12"/>
  <c r="R251" i="12"/>
  <c r="AD244" i="12"/>
  <c r="R243" i="12"/>
  <c r="AD236" i="12"/>
  <c r="R235" i="12"/>
  <c r="AD228" i="12"/>
  <c r="R227" i="12"/>
  <c r="AD220" i="12"/>
  <c r="R219" i="12"/>
  <c r="AD212" i="12"/>
  <c r="R211" i="12"/>
  <c r="AD204" i="12"/>
  <c r="R203" i="12"/>
  <c r="AD196" i="12"/>
  <c r="R195" i="12"/>
  <c r="AD188" i="12"/>
  <c r="R187" i="12"/>
  <c r="AD180" i="12"/>
  <c r="R179" i="12"/>
  <c r="AD172" i="12"/>
  <c r="R171" i="12"/>
  <c r="AD164" i="12"/>
  <c r="R163" i="12"/>
  <c r="AD156" i="12"/>
  <c r="R155" i="12"/>
  <c r="AD148" i="12"/>
  <c r="R147" i="12"/>
  <c r="AD140" i="12"/>
  <c r="R139" i="12"/>
  <c r="AD132" i="12"/>
  <c r="R131" i="12"/>
  <c r="AD124" i="12"/>
  <c r="R123" i="12"/>
  <c r="AD116" i="12"/>
  <c r="R115" i="12"/>
  <c r="AD108" i="12"/>
  <c r="R107" i="12"/>
  <c r="AD100" i="12"/>
  <c r="R99" i="12"/>
  <c r="AD92" i="12"/>
  <c r="R91" i="12"/>
  <c r="AD84" i="12"/>
  <c r="R83" i="12"/>
  <c r="AD76" i="12"/>
  <c r="R75" i="12"/>
  <c r="AD68" i="12"/>
  <c r="R67" i="12"/>
  <c r="AD60" i="12"/>
  <c r="R59" i="12"/>
  <c r="AD52" i="12"/>
  <c r="R51" i="12"/>
  <c r="AD44" i="12"/>
  <c r="R43" i="12"/>
  <c r="AD36" i="12"/>
  <c r="R35" i="12"/>
  <c r="AE724" i="12"/>
  <c r="Q723" i="12"/>
  <c r="Q724" i="12"/>
  <c r="AE716" i="12"/>
  <c r="Q715" i="12"/>
  <c r="AE708" i="12"/>
  <c r="Q707" i="12"/>
  <c r="AE700" i="12"/>
  <c r="Q699" i="12"/>
  <c r="AE692" i="12"/>
  <c r="Q691" i="12"/>
  <c r="AE684" i="12"/>
  <c r="Q683" i="12"/>
  <c r="AE676" i="12"/>
  <c r="Q675" i="12"/>
  <c r="AE668" i="12"/>
  <c r="Q667" i="12"/>
  <c r="AE660" i="12"/>
  <c r="Q659" i="12"/>
  <c r="AE652" i="12"/>
  <c r="Q651" i="12"/>
  <c r="AE644" i="12"/>
  <c r="Q643" i="12"/>
  <c r="AE636" i="12"/>
  <c r="Q635" i="12"/>
  <c r="AE628" i="12"/>
  <c r="Q627" i="12"/>
  <c r="AE620" i="12"/>
  <c r="Q619" i="12"/>
  <c r="AE612" i="12"/>
  <c r="Q611" i="12"/>
  <c r="AE604" i="12"/>
  <c r="Q603" i="12"/>
  <c r="AE596" i="12"/>
  <c r="Q595" i="12"/>
  <c r="AE588" i="12"/>
  <c r="Q587" i="12"/>
  <c r="AE580" i="12"/>
  <c r="Q579" i="12"/>
  <c r="AE572" i="12"/>
  <c r="Q571" i="12"/>
  <c r="AE564" i="12"/>
  <c r="Q563" i="12"/>
  <c r="AE556" i="12"/>
  <c r="Q555" i="12"/>
  <c r="AE548" i="12"/>
  <c r="Q547" i="12"/>
  <c r="Q711" i="12"/>
  <c r="Q647" i="12"/>
  <c r="Q479" i="12"/>
  <c r="R475" i="12"/>
  <c r="AD592" i="12"/>
  <c r="R591" i="12"/>
  <c r="AD520" i="12"/>
  <c r="R519" i="12"/>
  <c r="AD432" i="12"/>
  <c r="R431" i="12"/>
  <c r="AD368" i="12"/>
  <c r="AG367" i="12" s="1"/>
  <c r="R367" i="12"/>
  <c r="AD312" i="12"/>
  <c r="AG311" i="12" s="1"/>
  <c r="R311" i="12"/>
  <c r="AD256" i="12"/>
  <c r="R255" i="12"/>
  <c r="AD192" i="12"/>
  <c r="R191" i="12"/>
  <c r="AD136" i="12"/>
  <c r="AG135" i="12" s="1"/>
  <c r="R135" i="12"/>
  <c r="AD64" i="12"/>
  <c r="R63" i="12"/>
  <c r="AE568" i="12"/>
  <c r="AH567" i="12" s="1"/>
  <c r="Q567" i="12"/>
  <c r="AD723" i="12"/>
  <c r="R722" i="12"/>
  <c r="AD715" i="12"/>
  <c r="R714" i="12"/>
  <c r="AD707" i="12"/>
  <c r="R706" i="12"/>
  <c r="AD699" i="12"/>
  <c r="R698" i="12"/>
  <c r="AD691" i="12"/>
  <c r="R690" i="12"/>
  <c r="AD683" i="12"/>
  <c r="R682" i="12"/>
  <c r="AD675" i="12"/>
  <c r="R674" i="12"/>
  <c r="AD667" i="12"/>
  <c r="R666" i="12"/>
  <c r="AD659" i="12"/>
  <c r="R658" i="12"/>
  <c r="AD651" i="12"/>
  <c r="R650" i="12"/>
  <c r="AD643" i="12"/>
  <c r="R642" i="12"/>
  <c r="AD635" i="12"/>
  <c r="R634" i="12"/>
  <c r="AD627" i="12"/>
  <c r="R626" i="12"/>
  <c r="AD619" i="12"/>
  <c r="R618" i="12"/>
  <c r="AD611" i="12"/>
  <c r="R610" i="12"/>
  <c r="AD603" i="12"/>
  <c r="R602" i="12"/>
  <c r="AD595" i="12"/>
  <c r="R594" i="12"/>
  <c r="AD587" i="12"/>
  <c r="R586" i="12"/>
  <c r="AD579" i="12"/>
  <c r="R578" i="12"/>
  <c r="AD571" i="12"/>
  <c r="R570" i="12"/>
  <c r="AD563" i="12"/>
  <c r="R562" i="12"/>
  <c r="AD555" i="12"/>
  <c r="R554" i="12"/>
  <c r="AD547" i="12"/>
  <c r="R546" i="12"/>
  <c r="AD539" i="12"/>
  <c r="R538" i="12"/>
  <c r="AD531" i="12"/>
  <c r="R530" i="12"/>
  <c r="AD523" i="12"/>
  <c r="R522" i="12"/>
  <c r="AD515" i="12"/>
  <c r="R514" i="12"/>
  <c r="AD507" i="12"/>
  <c r="R506" i="12"/>
  <c r="AD499" i="12"/>
  <c r="R498" i="12"/>
  <c r="AD491" i="12"/>
  <c r="R490" i="12"/>
  <c r="AD483" i="12"/>
  <c r="R482" i="12"/>
  <c r="AD475" i="12"/>
  <c r="R474" i="12"/>
  <c r="AD467" i="12"/>
  <c r="R466" i="12"/>
  <c r="AD459" i="12"/>
  <c r="R458" i="12"/>
  <c r="AD451" i="12"/>
  <c r="R450" i="12"/>
  <c r="AD443" i="12"/>
  <c r="R442" i="12"/>
  <c r="AD435" i="12"/>
  <c r="R434" i="12"/>
  <c r="AD427" i="12"/>
  <c r="R426" i="12"/>
  <c r="AD419" i="12"/>
  <c r="R418" i="12"/>
  <c r="AD411" i="12"/>
  <c r="R410" i="12"/>
  <c r="AD403" i="12"/>
  <c r="R402" i="12"/>
  <c r="AD395" i="12"/>
  <c r="R394" i="12"/>
  <c r="AD387" i="12"/>
  <c r="R386" i="12"/>
  <c r="AD379" i="12"/>
  <c r="R378" i="12"/>
  <c r="AD371" i="12"/>
  <c r="R370" i="12"/>
  <c r="AD363" i="12"/>
  <c r="R362" i="12"/>
  <c r="AD355" i="12"/>
  <c r="R354" i="12"/>
  <c r="AD347" i="12"/>
  <c r="R346" i="12"/>
  <c r="AD339" i="12"/>
  <c r="R338" i="12"/>
  <c r="AD331" i="12"/>
  <c r="R330" i="12"/>
  <c r="AD323" i="12"/>
  <c r="R322" i="12"/>
  <c r="AD315" i="12"/>
  <c r="R314" i="12"/>
  <c r="AD307" i="12"/>
  <c r="R306" i="12"/>
  <c r="AD299" i="12"/>
  <c r="R298" i="12"/>
  <c r="AD291" i="12"/>
  <c r="R290" i="12"/>
  <c r="AD283" i="12"/>
  <c r="R282" i="12"/>
  <c r="AD275" i="12"/>
  <c r="R274" i="12"/>
  <c r="AD267" i="12"/>
  <c r="R266" i="12"/>
  <c r="AD259" i="12"/>
  <c r="R258" i="12"/>
  <c r="AD251" i="12"/>
  <c r="R250" i="12"/>
  <c r="AD243" i="12"/>
  <c r="R242" i="12"/>
  <c r="AD235" i="12"/>
  <c r="R234" i="12"/>
  <c r="AD227" i="12"/>
  <c r="R226" i="12"/>
  <c r="AD219" i="12"/>
  <c r="R218" i="12"/>
  <c r="AD211" i="12"/>
  <c r="R210" i="12"/>
  <c r="AD203" i="12"/>
  <c r="R202" i="12"/>
  <c r="AD195" i="12"/>
  <c r="R194" i="12"/>
  <c r="AD187" i="12"/>
  <c r="R186" i="12"/>
  <c r="AD179" i="12"/>
  <c r="R178" i="12"/>
  <c r="AD171" i="12"/>
  <c r="R170" i="12"/>
  <c r="AD163" i="12"/>
  <c r="R162" i="12"/>
  <c r="AD155" i="12"/>
  <c r="R154" i="12"/>
  <c r="AD147" i="12"/>
  <c r="R146" i="12"/>
  <c r="AD139" i="12"/>
  <c r="R138" i="12"/>
  <c r="AD131" i="12"/>
  <c r="R130" i="12"/>
  <c r="AD123" i="12"/>
  <c r="R122" i="12"/>
  <c r="AD115" i="12"/>
  <c r="R114" i="12"/>
  <c r="AD107" i="12"/>
  <c r="R106" i="12"/>
  <c r="AD99" i="12"/>
  <c r="R98" i="12"/>
  <c r="AD91" i="12"/>
  <c r="R90" i="12"/>
  <c r="AD83" i="12"/>
  <c r="R82" i="12"/>
  <c r="AD75" i="12"/>
  <c r="R74" i="12"/>
  <c r="AD67" i="12"/>
  <c r="R66" i="12"/>
  <c r="AD59" i="12"/>
  <c r="R58" i="12"/>
  <c r="AD51" i="12"/>
  <c r="R50" i="12"/>
  <c r="AD43" i="12"/>
  <c r="R42" i="12"/>
  <c r="AD35" i="12"/>
  <c r="AE723" i="12"/>
  <c r="Q722" i="12"/>
  <c r="AE715" i="12"/>
  <c r="Q714" i="12"/>
  <c r="AE707" i="12"/>
  <c r="Q706" i="12"/>
  <c r="AE699" i="12"/>
  <c r="Q698" i="12"/>
  <c r="AE691" i="12"/>
  <c r="Q690" i="12"/>
  <c r="AE683" i="12"/>
  <c r="Q682" i="12"/>
  <c r="AE675" i="12"/>
  <c r="Q674" i="12"/>
  <c r="AE667" i="12"/>
  <c r="Q666" i="12"/>
  <c r="AE659" i="12"/>
  <c r="Q658" i="12"/>
  <c r="AE651" i="12"/>
  <c r="Q650" i="12"/>
  <c r="AE643" i="12"/>
  <c r="Q642" i="12"/>
  <c r="AE635" i="12"/>
  <c r="Q634" i="12"/>
  <c r="AE627" i="12"/>
  <c r="Q626" i="12"/>
  <c r="AE619" i="12"/>
  <c r="Q618" i="12"/>
  <c r="AE611" i="12"/>
  <c r="Q610" i="12"/>
  <c r="AE603" i="12"/>
  <c r="Q602" i="12"/>
  <c r="AE595" i="12"/>
  <c r="Q594" i="12"/>
  <c r="AE587" i="12"/>
  <c r="Q586" i="12"/>
  <c r="Q703" i="12"/>
  <c r="Q639" i="12"/>
  <c r="Q569" i="12"/>
  <c r="R398" i="12"/>
  <c r="AD712" i="12"/>
  <c r="R711" i="12"/>
  <c r="AD664" i="12"/>
  <c r="R663" i="12"/>
  <c r="AD640" i="12"/>
  <c r="R639" i="12"/>
  <c r="AD576" i="12"/>
  <c r="R575" i="12"/>
  <c r="AD512" i="12"/>
  <c r="R511" i="12"/>
  <c r="AD456" i="12"/>
  <c r="R455" i="12"/>
  <c r="AD392" i="12"/>
  <c r="R391" i="12"/>
  <c r="AD336" i="12"/>
  <c r="AG335" i="12" s="1"/>
  <c r="R335" i="12"/>
  <c r="AD288" i="12"/>
  <c r="R287" i="12"/>
  <c r="AD232" i="12"/>
  <c r="AG231" i="12" s="1"/>
  <c r="R231" i="12"/>
  <c r="AD168" i="12"/>
  <c r="AG167" i="12" s="1"/>
  <c r="R167" i="12"/>
  <c r="AD112" i="12"/>
  <c r="R111" i="12"/>
  <c r="AD80" i="12"/>
  <c r="R79" i="12"/>
  <c r="R704" i="12"/>
  <c r="AD722" i="12"/>
  <c r="R721" i="12"/>
  <c r="AD714" i="12"/>
  <c r="R713" i="12"/>
  <c r="AD706" i="12"/>
  <c r="AG705" i="12" s="1"/>
  <c r="R705" i="12"/>
  <c r="AD698" i="12"/>
  <c r="R697" i="12"/>
  <c r="AD690" i="12"/>
  <c r="R689" i="12"/>
  <c r="AD682" i="12"/>
  <c r="R681" i="12"/>
  <c r="AD674" i="12"/>
  <c r="R673" i="12"/>
  <c r="AD666" i="12"/>
  <c r="R665" i="12"/>
  <c r="AD658" i="12"/>
  <c r="R657" i="12"/>
  <c r="AD650" i="12"/>
  <c r="R649" i="12"/>
  <c r="AD642" i="12"/>
  <c r="R641" i="12"/>
  <c r="AD634" i="12"/>
  <c r="R633" i="12"/>
  <c r="AD626" i="12"/>
  <c r="R625" i="12"/>
  <c r="AD618" i="12"/>
  <c r="R617" i="12"/>
  <c r="AD610" i="12"/>
  <c r="R609" i="12"/>
  <c r="AD602" i="12"/>
  <c r="R601" i="12"/>
  <c r="AD594" i="12"/>
  <c r="R593" i="12"/>
  <c r="AD586" i="12"/>
  <c r="R585" i="12"/>
  <c r="AD578" i="12"/>
  <c r="R577" i="12"/>
  <c r="AD570" i="12"/>
  <c r="R569" i="12"/>
  <c r="AD562" i="12"/>
  <c r="R561" i="12"/>
  <c r="AD554" i="12"/>
  <c r="AG553" i="12" s="1"/>
  <c r="R553" i="12"/>
  <c r="AD546" i="12"/>
  <c r="R545" i="12"/>
  <c r="AD538" i="12"/>
  <c r="R537" i="12"/>
  <c r="AD530" i="12"/>
  <c r="R529" i="12"/>
  <c r="AD522" i="12"/>
  <c r="R521" i="12"/>
  <c r="AD514" i="12"/>
  <c r="R513" i="12"/>
  <c r="AD506" i="12"/>
  <c r="R505" i="12"/>
  <c r="AD498" i="12"/>
  <c r="R497" i="12"/>
  <c r="AD490" i="12"/>
  <c r="R489" i="12"/>
  <c r="AD482" i="12"/>
  <c r="R481" i="12"/>
  <c r="AD474" i="12"/>
  <c r="R473" i="12"/>
  <c r="AD466" i="12"/>
  <c r="R465" i="12"/>
  <c r="AD458" i="12"/>
  <c r="R457" i="12"/>
  <c r="AD450" i="12"/>
  <c r="R449" i="12"/>
  <c r="AD442" i="12"/>
  <c r="R441" i="12"/>
  <c r="AD434" i="12"/>
  <c r="R433" i="12"/>
  <c r="AD426" i="12"/>
  <c r="R425" i="12"/>
  <c r="AD418" i="12"/>
  <c r="R417" i="12"/>
  <c r="AD410" i="12"/>
  <c r="R409" i="12"/>
  <c r="AD402" i="12"/>
  <c r="R401" i="12"/>
  <c r="AD394" i="12"/>
  <c r="R393" i="12"/>
  <c r="AD386" i="12"/>
  <c r="R385" i="12"/>
  <c r="AD378" i="12"/>
  <c r="R377" i="12"/>
  <c r="AD370" i="12"/>
  <c r="R369" i="12"/>
  <c r="AD362" i="12"/>
  <c r="R361" i="12"/>
  <c r="AD354" i="12"/>
  <c r="R353" i="12"/>
  <c r="AD346" i="12"/>
  <c r="R345" i="12"/>
  <c r="AD338" i="12"/>
  <c r="R337" i="12"/>
  <c r="AD330" i="12"/>
  <c r="R329" i="12"/>
  <c r="AD322" i="12"/>
  <c r="R321" i="12"/>
  <c r="AD314" i="12"/>
  <c r="R313" i="12"/>
  <c r="AD306" i="12"/>
  <c r="R305" i="12"/>
  <c r="AD298" i="12"/>
  <c r="R297" i="12"/>
  <c r="AD290" i="12"/>
  <c r="R289" i="12"/>
  <c r="AD282" i="12"/>
  <c r="R281" i="12"/>
  <c r="AD274" i="12"/>
  <c r="R273" i="12"/>
  <c r="AD266" i="12"/>
  <c r="R265" i="12"/>
  <c r="AD258" i="12"/>
  <c r="R257" i="12"/>
  <c r="AD250" i="12"/>
  <c r="R249" i="12"/>
  <c r="AD242" i="12"/>
  <c r="R241" i="12"/>
  <c r="AD234" i="12"/>
  <c r="R233" i="12"/>
  <c r="AD226" i="12"/>
  <c r="R225" i="12"/>
  <c r="AD218" i="12"/>
  <c r="R217" i="12"/>
  <c r="AD210" i="12"/>
  <c r="R209" i="12"/>
  <c r="AD202" i="12"/>
  <c r="R201" i="12"/>
  <c r="AD194" i="12"/>
  <c r="R193" i="12"/>
  <c r="AD186" i="12"/>
  <c r="R185" i="12"/>
  <c r="AD178" i="12"/>
  <c r="R177" i="12"/>
  <c r="AD170" i="12"/>
  <c r="R169" i="12"/>
  <c r="AD162" i="12"/>
  <c r="R161" i="12"/>
  <c r="AD154" i="12"/>
  <c r="R153" i="12"/>
  <c r="AD146" i="12"/>
  <c r="R145" i="12"/>
  <c r="AD138" i="12"/>
  <c r="R137" i="12"/>
  <c r="AD130" i="12"/>
  <c r="R129" i="12"/>
  <c r="AD122" i="12"/>
  <c r="R121" i="12"/>
  <c r="AD114" i="12"/>
  <c r="R113" i="12"/>
  <c r="AD106" i="12"/>
  <c r="R105" i="12"/>
  <c r="AD98" i="12"/>
  <c r="R97" i="12"/>
  <c r="AD90" i="12"/>
  <c r="R89" i="12"/>
  <c r="AD82" i="12"/>
  <c r="R81" i="12"/>
  <c r="AD74" i="12"/>
  <c r="R73" i="12"/>
  <c r="AD66" i="12"/>
  <c r="R65" i="12"/>
  <c r="AD58" i="12"/>
  <c r="R57" i="12"/>
  <c r="AD50" i="12"/>
  <c r="R49" i="12"/>
  <c r="AD42" i="12"/>
  <c r="R41" i="12"/>
  <c r="AE722" i="12"/>
  <c r="Q721" i="12"/>
  <c r="AE714" i="12"/>
  <c r="Q713" i="12"/>
  <c r="AE706" i="12"/>
  <c r="Q705" i="12"/>
  <c r="AE698" i="12"/>
  <c r="Q697" i="12"/>
  <c r="AE690" i="12"/>
  <c r="Q689" i="12"/>
  <c r="AE682" i="12"/>
  <c r="Q681" i="12"/>
  <c r="AE674" i="12"/>
  <c r="Q673" i="12"/>
  <c r="AE666" i="12"/>
  <c r="Q665" i="12"/>
  <c r="AE658" i="12"/>
  <c r="Q657" i="12"/>
  <c r="AE650" i="12"/>
  <c r="Q649" i="12"/>
  <c r="AE642" i="12"/>
  <c r="Q641" i="12"/>
  <c r="AE634" i="12"/>
  <c r="Q633" i="12"/>
  <c r="AE626" i="12"/>
  <c r="Q625" i="12"/>
  <c r="AE618" i="12"/>
  <c r="Q617" i="12"/>
  <c r="AE610" i="12"/>
  <c r="Q609" i="12"/>
  <c r="AE602" i="12"/>
  <c r="Q601" i="12"/>
  <c r="AE594" i="12"/>
  <c r="Q593" i="12"/>
  <c r="AE586" i="12"/>
  <c r="Q585" i="12"/>
  <c r="AE578" i="12"/>
  <c r="Q577" i="12"/>
  <c r="AE562" i="12"/>
  <c r="Q561" i="12"/>
  <c r="AE554" i="12"/>
  <c r="Q553" i="12"/>
  <c r="AE546" i="12"/>
  <c r="Q545" i="12"/>
  <c r="AE538" i="12"/>
  <c r="Q537" i="12"/>
  <c r="Q695" i="12"/>
  <c r="Q631" i="12"/>
  <c r="Q556" i="12"/>
  <c r="Q351" i="12"/>
  <c r="R326" i="12"/>
  <c r="AD688" i="12"/>
  <c r="R687" i="12"/>
  <c r="AD624" i="12"/>
  <c r="R623" i="12"/>
  <c r="AD560" i="12"/>
  <c r="R559" i="12"/>
  <c r="AD504" i="12"/>
  <c r="AG503" i="12" s="1"/>
  <c r="R503" i="12"/>
  <c r="AD464" i="12"/>
  <c r="R463" i="12"/>
  <c r="AD384" i="12"/>
  <c r="R383" i="12"/>
  <c r="AD328" i="12"/>
  <c r="R327" i="12"/>
  <c r="AD264" i="12"/>
  <c r="AG263" i="12" s="1"/>
  <c r="R263" i="12"/>
  <c r="AD216" i="12"/>
  <c r="R215" i="12"/>
  <c r="AD160" i="12"/>
  <c r="R159" i="12"/>
  <c r="AD104" i="12"/>
  <c r="AG103" i="12" s="1"/>
  <c r="R103" i="12"/>
  <c r="AD56" i="12"/>
  <c r="R55" i="12"/>
  <c r="AE584" i="12"/>
  <c r="Q583" i="12"/>
  <c r="AD721" i="12"/>
  <c r="R720" i="12"/>
  <c r="AD713" i="12"/>
  <c r="R712" i="12"/>
  <c r="AD697" i="12"/>
  <c r="R696" i="12"/>
  <c r="AD689" i="12"/>
  <c r="R688" i="12"/>
  <c r="AD681" i="12"/>
  <c r="R680" i="12"/>
  <c r="AD673" i="12"/>
  <c r="R672" i="12"/>
  <c r="AD665" i="12"/>
  <c r="R664" i="12"/>
  <c r="AD657" i="12"/>
  <c r="AG656" i="12" s="1"/>
  <c r="R656" i="12"/>
  <c r="AD649" i="12"/>
  <c r="R648" i="12"/>
  <c r="AD641" i="12"/>
  <c r="R640" i="12"/>
  <c r="AD633" i="12"/>
  <c r="R632" i="12"/>
  <c r="AD625" i="12"/>
  <c r="R624" i="12"/>
  <c r="AD617" i="12"/>
  <c r="R616" i="12"/>
  <c r="AD609" i="12"/>
  <c r="R608" i="12"/>
  <c r="AD601" i="12"/>
  <c r="AG600" i="12" s="1"/>
  <c r="R600" i="12"/>
  <c r="AD593" i="12"/>
  <c r="R592" i="12"/>
  <c r="AD585" i="12"/>
  <c r="R584" i="12"/>
  <c r="AD577" i="12"/>
  <c r="AG576" i="12" s="1"/>
  <c r="R576" i="12"/>
  <c r="AD569" i="12"/>
  <c r="R568" i="12"/>
  <c r="AD561" i="12"/>
  <c r="R560" i="12"/>
  <c r="AD545" i="12"/>
  <c r="AG544" i="12" s="1"/>
  <c r="R544" i="12"/>
  <c r="AD537" i="12"/>
  <c r="AG536" i="12" s="1"/>
  <c r="R536" i="12"/>
  <c r="AD529" i="12"/>
  <c r="R528" i="12"/>
  <c r="AD521" i="12"/>
  <c r="R520" i="12"/>
  <c r="AD513" i="12"/>
  <c r="R512" i="12"/>
  <c r="AD505" i="12"/>
  <c r="R504" i="12"/>
  <c r="AD497" i="12"/>
  <c r="R496" i="12"/>
  <c r="AD489" i="12"/>
  <c r="R488" i="12"/>
  <c r="AD481" i="12"/>
  <c r="R480" i="12"/>
  <c r="AD473" i="12"/>
  <c r="R472" i="12"/>
  <c r="AD465" i="12"/>
  <c r="R464" i="12"/>
  <c r="AD457" i="12"/>
  <c r="R456" i="12"/>
  <c r="AD449" i="12"/>
  <c r="R448" i="12"/>
  <c r="AD441" i="12"/>
  <c r="R440" i="12"/>
  <c r="AD433" i="12"/>
  <c r="R432" i="12"/>
  <c r="AD425" i="12"/>
  <c r="AG424" i="12" s="1"/>
  <c r="R424" i="12"/>
  <c r="AD417" i="12"/>
  <c r="R416" i="12"/>
  <c r="AD409" i="12"/>
  <c r="R408" i="12"/>
  <c r="AD401" i="12"/>
  <c r="R400" i="12"/>
  <c r="AD393" i="12"/>
  <c r="R392" i="12"/>
  <c r="AD385" i="12"/>
  <c r="AG384" i="12" s="1"/>
  <c r="R384" i="12"/>
  <c r="AD377" i="12"/>
  <c r="AG376" i="12" s="1"/>
  <c r="R376" i="12"/>
  <c r="AD369" i="12"/>
  <c r="R368" i="12"/>
  <c r="AD361" i="12"/>
  <c r="R360" i="12"/>
  <c r="AD353" i="12"/>
  <c r="AG352" i="12" s="1"/>
  <c r="R352" i="12"/>
  <c r="AD345" i="12"/>
  <c r="R344" i="12"/>
  <c r="AD337" i="12"/>
  <c r="R336" i="12"/>
  <c r="AD329" i="12"/>
  <c r="R328" i="12"/>
  <c r="AD321" i="12"/>
  <c r="R320" i="12"/>
  <c r="AD313" i="12"/>
  <c r="R312" i="12"/>
  <c r="AD305" i="12"/>
  <c r="R304" i="12"/>
  <c r="AD297" i="12"/>
  <c r="R296" i="12"/>
  <c r="AD289" i="12"/>
  <c r="R288" i="12"/>
  <c r="AD281" i="12"/>
  <c r="R280" i="12"/>
  <c r="AD273" i="12"/>
  <c r="AG272" i="12" s="1"/>
  <c r="R272" i="12"/>
  <c r="AD265" i="12"/>
  <c r="R264" i="12"/>
  <c r="AD257" i="12"/>
  <c r="R256" i="12"/>
  <c r="AD249" i="12"/>
  <c r="AG248" i="12" s="1"/>
  <c r="R248" i="12"/>
  <c r="AD241" i="12"/>
  <c r="R240" i="12"/>
  <c r="AD233" i="12"/>
  <c r="R232" i="12"/>
  <c r="AD225" i="12"/>
  <c r="AG224" i="12" s="1"/>
  <c r="R224" i="12"/>
  <c r="AD217" i="12"/>
  <c r="R216" i="12"/>
  <c r="AD209" i="12"/>
  <c r="R208" i="12"/>
  <c r="AD201" i="12"/>
  <c r="R200" i="12"/>
  <c r="AD193" i="12"/>
  <c r="R192" i="12"/>
  <c r="AD185" i="12"/>
  <c r="R184" i="12"/>
  <c r="AD177" i="12"/>
  <c r="R176" i="12"/>
  <c r="AD169" i="12"/>
  <c r="R168" i="12"/>
  <c r="AD161" i="12"/>
  <c r="AG160" i="12" s="1"/>
  <c r="R160" i="12"/>
  <c r="AD153" i="12"/>
  <c r="R152" i="12"/>
  <c r="AD145" i="12"/>
  <c r="R144" i="12"/>
  <c r="AD137" i="12"/>
  <c r="R136" i="12"/>
  <c r="AD129" i="12"/>
  <c r="R128" i="12"/>
  <c r="AD121" i="12"/>
  <c r="AG120" i="12" s="1"/>
  <c r="R120" i="12"/>
  <c r="AD113" i="12"/>
  <c r="R112" i="12"/>
  <c r="AD105" i="12"/>
  <c r="R104" i="12"/>
  <c r="AD97" i="12"/>
  <c r="R96" i="12"/>
  <c r="AD89" i="12"/>
  <c r="R88" i="12"/>
  <c r="AD81" i="12"/>
  <c r="R80" i="12"/>
  <c r="AD73" i="12"/>
  <c r="AG72" i="12" s="1"/>
  <c r="R72" i="12"/>
  <c r="AD65" i="12"/>
  <c r="R64" i="12"/>
  <c r="AD57" i="12"/>
  <c r="R56" i="12"/>
  <c r="AD49" i="12"/>
  <c r="R48" i="12"/>
  <c r="AD41" i="12"/>
  <c r="AG40" i="12" s="1"/>
  <c r="R40" i="12"/>
  <c r="AE721" i="12"/>
  <c r="AH720" i="12" s="1"/>
  <c r="Q720" i="12"/>
  <c r="AE713" i="12"/>
  <c r="AH712" i="12" s="1"/>
  <c r="Q712" i="12"/>
  <c r="AE705" i="12"/>
  <c r="Q704" i="12"/>
  <c r="AE697" i="12"/>
  <c r="AH696" i="12" s="1"/>
  <c r="Q696" i="12"/>
  <c r="AE689" i="12"/>
  <c r="AH688" i="12" s="1"/>
  <c r="Q688" i="12"/>
  <c r="AE681" i="12"/>
  <c r="AH680" i="12" s="1"/>
  <c r="Q680" i="12"/>
  <c r="AE673" i="12"/>
  <c r="AH672" i="12" s="1"/>
  <c r="Q672" i="12"/>
  <c r="AE665" i="12"/>
  <c r="AH664" i="12" s="1"/>
  <c r="Q664" i="12"/>
  <c r="AE657" i="12"/>
  <c r="AH656" i="12" s="1"/>
  <c r="Q656" i="12"/>
  <c r="AE649" i="12"/>
  <c r="AH648" i="12" s="1"/>
  <c r="Q648" i="12"/>
  <c r="AE641" i="12"/>
  <c r="AH640" i="12" s="1"/>
  <c r="Q640" i="12"/>
  <c r="AE633" i="12"/>
  <c r="AH632" i="12" s="1"/>
  <c r="Q632" i="12"/>
  <c r="AE625" i="12"/>
  <c r="AH624" i="12" s="1"/>
  <c r="Q624" i="12"/>
  <c r="AE617" i="12"/>
  <c r="AH616" i="12" s="1"/>
  <c r="Q616" i="12"/>
  <c r="AE609" i="12"/>
  <c r="AH608" i="12" s="1"/>
  <c r="Q608" i="12"/>
  <c r="AE601" i="12"/>
  <c r="AH600" i="12" s="1"/>
  <c r="Q600" i="12"/>
  <c r="AE593" i="12"/>
  <c r="AH592" i="12" s="1"/>
  <c r="Q592" i="12"/>
  <c r="AE585" i="12"/>
  <c r="Q584" i="12"/>
  <c r="AE577" i="12"/>
  <c r="Q576" i="12"/>
  <c r="AE569" i="12"/>
  <c r="Q568" i="12"/>
  <c r="AE561" i="12"/>
  <c r="AH560" i="12" s="1"/>
  <c r="Q560" i="12"/>
  <c r="AE553" i="12"/>
  <c r="Q552" i="12"/>
  <c r="AE545" i="12"/>
  <c r="AH544" i="12" s="1"/>
  <c r="Q544" i="12"/>
  <c r="AE537" i="12"/>
  <c r="AH536" i="12" s="1"/>
  <c r="Q536" i="12"/>
  <c r="Q687" i="12"/>
  <c r="Q623" i="12"/>
  <c r="Q543" i="12"/>
  <c r="AE230" i="12"/>
  <c r="Q229" i="12"/>
  <c r="AE222" i="12"/>
  <c r="Q221" i="12"/>
  <c r="AE214" i="12"/>
  <c r="Q213" i="12"/>
  <c r="AE206" i="12"/>
  <c r="AH205" i="12" s="1"/>
  <c r="Q205" i="12"/>
  <c r="AE198" i="12"/>
  <c r="AH197" i="12" s="1"/>
  <c r="Q197" i="12"/>
  <c r="AE190" i="12"/>
  <c r="Q189" i="12"/>
  <c r="AE182" i="12"/>
  <c r="AH181" i="12" s="1"/>
  <c r="Q181" i="12"/>
  <c r="AE174" i="12"/>
  <c r="Q173" i="12"/>
  <c r="AE166" i="12"/>
  <c r="AH165" i="12" s="1"/>
  <c r="Q165" i="12"/>
  <c r="AE158" i="12"/>
  <c r="Q157" i="12"/>
  <c r="AE150" i="12"/>
  <c r="Q149" i="12"/>
  <c r="AE142" i="12"/>
  <c r="Q141" i="12"/>
  <c r="AE134" i="12"/>
  <c r="AH133" i="12" s="1"/>
  <c r="Q133" i="12"/>
  <c r="AE126" i="12"/>
  <c r="Q125" i="12"/>
  <c r="AE118" i="12"/>
  <c r="AH117" i="12" s="1"/>
  <c r="Q117" i="12"/>
  <c r="AE110" i="12"/>
  <c r="Q109" i="12"/>
  <c r="AE102" i="12"/>
  <c r="AH101" i="12" s="1"/>
  <c r="Q101" i="12"/>
  <c r="AE94" i="12"/>
  <c r="Q93" i="12"/>
  <c r="AE86" i="12"/>
  <c r="Q85" i="12"/>
  <c r="AE78" i="12"/>
  <c r="Q77" i="12"/>
  <c r="AE70" i="12"/>
  <c r="AH69" i="12" s="1"/>
  <c r="Q69" i="12"/>
  <c r="AE62" i="12"/>
  <c r="Q61" i="12"/>
  <c r="AE54" i="12"/>
  <c r="AH53" i="12" s="1"/>
  <c r="Q53" i="12"/>
  <c r="AE46" i="12"/>
  <c r="Q45" i="12"/>
  <c r="AE38" i="12"/>
  <c r="AH37" i="12" s="1"/>
  <c r="Q37" i="12"/>
  <c r="Q580" i="12"/>
  <c r="Q541" i="12"/>
  <c r="Q529" i="12"/>
  <c r="Q516" i="12"/>
  <c r="Q503" i="12"/>
  <c r="Q491" i="12"/>
  <c r="Q477" i="12"/>
  <c r="Q465" i="12"/>
  <c r="Q452" i="12"/>
  <c r="Q439" i="12"/>
  <c r="Q427" i="12"/>
  <c r="Q413" i="12"/>
  <c r="Q401" i="12"/>
  <c r="Q388" i="12"/>
  <c r="Q375" i="12"/>
  <c r="Q363" i="12"/>
  <c r="Q349" i="12"/>
  <c r="Q337" i="12"/>
  <c r="Q324" i="12"/>
  <c r="Q311" i="12"/>
  <c r="Q299" i="12"/>
  <c r="Q285" i="12"/>
  <c r="Q273" i="12"/>
  <c r="Q247" i="12"/>
  <c r="Q235" i="12"/>
  <c r="Q217" i="12"/>
  <c r="Q200" i="12"/>
  <c r="Q179" i="12"/>
  <c r="Q152" i="12"/>
  <c r="Q116" i="12"/>
  <c r="Q81" i="12"/>
  <c r="Q49" i="12"/>
  <c r="AE229" i="12"/>
  <c r="AH228" i="12" s="1"/>
  <c r="Q228" i="12"/>
  <c r="AE221" i="12"/>
  <c r="Q220" i="12"/>
  <c r="AE213" i="12"/>
  <c r="AH212" i="12" s="1"/>
  <c r="Q212" i="12"/>
  <c r="AE189" i="12"/>
  <c r="AH188" i="12" s="1"/>
  <c r="Q188" i="12"/>
  <c r="AE173" i="12"/>
  <c r="AH172" i="12" s="1"/>
  <c r="Q172" i="12"/>
  <c r="AE157" i="12"/>
  <c r="AH156" i="12" s="1"/>
  <c r="Q156" i="12"/>
  <c r="AE149" i="12"/>
  <c r="Q148" i="12"/>
  <c r="AE141" i="12"/>
  <c r="AH140" i="12" s="1"/>
  <c r="Q140" i="12"/>
  <c r="AE125" i="12"/>
  <c r="Q124" i="12"/>
  <c r="AE109" i="12"/>
  <c r="AH108" i="12" s="1"/>
  <c r="Q108" i="12"/>
  <c r="AE93" i="12"/>
  <c r="AH92" i="12" s="1"/>
  <c r="Q92" i="12"/>
  <c r="AE85" i="12"/>
  <c r="Q84" i="12"/>
  <c r="AE77" i="12"/>
  <c r="AH76" i="12" s="1"/>
  <c r="Q76" i="12"/>
  <c r="AE61" i="12"/>
  <c r="Q60" i="12"/>
  <c r="AE45" i="12"/>
  <c r="AH44" i="12" s="1"/>
  <c r="Q44" i="12"/>
  <c r="Q613" i="12"/>
  <c r="Q605" i="12"/>
  <c r="Q597" i="12"/>
  <c r="Q589" i="12"/>
  <c r="Q565" i="12"/>
  <c r="Q540" i="12"/>
  <c r="Q527" i="12"/>
  <c r="Q515" i="12"/>
  <c r="Q501" i="12"/>
  <c r="Q489" i="12"/>
  <c r="Q476" i="12"/>
  <c r="Q463" i="12"/>
  <c r="Q451" i="12"/>
  <c r="Q437" i="12"/>
  <c r="Q425" i="12"/>
  <c r="Q412" i="12"/>
  <c r="Q399" i="12"/>
  <c r="Q387" i="12"/>
  <c r="Q373" i="12"/>
  <c r="Q361" i="12"/>
  <c r="Q348" i="12"/>
  <c r="Q335" i="12"/>
  <c r="Q323" i="12"/>
  <c r="Q309" i="12"/>
  <c r="Q297" i="12"/>
  <c r="Q271" i="12"/>
  <c r="Q259" i="12"/>
  <c r="Q245" i="12"/>
  <c r="Q233" i="12"/>
  <c r="Q216" i="12"/>
  <c r="Q196" i="12"/>
  <c r="Q177" i="12"/>
  <c r="Q145" i="12"/>
  <c r="Q113" i="12"/>
  <c r="Q79" i="12"/>
  <c r="Q43" i="12"/>
  <c r="AE196" i="12"/>
  <c r="Q195" i="12"/>
  <c r="AE164" i="12"/>
  <c r="Q163" i="12"/>
  <c r="AE148" i="12"/>
  <c r="Q147" i="12"/>
  <c r="AE132" i="12"/>
  <c r="Q131" i="12"/>
  <c r="AE124" i="12"/>
  <c r="Q123" i="12"/>
  <c r="AE116" i="12"/>
  <c r="Q115" i="12"/>
  <c r="AE100" i="12"/>
  <c r="Q99" i="12"/>
  <c r="AE84" i="12"/>
  <c r="Q83" i="12"/>
  <c r="AE68" i="12"/>
  <c r="Q67" i="12"/>
  <c r="AE60" i="12"/>
  <c r="Q59" i="12"/>
  <c r="AE52" i="12"/>
  <c r="Q51" i="12"/>
  <c r="AE36" i="12"/>
  <c r="Q35" i="12"/>
  <c r="Q612" i="12"/>
  <c r="Q604" i="12"/>
  <c r="Q596" i="12"/>
  <c r="Q588" i="12"/>
  <c r="Q564" i="12"/>
  <c r="Q539" i="12"/>
  <c r="Q525" i="12"/>
  <c r="Q513" i="12"/>
  <c r="Q500" i="12"/>
  <c r="Q487" i="12"/>
  <c r="Q475" i="12"/>
  <c r="Q461" i="12"/>
  <c r="Q449" i="12"/>
  <c r="Q436" i="12"/>
  <c r="Q423" i="12"/>
  <c r="Q411" i="12"/>
  <c r="Q397" i="12"/>
  <c r="Q385" i="12"/>
  <c r="Q372" i="12"/>
  <c r="Q359" i="12"/>
  <c r="Q347" i="12"/>
  <c r="Q333" i="12"/>
  <c r="Q321" i="12"/>
  <c r="Q308" i="12"/>
  <c r="Q295" i="12"/>
  <c r="Q283" i="12"/>
  <c r="Q269" i="12"/>
  <c r="Q257" i="12"/>
  <c r="Q244" i="12"/>
  <c r="Q231" i="12"/>
  <c r="Q215" i="12"/>
  <c r="Q193" i="12"/>
  <c r="Q175" i="12"/>
  <c r="Q143" i="12"/>
  <c r="Q107" i="12"/>
  <c r="Q75" i="12"/>
  <c r="Q40" i="12"/>
  <c r="AE579" i="12"/>
  <c r="Q578" i="12"/>
  <c r="AE571" i="12"/>
  <c r="AH570" i="12" s="1"/>
  <c r="Q570" i="12"/>
  <c r="AE563" i="12"/>
  <c r="Q562" i="12"/>
  <c r="AE555" i="12"/>
  <c r="Q554" i="12"/>
  <c r="AE547" i="12"/>
  <c r="Q546" i="12"/>
  <c r="AE539" i="12"/>
  <c r="Q538" i="12"/>
  <c r="AE531" i="12"/>
  <c r="Q530" i="12"/>
  <c r="AE523" i="12"/>
  <c r="Q522" i="12"/>
  <c r="AE515" i="12"/>
  <c r="Q514" i="12"/>
  <c r="AE507" i="12"/>
  <c r="Q506" i="12"/>
  <c r="AE499" i="12"/>
  <c r="Q498" i="12"/>
  <c r="AE491" i="12"/>
  <c r="Q490" i="12"/>
  <c r="AE483" i="12"/>
  <c r="Q482" i="12"/>
  <c r="AE475" i="12"/>
  <c r="Q474" i="12"/>
  <c r="AE467" i="12"/>
  <c r="Q466" i="12"/>
  <c r="AE459" i="12"/>
  <c r="Q458" i="12"/>
  <c r="AE451" i="12"/>
  <c r="Q450" i="12"/>
  <c r="AE443" i="12"/>
  <c r="Q442" i="12"/>
  <c r="AE435" i="12"/>
  <c r="Q434" i="12"/>
  <c r="AE427" i="12"/>
  <c r="Q426" i="12"/>
  <c r="AE419" i="12"/>
  <c r="Q418" i="12"/>
  <c r="AE411" i="12"/>
  <c r="Q410" i="12"/>
  <c r="AE403" i="12"/>
  <c r="Q402" i="12"/>
  <c r="AE395" i="12"/>
  <c r="Q394" i="12"/>
  <c r="AE387" i="12"/>
  <c r="Q386" i="12"/>
  <c r="AE379" i="12"/>
  <c r="Q378" i="12"/>
  <c r="AE371" i="12"/>
  <c r="Q370" i="12"/>
  <c r="AE363" i="12"/>
  <c r="Q362" i="12"/>
  <c r="AE355" i="12"/>
  <c r="Q354" i="12"/>
  <c r="AE347" i="12"/>
  <c r="Q346" i="12"/>
  <c r="AE339" i="12"/>
  <c r="Q338" i="12"/>
  <c r="AE331" i="12"/>
  <c r="Q330" i="12"/>
  <c r="AE323" i="12"/>
  <c r="Q322" i="12"/>
  <c r="AE315" i="12"/>
  <c r="Q314" i="12"/>
  <c r="AE307" i="12"/>
  <c r="Q306" i="12"/>
  <c r="AE299" i="12"/>
  <c r="Q298" i="12"/>
  <c r="AE291" i="12"/>
  <c r="Q290" i="12"/>
  <c r="AE283" i="12"/>
  <c r="Q282" i="12"/>
  <c r="AE275" i="12"/>
  <c r="Q274" i="12"/>
  <c r="AE267" i="12"/>
  <c r="Q266" i="12"/>
  <c r="AE259" i="12"/>
  <c r="Q258" i="12"/>
  <c r="AE251" i="12"/>
  <c r="Q250" i="12"/>
  <c r="AE243" i="12"/>
  <c r="Q242" i="12"/>
  <c r="AE235" i="12"/>
  <c r="Q234" i="12"/>
  <c r="AE219" i="12"/>
  <c r="Q218" i="12"/>
  <c r="AE211" i="12"/>
  <c r="Q210" i="12"/>
  <c r="AE203" i="12"/>
  <c r="Q202" i="12"/>
  <c r="AE195" i="12"/>
  <c r="AH194" i="12" s="1"/>
  <c r="Q194" i="12"/>
  <c r="AE187" i="12"/>
  <c r="Q186" i="12"/>
  <c r="AE179" i="12"/>
  <c r="Q178" i="12"/>
  <c r="AE171" i="12"/>
  <c r="Q170" i="12"/>
  <c r="AE163" i="12"/>
  <c r="Q162" i="12"/>
  <c r="AE155" i="12"/>
  <c r="Q154" i="12"/>
  <c r="AE147" i="12"/>
  <c r="AH146" i="12" s="1"/>
  <c r="Q146" i="12"/>
  <c r="AE139" i="12"/>
  <c r="Q138" i="12"/>
  <c r="AE131" i="12"/>
  <c r="AH130" i="12" s="1"/>
  <c r="Q130" i="12"/>
  <c r="AE123" i="12"/>
  <c r="Q122" i="12"/>
  <c r="AE115" i="12"/>
  <c r="AH114" i="12" s="1"/>
  <c r="Q114" i="12"/>
  <c r="AE107" i="12"/>
  <c r="Q106" i="12"/>
  <c r="AE99" i="12"/>
  <c r="Q98" i="12"/>
  <c r="AE91" i="12"/>
  <c r="Q90" i="12"/>
  <c r="AE83" i="12"/>
  <c r="AH82" i="12" s="1"/>
  <c r="Q82" i="12"/>
  <c r="AE75" i="12"/>
  <c r="Q74" i="12"/>
  <c r="AE67" i="12"/>
  <c r="AH66" i="12" s="1"/>
  <c r="Q66" i="12"/>
  <c r="AE59" i="12"/>
  <c r="Q58" i="12"/>
  <c r="AE51" i="12"/>
  <c r="AH50" i="12" s="1"/>
  <c r="Q50" i="12"/>
  <c r="AE43" i="12"/>
  <c r="Q42" i="12"/>
  <c r="AE35" i="12"/>
  <c r="AH34" i="12" s="1"/>
  <c r="Q549" i="12"/>
  <c r="Q524" i="12"/>
  <c r="Q511" i="12"/>
  <c r="Q499" i="12"/>
  <c r="Q485" i="12"/>
  <c r="Q473" i="12"/>
  <c r="Q460" i="12"/>
  <c r="Q447" i="12"/>
  <c r="Q435" i="12"/>
  <c r="Q421" i="12"/>
  <c r="Q409" i="12"/>
  <c r="Q396" i="12"/>
  <c r="Q383" i="12"/>
  <c r="Q371" i="12"/>
  <c r="Q357" i="12"/>
  <c r="Q345" i="12"/>
  <c r="Q332" i="12"/>
  <c r="Q319" i="12"/>
  <c r="Q307" i="12"/>
  <c r="Q293" i="12"/>
  <c r="Q281" i="12"/>
  <c r="Q268" i="12"/>
  <c r="Q255" i="12"/>
  <c r="Q243" i="12"/>
  <c r="Q227" i="12"/>
  <c r="Q211" i="12"/>
  <c r="Q192" i="12"/>
  <c r="Q171" i="12"/>
  <c r="Q139" i="12"/>
  <c r="Q104" i="12"/>
  <c r="Q68" i="12"/>
  <c r="Q36" i="12"/>
  <c r="AE202" i="12"/>
  <c r="AH201" i="12" s="1"/>
  <c r="Q201" i="12"/>
  <c r="AE186" i="12"/>
  <c r="AH185" i="12" s="1"/>
  <c r="Q185" i="12"/>
  <c r="AE170" i="12"/>
  <c r="AH169" i="12" s="1"/>
  <c r="Q169" i="12"/>
  <c r="AE162" i="12"/>
  <c r="Q161" i="12"/>
  <c r="AE154" i="12"/>
  <c r="AH153" i="12" s="1"/>
  <c r="Q153" i="12"/>
  <c r="AE138" i="12"/>
  <c r="Q137" i="12"/>
  <c r="AE122" i="12"/>
  <c r="AH121" i="12" s="1"/>
  <c r="Q121" i="12"/>
  <c r="AE106" i="12"/>
  <c r="AH105" i="12" s="1"/>
  <c r="Q105" i="12"/>
  <c r="AE98" i="12"/>
  <c r="Q97" i="12"/>
  <c r="AE90" i="12"/>
  <c r="AH89" i="12" s="1"/>
  <c r="Q89" i="12"/>
  <c r="AE74" i="12"/>
  <c r="Q73" i="12"/>
  <c r="AE58" i="12"/>
  <c r="Q57" i="12"/>
  <c r="AE42" i="12"/>
  <c r="AH41" i="12" s="1"/>
  <c r="Q41" i="12"/>
  <c r="Q573" i="12"/>
  <c r="Q548" i="12"/>
  <c r="Q535" i="12"/>
  <c r="Q523" i="12"/>
  <c r="Q509" i="12"/>
  <c r="Q497" i="12"/>
  <c r="Q484" i="12"/>
  <c r="Q471" i="12"/>
  <c r="Q459" i="12"/>
  <c r="Q445" i="12"/>
  <c r="Q433" i="12"/>
  <c r="Q420" i="12"/>
  <c r="Q407" i="12"/>
  <c r="Q395" i="12"/>
  <c r="Q381" i="12"/>
  <c r="Q369" i="12"/>
  <c r="Q356" i="12"/>
  <c r="Q343" i="12"/>
  <c r="Q331" i="12"/>
  <c r="Q317" i="12"/>
  <c r="Q305" i="12"/>
  <c r="Q292" i="12"/>
  <c r="Q279" i="12"/>
  <c r="Q267" i="12"/>
  <c r="Q253" i="12"/>
  <c r="Q241" i="12"/>
  <c r="Q226" i="12"/>
  <c r="Q209" i="12"/>
  <c r="Q191" i="12"/>
  <c r="Q168" i="12"/>
  <c r="Q132" i="12"/>
  <c r="Q100" i="12"/>
  <c r="Q65" i="12"/>
  <c r="AE529" i="12"/>
  <c r="Q528" i="12"/>
  <c r="AE521" i="12"/>
  <c r="Q520" i="12"/>
  <c r="AE513" i="12"/>
  <c r="Q512" i="12"/>
  <c r="AE505" i="12"/>
  <c r="Q504" i="12"/>
  <c r="AE497" i="12"/>
  <c r="Q496" i="12"/>
  <c r="AE489" i="12"/>
  <c r="Q488" i="12"/>
  <c r="AE481" i="12"/>
  <c r="Q480" i="12"/>
  <c r="AE473" i="12"/>
  <c r="Q472" i="12"/>
  <c r="AE465" i="12"/>
  <c r="Q464" i="12"/>
  <c r="AE457" i="12"/>
  <c r="Q456" i="12"/>
  <c r="AE449" i="12"/>
  <c r="Q448" i="12"/>
  <c r="AE441" i="12"/>
  <c r="Q440" i="12"/>
  <c r="AE433" i="12"/>
  <c r="Q432" i="12"/>
  <c r="AE425" i="12"/>
  <c r="Q424" i="12"/>
  <c r="AE417" i="12"/>
  <c r="Q416" i="12"/>
  <c r="AE409" i="12"/>
  <c r="Q408" i="12"/>
  <c r="AE401" i="12"/>
  <c r="Q400" i="12"/>
  <c r="AE393" i="12"/>
  <c r="Q392" i="12"/>
  <c r="AE385" i="12"/>
  <c r="Q384" i="12"/>
  <c r="AE377" i="12"/>
  <c r="Q376" i="12"/>
  <c r="AE369" i="12"/>
  <c r="Q368" i="12"/>
  <c r="AE361" i="12"/>
  <c r="Q360" i="12"/>
  <c r="AE353" i="12"/>
  <c r="Q352" i="12"/>
  <c r="AE345" i="12"/>
  <c r="Q344" i="12"/>
  <c r="AE337" i="12"/>
  <c r="Q336" i="12"/>
  <c r="AE329" i="12"/>
  <c r="Q328" i="12"/>
  <c r="AE321" i="12"/>
  <c r="Q320" i="12"/>
  <c r="AE313" i="12"/>
  <c r="Q312" i="12"/>
  <c r="AE305" i="12"/>
  <c r="Q304" i="12"/>
  <c r="AE297" i="12"/>
  <c r="Q296" i="12"/>
  <c r="AE289" i="12"/>
  <c r="Q288" i="12"/>
  <c r="AE281" i="12"/>
  <c r="Q280" i="12"/>
  <c r="AE273" i="12"/>
  <c r="Q272" i="12"/>
  <c r="AE265" i="12"/>
  <c r="Q264" i="12"/>
  <c r="AE257" i="12"/>
  <c r="Q256" i="12"/>
  <c r="AE249" i="12"/>
  <c r="Q248" i="12"/>
  <c r="AE241" i="12"/>
  <c r="Q240" i="12"/>
  <c r="AE233" i="12"/>
  <c r="Q232" i="12"/>
  <c r="AE225" i="12"/>
  <c r="Q224" i="12"/>
  <c r="AE209" i="12"/>
  <c r="Q208" i="12"/>
  <c r="AE177" i="12"/>
  <c r="Q176" i="12"/>
  <c r="AE161" i="12"/>
  <c r="AH160" i="12" s="1"/>
  <c r="Q160" i="12"/>
  <c r="AE145" i="12"/>
  <c r="Q144" i="12"/>
  <c r="AE137" i="12"/>
  <c r="Q136" i="12"/>
  <c r="AE129" i="12"/>
  <c r="Q128" i="12"/>
  <c r="AE113" i="12"/>
  <c r="Q112" i="12"/>
  <c r="AE97" i="12"/>
  <c r="AH96" i="12" s="1"/>
  <c r="Q96" i="12"/>
  <c r="AE81" i="12"/>
  <c r="Q80" i="12"/>
  <c r="AE73" i="12"/>
  <c r="Q72" i="12"/>
  <c r="AE65" i="12"/>
  <c r="Q64" i="12"/>
  <c r="AE49" i="12"/>
  <c r="Q48" i="12"/>
  <c r="Q572" i="12"/>
  <c r="Q533" i="12"/>
  <c r="Q521" i="12"/>
  <c r="Q508" i="12"/>
  <c r="Q495" i="12"/>
  <c r="Q483" i="12"/>
  <c r="Q469" i="12"/>
  <c r="Q457" i="12"/>
  <c r="Q444" i="12"/>
  <c r="Q431" i="12"/>
  <c r="Q419" i="12"/>
  <c r="Q405" i="12"/>
  <c r="Q393" i="12"/>
  <c r="Q380" i="12"/>
  <c r="Q367" i="12"/>
  <c r="Q355" i="12"/>
  <c r="Q341" i="12"/>
  <c r="Q329" i="12"/>
  <c r="Q316" i="12"/>
  <c r="Q303" i="12"/>
  <c r="Q291" i="12"/>
  <c r="Q277" i="12"/>
  <c r="Q265" i="12"/>
  <c r="Q239" i="12"/>
  <c r="Q225" i="12"/>
  <c r="Q207" i="12"/>
  <c r="Q187" i="12"/>
  <c r="Q164" i="12"/>
  <c r="Q129" i="12"/>
  <c r="Q95" i="12"/>
  <c r="Q63" i="12"/>
  <c r="AE200" i="12"/>
  <c r="Q199" i="12"/>
  <c r="AE184" i="12"/>
  <c r="Q183" i="12"/>
  <c r="AE168" i="12"/>
  <c r="Q167" i="12"/>
  <c r="AE152" i="12"/>
  <c r="Q151" i="12"/>
  <c r="AE136" i="12"/>
  <c r="AH135" i="12" s="1"/>
  <c r="Q135" i="12"/>
  <c r="AE120" i="12"/>
  <c r="Q119" i="12"/>
  <c r="AE112" i="12"/>
  <c r="Q111" i="12"/>
  <c r="AE104" i="12"/>
  <c r="Q103" i="12"/>
  <c r="AE88" i="12"/>
  <c r="Q87" i="12"/>
  <c r="AE72" i="12"/>
  <c r="Q71" i="12"/>
  <c r="AE56" i="12"/>
  <c r="Q55" i="12"/>
  <c r="AE48" i="12"/>
  <c r="AH47" i="12" s="1"/>
  <c r="Q47" i="12"/>
  <c r="AE40" i="12"/>
  <c r="Q39" i="12"/>
  <c r="Q557" i="12"/>
  <c r="Q532" i="12"/>
  <c r="Q519" i="12"/>
  <c r="Q507" i="12"/>
  <c r="Q493" i="12"/>
  <c r="Q481" i="12"/>
  <c r="Q468" i="12"/>
  <c r="Q455" i="12"/>
  <c r="Q443" i="12"/>
  <c r="Q429" i="12"/>
  <c r="Q417" i="12"/>
  <c r="Q404" i="12"/>
  <c r="Q391" i="12"/>
  <c r="Q379" i="12"/>
  <c r="Q365" i="12"/>
  <c r="Q353" i="12"/>
  <c r="Q340" i="12"/>
  <c r="Q327" i="12"/>
  <c r="Q315" i="12"/>
  <c r="Q301" i="12"/>
  <c r="Q289" i="12"/>
  <c r="Q263" i="12"/>
  <c r="Q251" i="12"/>
  <c r="Q237" i="12"/>
  <c r="Q223" i="12"/>
  <c r="Q204" i="12"/>
  <c r="Q184" i="12"/>
  <c r="Q159" i="12"/>
  <c r="Q127" i="12"/>
  <c r="Q91" i="12"/>
  <c r="Q56" i="12"/>
  <c r="AA560" i="12"/>
  <c r="AA520" i="12"/>
  <c r="AA512" i="12"/>
  <c r="AA504" i="12"/>
  <c r="AA496" i="12"/>
  <c r="AA488" i="12"/>
  <c r="AA480" i="12"/>
  <c r="AA472" i="12"/>
  <c r="AA464" i="12"/>
  <c r="AA456" i="12"/>
  <c r="AA448" i="12"/>
  <c r="AA440" i="12"/>
  <c r="AA432" i="12"/>
  <c r="AA424" i="12"/>
  <c r="AA416" i="12"/>
  <c r="AA408" i="12"/>
  <c r="AA400" i="12"/>
  <c r="AA392" i="12"/>
  <c r="AA384" i="12"/>
  <c r="AA376" i="12"/>
  <c r="AA368" i="12"/>
  <c r="AA360" i="12"/>
  <c r="AA344" i="12"/>
  <c r="AA336" i="12"/>
  <c r="AA328" i="12"/>
  <c r="AA320" i="12"/>
  <c r="AA312" i="12"/>
  <c r="AA304" i="12"/>
  <c r="AA296" i="12"/>
  <c r="AA288" i="12"/>
  <c r="AA280" i="12"/>
  <c r="AA272" i="12"/>
  <c r="AA264" i="12"/>
  <c r="AA256" i="12"/>
  <c r="AA248" i="12"/>
  <c r="AA240" i="12"/>
  <c r="AA232" i="12"/>
  <c r="AA224" i="12"/>
  <c r="AA216" i="12"/>
  <c r="AA208" i="12"/>
  <c r="AA200" i="12"/>
  <c r="AA192" i="12"/>
  <c r="AA184" i="12"/>
  <c r="AA176" i="12"/>
  <c r="AA168" i="12"/>
  <c r="AA160" i="12"/>
  <c r="AA152" i="12"/>
  <c r="AA144" i="12"/>
  <c r="AA136" i="12"/>
  <c r="AA112" i="12"/>
  <c r="AA104" i="12"/>
  <c r="AA96" i="12"/>
  <c r="AA88" i="12"/>
  <c r="AA80" i="12"/>
  <c r="AA72" i="12"/>
  <c r="AA64" i="12"/>
  <c r="AA56" i="12"/>
  <c r="AA48" i="12"/>
  <c r="AA40" i="12"/>
  <c r="AB720" i="12"/>
  <c r="AE285" i="12"/>
  <c r="AE277" i="12"/>
  <c r="AE261" i="12"/>
  <c r="AE253" i="12"/>
  <c r="AB712" i="12"/>
  <c r="AB704" i="12"/>
  <c r="AB696" i="12"/>
  <c r="AB688" i="12"/>
  <c r="AB680" i="12"/>
  <c r="AB504" i="12"/>
  <c r="AB496" i="12"/>
  <c r="AB488" i="12"/>
  <c r="AB480" i="12"/>
  <c r="AB472" i="12"/>
  <c r="AB464" i="12"/>
  <c r="AB456" i="12"/>
  <c r="AB672" i="12"/>
  <c r="AB664" i="12"/>
  <c r="AB656" i="12"/>
  <c r="AB648" i="12"/>
  <c r="AB640" i="12"/>
  <c r="AB632" i="12"/>
  <c r="AB624" i="12"/>
  <c r="AB616" i="12"/>
  <c r="AB608" i="12"/>
  <c r="AB600" i="12"/>
  <c r="AB592" i="12"/>
  <c r="AB584" i="12"/>
  <c r="AB576" i="12"/>
  <c r="AB568" i="12"/>
  <c r="AB560" i="12"/>
  <c r="AB552" i="12"/>
  <c r="AB544" i="12"/>
  <c r="AB536" i="12"/>
  <c r="AB528" i="12"/>
  <c r="AB520" i="12"/>
  <c r="AB512" i="12"/>
  <c r="AB448" i="12"/>
  <c r="AB440" i="12"/>
  <c r="AB432" i="12"/>
  <c r="AB424" i="12"/>
  <c r="AB416" i="12"/>
  <c r="AB408" i="12"/>
  <c r="AB400" i="12"/>
  <c r="AB392" i="12"/>
  <c r="AB384" i="12"/>
  <c r="AB376" i="12"/>
  <c r="AB368" i="12"/>
  <c r="AB360" i="12"/>
  <c r="AB352" i="12"/>
  <c r="AB344" i="12"/>
  <c r="AB336" i="12"/>
  <c r="AB328" i="12"/>
  <c r="AB320" i="12"/>
  <c r="AB312" i="12"/>
  <c r="AB304" i="12"/>
  <c r="AB296" i="12"/>
  <c r="AB288" i="12"/>
  <c r="AB280" i="12"/>
  <c r="AB272" i="12"/>
  <c r="AB264" i="12"/>
  <c r="AB256" i="12"/>
  <c r="AB248" i="12"/>
  <c r="AB240" i="12"/>
  <c r="AB232" i="12"/>
  <c r="AB224" i="12"/>
  <c r="AB216" i="12"/>
  <c r="AB208" i="12"/>
  <c r="AB200" i="12"/>
  <c r="AB192" i="12"/>
  <c r="AB184" i="12"/>
  <c r="AB176" i="12"/>
  <c r="AB168" i="12"/>
  <c r="AB160" i="12"/>
  <c r="AB152" i="12"/>
  <c r="AB144" i="12"/>
  <c r="AB136" i="12"/>
  <c r="AB128" i="12"/>
  <c r="AB120" i="12"/>
  <c r="AB112" i="12"/>
  <c r="AB104" i="12"/>
  <c r="AB96" i="12"/>
  <c r="AB88" i="12"/>
  <c r="AB80" i="12"/>
  <c r="AB72" i="12"/>
  <c r="AB64" i="12"/>
  <c r="AB56" i="12"/>
  <c r="AB48" i="12"/>
  <c r="AB40" i="12"/>
  <c r="AA55" i="12"/>
  <c r="AA47" i="12"/>
  <c r="AA39" i="12"/>
  <c r="AB719" i="12"/>
  <c r="AB711" i="12"/>
  <c r="AB703" i="12"/>
  <c r="AB695" i="12"/>
  <c r="AB687" i="12"/>
  <c r="AB679" i="12"/>
  <c r="AB671" i="12"/>
  <c r="AB663" i="12"/>
  <c r="AB655" i="12"/>
  <c r="AB647" i="12"/>
  <c r="AB639" i="12"/>
  <c r="AB631" i="12"/>
  <c r="AB623" i="12"/>
  <c r="AB615" i="12"/>
  <c r="AB607" i="12"/>
  <c r="AB49" i="12"/>
  <c r="AB41" i="12"/>
  <c r="AA716" i="12"/>
  <c r="AA708" i="12"/>
  <c r="AA700" i="12"/>
  <c r="AA692" i="12"/>
  <c r="AA684" i="12"/>
  <c r="AA676" i="12"/>
  <c r="AA668" i="12"/>
  <c r="AA660" i="12"/>
  <c r="AA652" i="12"/>
  <c r="AA644" i="12"/>
  <c r="AA636" i="12"/>
  <c r="AA628" i="12"/>
  <c r="AA620" i="12"/>
  <c r="AA612" i="12"/>
  <c r="AA604" i="12"/>
  <c r="AA596" i="12"/>
  <c r="AA588" i="12"/>
  <c r="AA580" i="12"/>
  <c r="AA572" i="12"/>
  <c r="AA564" i="12"/>
  <c r="AA556" i="12"/>
  <c r="AA548" i="12"/>
  <c r="AA540" i="12"/>
  <c r="AA532" i="12"/>
  <c r="AA524" i="12"/>
  <c r="AA516" i="12"/>
  <c r="AA508" i="12"/>
  <c r="AA500" i="12"/>
  <c r="AA492" i="12"/>
  <c r="AA484" i="12"/>
  <c r="AA476" i="12"/>
  <c r="AA468" i="12"/>
  <c r="AA460" i="12"/>
  <c r="AA452" i="12"/>
  <c r="AA444" i="12"/>
  <c r="AA436" i="12"/>
  <c r="AA428" i="12"/>
  <c r="AA420" i="12"/>
  <c r="AA412" i="12"/>
  <c r="AA404" i="12"/>
  <c r="AA396" i="12"/>
  <c r="AA388" i="12"/>
  <c r="AA380" i="12"/>
  <c r="AA372" i="12"/>
  <c r="AA364" i="12"/>
  <c r="AA356" i="12"/>
  <c r="AA348" i="12"/>
  <c r="AA340" i="12"/>
  <c r="AA332" i="12"/>
  <c r="AA324" i="12"/>
  <c r="AA316" i="12"/>
  <c r="AA308" i="12"/>
  <c r="AA300" i="12"/>
  <c r="AA292" i="12"/>
  <c r="AA284" i="12"/>
  <c r="AA276" i="12"/>
  <c r="AA268" i="12"/>
  <c r="AA260" i="12"/>
  <c r="AA252" i="12"/>
  <c r="AA244" i="12"/>
  <c r="AA236" i="12"/>
  <c r="AA228" i="12"/>
  <c r="AA220" i="12"/>
  <c r="AA212" i="12"/>
  <c r="AA204" i="12"/>
  <c r="AA196" i="12"/>
  <c r="AA188" i="12"/>
  <c r="AA180" i="12"/>
  <c r="AA172" i="12"/>
  <c r="AA164" i="12"/>
  <c r="AA156" i="12"/>
  <c r="AA148" i="12"/>
  <c r="AA140" i="12"/>
  <c r="AA132" i="12"/>
  <c r="AA124" i="12"/>
  <c r="AA116" i="12"/>
  <c r="AA108" i="12"/>
  <c r="AA100" i="12"/>
  <c r="AA92" i="12"/>
  <c r="AA84" i="12"/>
  <c r="AA76" i="12"/>
  <c r="AA68" i="12"/>
  <c r="AA60" i="12"/>
  <c r="AA52" i="12"/>
  <c r="AA44" i="12"/>
  <c r="AA36" i="12"/>
  <c r="AB716" i="12"/>
  <c r="AB708" i="12"/>
  <c r="AB700" i="12"/>
  <c r="AB692" i="12"/>
  <c r="AB684" i="12"/>
  <c r="AB676" i="12"/>
  <c r="AB668" i="12"/>
  <c r="AB660" i="12"/>
  <c r="AB652" i="12"/>
  <c r="AB644" i="12"/>
  <c r="AB636" i="12"/>
  <c r="AB628" i="12"/>
  <c r="AB620" i="12"/>
  <c r="AB612" i="12"/>
  <c r="AB604" i="12"/>
  <c r="AB596" i="12"/>
  <c r="AB588" i="12"/>
  <c r="AB580" i="12"/>
  <c r="AB572" i="12"/>
  <c r="AB564" i="12"/>
  <c r="AB556" i="12"/>
  <c r="AB548" i="12"/>
  <c r="AB540" i="12"/>
  <c r="AB532" i="12"/>
  <c r="AB524" i="12"/>
  <c r="AB516" i="12"/>
  <c r="AB508" i="12"/>
  <c r="AB500" i="12"/>
  <c r="AB492" i="12"/>
  <c r="AB484" i="12"/>
  <c r="AB476" i="12"/>
  <c r="AB468" i="12"/>
  <c r="AB460" i="12"/>
  <c r="AB452" i="12"/>
  <c r="AB444" i="12"/>
  <c r="AB436" i="12"/>
  <c r="AB428" i="12"/>
  <c r="AB420" i="12"/>
  <c r="AB412" i="12"/>
  <c r="AB404" i="12"/>
  <c r="AB396" i="12"/>
  <c r="AB388" i="12"/>
  <c r="AB380" i="12"/>
  <c r="AB372" i="12"/>
  <c r="AB364" i="12"/>
  <c r="AB356" i="12"/>
  <c r="AB348" i="12"/>
  <c r="AB340" i="12"/>
  <c r="AB332" i="12"/>
  <c r="AB324" i="12"/>
  <c r="AB316" i="12"/>
  <c r="AB308" i="12"/>
  <c r="AB300" i="12"/>
  <c r="AB292" i="12"/>
  <c r="AB284" i="12"/>
  <c r="AB276" i="12"/>
  <c r="AB268" i="12"/>
  <c r="AB260" i="12"/>
  <c r="AB252" i="12"/>
  <c r="AB244" i="12"/>
  <c r="AB236" i="12"/>
  <c r="AB228" i="12"/>
  <c r="AB220" i="12"/>
  <c r="AB599" i="12"/>
  <c r="AA721" i="12"/>
  <c r="AA713" i="12"/>
  <c r="AA705" i="12"/>
  <c r="AA697" i="12"/>
  <c r="AA689" i="12"/>
  <c r="AA681" i="12"/>
  <c r="AA673" i="12"/>
  <c r="AA665" i="12"/>
  <c r="AA657" i="12"/>
  <c r="AA649" i="12"/>
  <c r="AA641" i="12"/>
  <c r="AA633" i="12"/>
  <c r="AA625" i="12"/>
  <c r="AA617" i="12"/>
  <c r="AA609" i="12"/>
  <c r="AA601" i="12"/>
  <c r="AA593" i="12"/>
  <c r="AA585" i="12"/>
  <c r="AA577" i="12"/>
  <c r="AA569" i="12"/>
  <c r="AA561" i="12"/>
  <c r="AA553" i="12"/>
  <c r="AA545" i="12"/>
  <c r="AA537" i="12"/>
  <c r="AA529" i="12"/>
  <c r="AA521" i="12"/>
  <c r="AA513" i="12"/>
  <c r="AA505" i="12"/>
  <c r="AA497" i="12"/>
  <c r="AA489" i="12"/>
  <c r="AA481" i="12"/>
  <c r="AA473" i="12"/>
  <c r="AA465" i="12"/>
  <c r="AA457" i="12"/>
  <c r="AA449" i="12"/>
  <c r="AA441" i="12"/>
  <c r="AA433" i="12"/>
  <c r="AA425" i="12"/>
  <c r="AA417" i="12"/>
  <c r="AA409" i="12"/>
  <c r="AA401" i="12"/>
  <c r="AA393" i="12"/>
  <c r="AA385" i="12"/>
  <c r="AA377" i="12"/>
  <c r="AA369" i="12"/>
  <c r="AA361" i="12"/>
  <c r="AA353" i="12"/>
  <c r="AB721" i="12"/>
  <c r="AB713" i="12"/>
  <c r="AB705" i="12"/>
  <c r="AB697" i="12"/>
  <c r="AB689" i="12"/>
  <c r="AB681" i="12"/>
  <c r="AB673" i="12"/>
  <c r="AB665" i="12"/>
  <c r="AB657" i="12"/>
  <c r="AB649" i="12"/>
  <c r="AB641" i="12"/>
  <c r="AB633" i="12"/>
  <c r="AB625" i="12"/>
  <c r="AB617" i="12"/>
  <c r="AB609" i="12"/>
  <c r="AB601" i="12"/>
  <c r="AB593" i="12"/>
  <c r="AB585" i="12"/>
  <c r="AB577" i="12"/>
  <c r="AB569" i="12"/>
  <c r="AB561" i="12"/>
  <c r="AB553" i="12"/>
  <c r="AB545" i="12"/>
  <c r="AB537" i="12"/>
  <c r="AB529" i="12"/>
  <c r="AB521" i="12"/>
  <c r="AB513" i="12"/>
  <c r="AB505" i="12"/>
  <c r="AB497" i="12"/>
  <c r="AB489" i="12"/>
  <c r="AB481" i="12"/>
  <c r="AB473" i="12"/>
  <c r="AB465" i="12"/>
  <c r="AB457" i="12"/>
  <c r="AB449" i="12"/>
  <c r="AB441" i="12"/>
  <c r="AB433" i="12"/>
  <c r="AB425" i="12"/>
  <c r="AB417" i="12"/>
  <c r="AB409" i="12"/>
  <c r="AB401" i="12"/>
  <c r="AB393" i="12"/>
  <c r="AB385" i="12"/>
  <c r="AB377" i="12"/>
  <c r="AB369" i="12"/>
  <c r="AB361" i="12"/>
  <c r="AB353" i="12"/>
  <c r="AB345" i="12"/>
  <c r="AB337" i="12"/>
  <c r="AB329" i="12"/>
  <c r="AB321" i="12"/>
  <c r="AA718" i="12"/>
  <c r="AA710" i="12"/>
  <c r="AA702" i="12"/>
  <c r="AA694" i="12"/>
  <c r="AA686" i="12"/>
  <c r="AA678" i="12"/>
  <c r="AA670" i="12"/>
  <c r="AA662" i="12"/>
  <c r="AA654" i="12"/>
  <c r="AA646" i="12"/>
  <c r="AA638" i="12"/>
  <c r="AA630" i="12"/>
  <c r="AA622" i="12"/>
  <c r="AA614" i="12"/>
  <c r="AA606" i="12"/>
  <c r="AA598" i="12"/>
  <c r="AA590" i="12"/>
  <c r="AA582" i="12"/>
  <c r="AA574" i="12"/>
  <c r="AA566" i="12"/>
  <c r="AA558" i="12"/>
  <c r="AA550" i="12"/>
  <c r="AA542" i="12"/>
  <c r="AA534" i="12"/>
  <c r="AA526" i="12"/>
  <c r="AA518" i="12"/>
  <c r="AA510" i="12"/>
  <c r="AA502" i="12"/>
  <c r="AB212" i="12"/>
  <c r="AA499" i="12"/>
  <c r="AA467" i="12"/>
  <c r="AA427" i="12"/>
  <c r="AB591" i="12"/>
  <c r="AB583" i="12"/>
  <c r="AB575" i="12"/>
  <c r="AB567" i="12"/>
  <c r="AB559" i="12"/>
  <c r="AB551" i="12"/>
  <c r="AB543" i="12"/>
  <c r="AB535" i="12"/>
  <c r="AB527" i="12"/>
  <c r="AB519" i="12"/>
  <c r="AB511" i="12"/>
  <c r="AB503" i="12"/>
  <c r="AB495" i="12"/>
  <c r="AB487" i="12"/>
  <c r="AB479" i="12"/>
  <c r="AB471" i="12"/>
  <c r="AB463" i="12"/>
  <c r="AB455" i="12"/>
  <c r="AB447" i="12"/>
  <c r="AB439" i="12"/>
  <c r="AA494" i="12"/>
  <c r="AA486" i="12"/>
  <c r="AA478" i="12"/>
  <c r="AA470" i="12"/>
  <c r="AA462" i="12"/>
  <c r="AA454" i="12"/>
  <c r="AA446" i="12"/>
  <c r="AA438" i="12"/>
  <c r="AA430" i="12"/>
  <c r="AA422" i="12"/>
  <c r="AA414" i="12"/>
  <c r="AA406" i="12"/>
  <c r="AA398" i="12"/>
  <c r="AA390" i="12"/>
  <c r="AA382" i="12"/>
  <c r="AA374" i="12"/>
  <c r="AA366" i="12"/>
  <c r="AA358" i="12"/>
  <c r="AA350" i="12"/>
  <c r="AA342" i="12"/>
  <c r="AA334" i="12"/>
  <c r="AA326" i="12"/>
  <c r="AA318" i="12"/>
  <c r="AA310" i="12"/>
  <c r="AA302" i="12"/>
  <c r="AA294" i="12"/>
  <c r="AA286" i="12"/>
  <c r="AA278" i="12"/>
  <c r="AA270" i="12"/>
  <c r="AA262" i="12"/>
  <c r="AA254" i="12"/>
  <c r="AA246" i="12"/>
  <c r="AA238" i="12"/>
  <c r="AA230" i="12"/>
  <c r="AA222" i="12"/>
  <c r="AA214" i="12"/>
  <c r="AA206" i="12"/>
  <c r="AA198" i="12"/>
  <c r="AA190" i="12"/>
  <c r="AA182" i="12"/>
  <c r="AA174" i="12"/>
  <c r="AA166" i="12"/>
  <c r="AA158" i="12"/>
  <c r="AA150" i="12"/>
  <c r="AA142" i="12"/>
  <c r="AA134" i="12"/>
  <c r="AA126" i="12"/>
  <c r="AA118" i="12"/>
  <c r="AA110" i="12"/>
  <c r="AA102" i="12"/>
  <c r="AA94" i="12"/>
  <c r="AA86" i="12"/>
  <c r="AA78" i="12"/>
  <c r="AA70" i="12"/>
  <c r="AA62" i="12"/>
  <c r="AB694" i="12"/>
  <c r="AB686" i="12"/>
  <c r="AB222" i="12"/>
  <c r="AB214" i="12"/>
  <c r="AB206" i="12"/>
  <c r="AB198" i="12"/>
  <c r="AB190" i="12"/>
  <c r="AB182" i="12"/>
  <c r="AB174" i="12"/>
  <c r="AB166" i="12"/>
  <c r="AB158" i="12"/>
  <c r="AB150" i="12"/>
  <c r="AB142" i="12"/>
  <c r="AB134" i="12"/>
  <c r="AB126" i="12"/>
  <c r="AB118" i="12"/>
  <c r="AB110" i="12"/>
  <c r="AB102" i="12"/>
  <c r="AB94" i="12"/>
  <c r="AB86" i="12"/>
  <c r="AB78" i="12"/>
  <c r="AB70" i="12"/>
  <c r="AB54" i="12"/>
  <c r="AB46" i="12"/>
  <c r="AB38" i="12"/>
  <c r="AA715" i="12"/>
  <c r="AA707" i="12"/>
  <c r="AA699" i="12"/>
  <c r="AA691" i="12"/>
  <c r="AA683" i="12"/>
  <c r="AA675" i="12"/>
  <c r="AA667" i="12"/>
  <c r="AA659" i="12"/>
  <c r="AA627" i="12"/>
  <c r="AA595" i="12"/>
  <c r="AA563" i="12"/>
  <c r="AA722" i="12"/>
  <c r="AA714" i="12"/>
  <c r="AA706" i="12"/>
  <c r="AA698" i="12"/>
  <c r="AA690" i="12"/>
  <c r="AA682" i="12"/>
  <c r="AA674" i="12"/>
  <c r="AA666" i="12"/>
  <c r="AA658" i="12"/>
  <c r="AA650" i="12"/>
  <c r="AA642" i="12"/>
  <c r="AA634" i="12"/>
  <c r="AA626" i="12"/>
  <c r="AA618" i="12"/>
  <c r="AA610" i="12"/>
  <c r="AA602" i="12"/>
  <c r="AA594" i="12"/>
  <c r="AA586" i="12"/>
  <c r="AA578" i="12"/>
  <c r="AA570" i="12"/>
  <c r="AA562" i="12"/>
  <c r="AA554" i="12"/>
  <c r="AA546" i="12"/>
  <c r="AA538" i="12"/>
  <c r="AA530" i="12"/>
  <c r="AA522" i="12"/>
  <c r="AA514" i="12"/>
  <c r="AA345" i="12"/>
  <c r="AA337" i="12"/>
  <c r="AA329" i="12"/>
  <c r="AA321" i="12"/>
  <c r="AA313" i="12"/>
  <c r="AA305" i="12"/>
  <c r="AA297" i="12"/>
  <c r="AA289" i="12"/>
  <c r="AA281" i="12"/>
  <c r="AA273" i="12"/>
  <c r="AA265" i="12"/>
  <c r="AA257" i="12"/>
  <c r="AA249" i="12"/>
  <c r="AA241" i="12"/>
  <c r="AA233" i="12"/>
  <c r="AA225" i="12"/>
  <c r="AA217" i="12"/>
  <c r="AA209" i="12"/>
  <c r="AA201" i="12"/>
  <c r="AA193" i="12"/>
  <c r="AA185" i="12"/>
  <c r="AA177" i="12"/>
  <c r="AA169" i="12"/>
  <c r="AA161" i="12"/>
  <c r="AA153" i="12"/>
  <c r="AA145" i="12"/>
  <c r="AA137" i="12"/>
  <c r="AA129" i="12"/>
  <c r="AA121" i="12"/>
  <c r="AA113" i="12"/>
  <c r="AA105" i="12"/>
  <c r="AA97" i="12"/>
  <c r="AA89" i="12"/>
  <c r="AA81" i="12"/>
  <c r="AA73" i="12"/>
  <c r="AA65" i="12"/>
  <c r="AA57" i="12"/>
  <c r="AA49" i="12"/>
  <c r="AA41" i="12"/>
  <c r="AB313" i="12"/>
  <c r="AB305" i="12"/>
  <c r="AB297" i="12"/>
  <c r="AB289" i="12"/>
  <c r="AB281" i="12"/>
  <c r="AB273" i="12"/>
  <c r="AB265" i="12"/>
  <c r="AB257" i="12"/>
  <c r="AB249" i="12"/>
  <c r="AB241" i="12"/>
  <c r="AB233" i="12"/>
  <c r="AB225" i="12"/>
  <c r="AB217" i="12"/>
  <c r="AB209" i="12"/>
  <c r="AB201" i="12"/>
  <c r="AB193" i="12"/>
  <c r="AB185" i="12"/>
  <c r="AB177" i="12"/>
  <c r="AB169" i="12"/>
  <c r="AB161" i="12"/>
  <c r="AB153" i="12"/>
  <c r="AB145" i="12"/>
  <c r="AB137" i="12"/>
  <c r="AB129" i="12"/>
  <c r="AB121" i="12"/>
  <c r="AB113" i="12"/>
  <c r="AB105" i="12"/>
  <c r="AB97" i="12"/>
  <c r="AB89" i="12"/>
  <c r="AB81" i="12"/>
  <c r="AB73" i="12"/>
  <c r="AB65" i="12"/>
  <c r="AB57" i="12"/>
  <c r="AB431" i="12"/>
  <c r="AB423" i="12"/>
  <c r="AB415" i="12"/>
  <c r="AB407" i="12"/>
  <c r="AB399" i="12"/>
  <c r="AB391" i="12"/>
  <c r="AB62" i="12"/>
  <c r="AB213" i="12"/>
  <c r="AB205" i="12"/>
  <c r="AB197" i="12"/>
  <c r="AB189" i="12"/>
  <c r="AB181" i="12"/>
  <c r="AB173" i="12"/>
  <c r="AB165" i="12"/>
  <c r="AB157" i="12"/>
  <c r="AB149" i="12"/>
  <c r="AB141" i="12"/>
  <c r="AB133" i="12"/>
  <c r="AB125" i="12"/>
  <c r="AB117" i="12"/>
  <c r="AB109" i="12"/>
  <c r="AB101" i="12"/>
  <c r="AB93" i="12"/>
  <c r="AB85" i="12"/>
  <c r="AB77" i="12"/>
  <c r="AB69" i="12"/>
  <c r="AB61" i="12"/>
  <c r="AB53" i="12"/>
  <c r="AB45" i="12"/>
  <c r="AB37" i="12"/>
  <c r="AA724" i="12"/>
  <c r="AA723" i="12"/>
  <c r="AA720" i="12"/>
  <c r="AA712" i="12"/>
  <c r="AA719" i="12"/>
  <c r="AA711" i="12"/>
  <c r="AA717" i="12"/>
  <c r="AA709" i="12"/>
  <c r="AA701" i="12"/>
  <c r="AA693" i="12"/>
  <c r="AA685" i="12"/>
  <c r="AA677" i="12"/>
  <c r="AA669" i="12"/>
  <c r="AA661" i="12"/>
  <c r="AA653" i="12"/>
  <c r="AA645" i="12"/>
  <c r="AA637" i="12"/>
  <c r="AA629" i="12"/>
  <c r="AA621" i="12"/>
  <c r="AA613" i="12"/>
  <c r="AA605" i="12"/>
  <c r="AA597" i="12"/>
  <c r="AA589" i="12"/>
  <c r="AA581" i="12"/>
  <c r="AA573" i="12"/>
  <c r="AA565" i="12"/>
  <c r="AA557" i="12"/>
  <c r="AA549" i="12"/>
  <c r="AA541" i="12"/>
  <c r="AA533" i="12"/>
  <c r="AA525" i="12"/>
  <c r="AA517" i="12"/>
  <c r="AA509" i="12"/>
  <c r="AA501" i="12"/>
  <c r="AA493" i="12"/>
  <c r="AA531" i="12"/>
  <c r="AA485" i="12"/>
  <c r="AA477" i="12"/>
  <c r="AA469" i="12"/>
  <c r="AA461" i="12"/>
  <c r="AA453" i="12"/>
  <c r="AA445" i="12"/>
  <c r="AA437" i="12"/>
  <c r="AA429" i="12"/>
  <c r="AA421" i="12"/>
  <c r="AA413" i="12"/>
  <c r="AA405" i="12"/>
  <c r="AA397" i="12"/>
  <c r="AA389" i="12"/>
  <c r="AA381" i="12"/>
  <c r="AA373" i="12"/>
  <c r="AA365" i="12"/>
  <c r="AA357" i="12"/>
  <c r="AA349" i="12"/>
  <c r="AA341" i="12"/>
  <c r="AA333" i="12"/>
  <c r="AA325" i="12"/>
  <c r="AA317" i="12"/>
  <c r="AA309" i="12"/>
  <c r="AA301" i="12"/>
  <c r="AA293" i="12"/>
  <c r="AA285" i="12"/>
  <c r="AA277" i="12"/>
  <c r="AA269" i="12"/>
  <c r="AA261" i="12"/>
  <c r="AA253" i="12"/>
  <c r="AA245" i="12"/>
  <c r="AA237" i="12"/>
  <c r="AA229" i="12"/>
  <c r="AA221" i="12"/>
  <c r="AA213" i="12"/>
  <c r="AA205" i="12"/>
  <c r="AA197" i="12"/>
  <c r="AA189" i="12"/>
  <c r="AA181" i="12"/>
  <c r="AA173" i="12"/>
  <c r="AA165" i="12"/>
  <c r="AA157" i="12"/>
  <c r="AA149" i="12"/>
  <c r="AA141" i="12"/>
  <c r="AA133" i="12"/>
  <c r="AA125" i="12"/>
  <c r="AA117" i="12"/>
  <c r="AA109" i="12"/>
  <c r="AA101" i="12"/>
  <c r="AA93" i="12"/>
  <c r="AA85" i="12"/>
  <c r="AA77" i="12"/>
  <c r="AA69" i="12"/>
  <c r="AA61" i="12"/>
  <c r="AA53" i="12"/>
  <c r="AA45" i="12"/>
  <c r="AA37" i="12"/>
  <c r="AB717" i="12"/>
  <c r="AB709" i="12"/>
  <c r="AB701" i="12"/>
  <c r="AB693" i="12"/>
  <c r="AB685" i="12"/>
  <c r="AB677" i="12"/>
  <c r="AB669" i="12"/>
  <c r="AB661" i="12"/>
  <c r="AB653" i="12"/>
  <c r="AB645" i="12"/>
  <c r="AB637" i="12"/>
  <c r="AB629" i="12"/>
  <c r="AB621" i="12"/>
  <c r="AB613" i="12"/>
  <c r="AB605" i="12"/>
  <c r="AB597" i="12"/>
  <c r="AB589" i="12"/>
  <c r="AB581" i="12"/>
  <c r="AB573" i="12"/>
  <c r="AB517" i="12"/>
  <c r="AB485" i="12"/>
  <c r="AB261" i="12"/>
  <c r="AB229" i="12"/>
  <c r="AA651" i="12"/>
  <c r="AA643" i="12"/>
  <c r="AA635" i="12"/>
  <c r="AA619" i="12"/>
  <c r="AA611" i="12"/>
  <c r="AA603" i="12"/>
  <c r="AA587" i="12"/>
  <c r="AA579" i="12"/>
  <c r="AA571" i="12"/>
  <c r="AA555" i="12"/>
  <c r="AA547" i="12"/>
  <c r="AA539" i="12"/>
  <c r="AA523" i="12"/>
  <c r="AA515" i="12"/>
  <c r="AA507" i="12"/>
  <c r="AA491" i="12"/>
  <c r="AA483" i="12"/>
  <c r="AA475" i="12"/>
  <c r="AA459" i="12"/>
  <c r="AA451" i="12"/>
  <c r="AA443" i="12"/>
  <c r="AA435" i="12"/>
  <c r="AA419" i="12"/>
  <c r="AA411" i="12"/>
  <c r="AA403" i="12"/>
  <c r="AA395" i="12"/>
  <c r="AA387" i="12"/>
  <c r="AA379" i="12"/>
  <c r="AA371" i="12"/>
  <c r="AA363" i="12"/>
  <c r="AA355" i="12"/>
  <c r="AA347" i="12"/>
  <c r="AA339" i="12"/>
  <c r="AA331" i="12"/>
  <c r="AA323" i="12"/>
  <c r="AA315" i="12"/>
  <c r="AA307" i="12"/>
  <c r="AA299" i="12"/>
  <c r="AA291" i="12"/>
  <c r="AA283" i="12"/>
  <c r="AA275" i="12"/>
  <c r="AA267" i="12"/>
  <c r="AA259" i="12"/>
  <c r="AA251" i="12"/>
  <c r="AA243" i="12"/>
  <c r="AA235" i="12"/>
  <c r="AA227" i="12"/>
  <c r="AA219" i="12"/>
  <c r="AA211" i="12"/>
  <c r="AA203" i="12"/>
  <c r="AA195" i="12"/>
  <c r="AA187" i="12"/>
  <c r="AA179" i="12"/>
  <c r="AA171" i="12"/>
  <c r="AA163" i="12"/>
  <c r="AA155" i="12"/>
  <c r="AA147" i="12"/>
  <c r="AA139" i="12"/>
  <c r="AA131" i="12"/>
  <c r="AA123" i="12"/>
  <c r="AA115" i="12"/>
  <c r="AA107" i="12"/>
  <c r="AA99" i="12"/>
  <c r="AA91" i="12"/>
  <c r="AA83" i="12"/>
  <c r="AA75" i="12"/>
  <c r="AA67" i="12"/>
  <c r="AA59" i="12"/>
  <c r="AA51" i="12"/>
  <c r="AA43" i="12"/>
  <c r="AA35" i="12"/>
  <c r="AA506" i="12"/>
  <c r="AA498" i="12"/>
  <c r="AA490" i="12"/>
  <c r="AA482" i="12"/>
  <c r="AA474" i="12"/>
  <c r="AA466" i="12"/>
  <c r="AA458" i="12"/>
  <c r="AA450" i="12"/>
  <c r="AA442" i="12"/>
  <c r="AA434" i="12"/>
  <c r="AA426" i="12"/>
  <c r="AA418" i="12"/>
  <c r="AA410" i="12"/>
  <c r="AA402" i="12"/>
  <c r="AA394" i="12"/>
  <c r="AA386" i="12"/>
  <c r="AA378" i="12"/>
  <c r="AA370" i="12"/>
  <c r="AA362" i="12"/>
  <c r="AA354" i="12"/>
  <c r="AA346" i="12"/>
  <c r="AA338" i="12"/>
  <c r="AA330" i="12"/>
  <c r="AA322" i="12"/>
  <c r="AA314" i="12"/>
  <c r="AA306" i="12"/>
  <c r="AA298" i="12"/>
  <c r="AA290" i="12"/>
  <c r="AA282" i="12"/>
  <c r="AA274" i="12"/>
  <c r="AA266" i="12"/>
  <c r="AA258" i="12"/>
  <c r="AA250" i="12"/>
  <c r="AA242" i="12"/>
  <c r="AA234" i="12"/>
  <c r="AA226" i="12"/>
  <c r="AA218" i="12"/>
  <c r="AA210" i="12"/>
  <c r="AA202" i="12"/>
  <c r="AA194" i="12"/>
  <c r="AA186" i="12"/>
  <c r="AA178" i="12"/>
  <c r="AA170" i="12"/>
  <c r="AA162" i="12"/>
  <c r="AA154" i="12"/>
  <c r="AA146" i="12"/>
  <c r="AA138" i="12"/>
  <c r="AA130" i="12"/>
  <c r="AA122" i="12"/>
  <c r="AA114" i="12"/>
  <c r="AA106" i="12"/>
  <c r="AA98" i="12"/>
  <c r="AA90" i="12"/>
  <c r="AA82" i="12"/>
  <c r="AA74" i="12"/>
  <c r="AA66" i="12"/>
  <c r="AA58" i="12"/>
  <c r="AA50" i="12"/>
  <c r="AA42" i="12"/>
  <c r="AB722" i="12"/>
  <c r="AB714" i="12"/>
  <c r="AB706" i="12"/>
  <c r="AB698" i="12"/>
  <c r="AB690" i="12"/>
  <c r="AB682" i="12"/>
  <c r="AB674" i="12"/>
  <c r="AB666" i="12"/>
  <c r="AB658" i="12"/>
  <c r="AB650" i="12"/>
  <c r="AB642" i="12"/>
  <c r="AB634" i="12"/>
  <c r="AB626" i="12"/>
  <c r="AB618" i="12"/>
  <c r="AB610" i="12"/>
  <c r="AB602" i="12"/>
  <c r="AB594" i="12"/>
  <c r="AB586" i="12"/>
  <c r="AB578" i="12"/>
  <c r="AA608" i="12"/>
  <c r="AA584" i="12"/>
  <c r="AA552" i="12"/>
  <c r="AA544" i="12"/>
  <c r="AA536" i="12"/>
  <c r="AA528" i="12"/>
  <c r="AA352" i="12"/>
  <c r="AA128" i="12"/>
  <c r="AA120" i="12"/>
  <c r="AA703" i="12"/>
  <c r="AA695" i="12"/>
  <c r="AA687" i="12"/>
  <c r="AA679" i="12"/>
  <c r="AA671" i="12"/>
  <c r="AA663" i="12"/>
  <c r="AA655" i="12"/>
  <c r="AA647" i="12"/>
  <c r="AA639" i="12"/>
  <c r="AA631" i="12"/>
  <c r="AA623" i="12"/>
  <c r="AA615" i="12"/>
  <c r="AA607" i="12"/>
  <c r="AA599" i="12"/>
  <c r="AA591" i="12"/>
  <c r="AA583" i="12"/>
  <c r="AA575" i="12"/>
  <c r="AA567" i="12"/>
  <c r="AA559" i="12"/>
  <c r="AA551" i="12"/>
  <c r="AA543" i="12"/>
  <c r="AA535" i="12"/>
  <c r="AA527" i="12"/>
  <c r="AA519" i="12"/>
  <c r="AA511" i="12"/>
  <c r="AA503" i="12"/>
  <c r="AA495" i="12"/>
  <c r="AA487" i="12"/>
  <c r="AA479" i="12"/>
  <c r="AA471" i="12"/>
  <c r="AA463" i="12"/>
  <c r="AA455" i="12"/>
  <c r="AA447" i="12"/>
  <c r="AA439" i="12"/>
  <c r="AA431" i="12"/>
  <c r="AA423" i="12"/>
  <c r="AA415" i="12"/>
  <c r="AA407" i="12"/>
  <c r="AA399" i="12"/>
  <c r="AA391" i="12"/>
  <c r="AA383" i="12"/>
  <c r="AA375" i="12"/>
  <c r="AA367" i="12"/>
  <c r="AA359" i="12"/>
  <c r="AA351" i="12"/>
  <c r="AA343" i="12"/>
  <c r="AA335" i="12"/>
  <c r="AA327" i="12"/>
  <c r="AA319" i="12"/>
  <c r="AA311" i="12"/>
  <c r="AA303" i="12"/>
  <c r="AA295" i="12"/>
  <c r="AA287" i="12"/>
  <c r="AA279" i="12"/>
  <c r="AA271" i="12"/>
  <c r="AA263" i="12"/>
  <c r="AA255" i="12"/>
  <c r="AA247" i="12"/>
  <c r="AA239" i="12"/>
  <c r="AA231" i="12"/>
  <c r="AA223" i="12"/>
  <c r="AA215" i="12"/>
  <c r="AA207" i="12"/>
  <c r="AA199" i="12"/>
  <c r="AA191" i="12"/>
  <c r="AA183" i="12"/>
  <c r="AA175" i="12"/>
  <c r="AA167" i="12"/>
  <c r="AA159" i="12"/>
  <c r="AA151" i="12"/>
  <c r="AA143" i="12"/>
  <c r="AA135" i="12"/>
  <c r="AA127" i="12"/>
  <c r="AA119" i="12"/>
  <c r="AA111" i="12"/>
  <c r="AA103" i="12"/>
  <c r="AA95" i="12"/>
  <c r="AA87" i="12"/>
  <c r="AA79" i="12"/>
  <c r="AA71" i="12"/>
  <c r="AA63" i="12"/>
  <c r="AA38" i="12"/>
  <c r="AB723" i="12"/>
  <c r="AB724" i="12"/>
  <c r="AB715" i="12"/>
  <c r="AB707" i="12"/>
  <c r="AB699" i="12"/>
  <c r="AB691" i="12"/>
  <c r="AB683" i="12"/>
  <c r="AB675" i="12"/>
  <c r="AB667" i="12"/>
  <c r="AB659" i="12"/>
  <c r="AB651" i="12"/>
  <c r="AB643" i="12"/>
  <c r="AB635" i="12"/>
  <c r="AB627" i="12"/>
  <c r="AB619" i="12"/>
  <c r="AB611" i="12"/>
  <c r="AB603" i="12"/>
  <c r="AB595" i="12"/>
  <c r="AB587" i="12"/>
  <c r="AB579" i="12"/>
  <c r="AB571" i="12"/>
  <c r="AB563" i="12"/>
  <c r="AB555" i="12"/>
  <c r="AB547" i="12"/>
  <c r="AB539" i="12"/>
  <c r="AB531" i="12"/>
  <c r="AB523" i="12"/>
  <c r="AB515" i="12"/>
  <c r="AB507" i="12"/>
  <c r="AB499" i="12"/>
  <c r="AB491" i="12"/>
  <c r="AB483" i="12"/>
  <c r="AB475" i="12"/>
  <c r="AB467" i="12"/>
  <c r="AB459" i="12"/>
  <c r="AB451" i="12"/>
  <c r="AB443" i="12"/>
  <c r="AB435" i="12"/>
  <c r="AB427" i="12"/>
  <c r="AB419" i="12"/>
  <c r="AB411" i="12"/>
  <c r="AB403" i="12"/>
  <c r="AB395" i="12"/>
  <c r="AB387" i="12"/>
  <c r="AB379" i="12"/>
  <c r="AB371" i="12"/>
  <c r="AB363" i="12"/>
  <c r="AB355" i="12"/>
  <c r="AB347" i="12"/>
  <c r="AB339" i="12"/>
  <c r="AB331" i="12"/>
  <c r="AB323" i="12"/>
  <c r="AB315" i="12"/>
  <c r="AB307" i="12"/>
  <c r="AB299" i="12"/>
  <c r="AB291" i="12"/>
  <c r="AB283" i="12"/>
  <c r="AB275" i="12"/>
  <c r="AB267" i="12"/>
  <c r="AB259" i="12"/>
  <c r="AB251" i="12"/>
  <c r="AB243" i="12"/>
  <c r="AB235" i="12"/>
  <c r="AB227" i="12"/>
  <c r="AB570" i="12"/>
  <c r="AB562" i="12"/>
  <c r="AB554" i="12"/>
  <c r="AB546" i="12"/>
  <c r="AB538" i="12"/>
  <c r="AB530" i="12"/>
  <c r="AB522" i="12"/>
  <c r="AB514" i="12"/>
  <c r="AB506" i="12"/>
  <c r="AB498" i="12"/>
  <c r="AB490" i="12"/>
  <c r="AB482" i="12"/>
  <c r="AB474" i="12"/>
  <c r="AB466" i="12"/>
  <c r="AB458" i="12"/>
  <c r="AB450" i="12"/>
  <c r="AB442" i="12"/>
  <c r="AB434" i="12"/>
  <c r="AB426" i="12"/>
  <c r="AB418" i="12"/>
  <c r="AB410" i="12"/>
  <c r="AB402" i="12"/>
  <c r="AB394" i="12"/>
  <c r="AB386" i="12"/>
  <c r="AB378" i="12"/>
  <c r="AB370" i="12"/>
  <c r="AB362" i="12"/>
  <c r="AB354" i="12"/>
  <c r="AB346" i="12"/>
  <c r="AB338" i="12"/>
  <c r="AB330" i="12"/>
  <c r="AB322" i="12"/>
  <c r="AB314" i="12"/>
  <c r="AB306" i="12"/>
  <c r="AB298" i="12"/>
  <c r="AB290" i="12"/>
  <c r="AB282" i="12"/>
  <c r="AB274" i="12"/>
  <c r="AB266" i="12"/>
  <c r="AB258" i="12"/>
  <c r="AB250" i="12"/>
  <c r="AB242" i="12"/>
  <c r="AB234" i="12"/>
  <c r="AB226" i="12"/>
  <c r="AB218" i="12"/>
  <c r="AB210" i="12"/>
  <c r="AB202" i="12"/>
  <c r="AB194" i="12"/>
  <c r="AB186" i="12"/>
  <c r="AB178" i="12"/>
  <c r="AB170" i="12"/>
  <c r="AB162" i="12"/>
  <c r="AB154" i="12"/>
  <c r="AB146" i="12"/>
  <c r="AB138" i="12"/>
  <c r="AB130" i="12"/>
  <c r="AB122" i="12"/>
  <c r="AB114" i="12"/>
  <c r="AB106" i="12"/>
  <c r="AB98" i="12"/>
  <c r="AB90" i="12"/>
  <c r="AB82" i="12"/>
  <c r="AB74" i="12"/>
  <c r="AB66" i="12"/>
  <c r="AB58" i="12"/>
  <c r="AB50" i="12"/>
  <c r="AB42" i="12"/>
  <c r="AB383" i="12"/>
  <c r="AB375" i="12"/>
  <c r="AB367" i="12"/>
  <c r="AB359" i="12"/>
  <c r="AB351" i="12"/>
  <c r="AB343" i="12"/>
  <c r="AB335" i="12"/>
  <c r="AB327" i="12"/>
  <c r="AB319" i="12"/>
  <c r="AB311" i="12"/>
  <c r="AB303" i="12"/>
  <c r="AB295" i="12"/>
  <c r="AB287" i="12"/>
  <c r="AB279" i="12"/>
  <c r="AB271" i="12"/>
  <c r="AB263" i="12"/>
  <c r="AB255" i="12"/>
  <c r="AB247" i="12"/>
  <c r="AB239" i="12"/>
  <c r="AA54" i="12"/>
  <c r="AA46" i="12"/>
  <c r="AB718" i="12"/>
  <c r="AB710" i="12"/>
  <c r="AB702" i="12"/>
  <c r="AB678" i="12"/>
  <c r="AB670" i="12"/>
  <c r="AB662" i="12"/>
  <c r="AB654" i="12"/>
  <c r="AB646" i="12"/>
  <c r="AB638" i="12"/>
  <c r="AB630" i="12"/>
  <c r="AB622" i="12"/>
  <c r="AB614" i="12"/>
  <c r="AB606" i="12"/>
  <c r="AB598" i="12"/>
  <c r="AB590" i="12"/>
  <c r="AB582" i="12"/>
  <c r="AB574" i="12"/>
  <c r="AB566" i="12"/>
  <c r="AB558" i="12"/>
  <c r="AB550" i="12"/>
  <c r="AB542" i="12"/>
  <c r="AB534" i="12"/>
  <c r="AB526" i="12"/>
  <c r="AB518" i="12"/>
  <c r="AB510" i="12"/>
  <c r="AB502" i="12"/>
  <c r="AB494" i="12"/>
  <c r="AB486" i="12"/>
  <c r="AB478" i="12"/>
  <c r="AB470" i="12"/>
  <c r="AB462" i="12"/>
  <c r="AB454" i="12"/>
  <c r="AB446" i="12"/>
  <c r="AB438" i="12"/>
  <c r="AB430" i="12"/>
  <c r="AB422" i="12"/>
  <c r="AB414" i="12"/>
  <c r="AB406" i="12"/>
  <c r="AB398" i="12"/>
  <c r="AB390" i="12"/>
  <c r="AB382" i="12"/>
  <c r="AB374" i="12"/>
  <c r="AB366" i="12"/>
  <c r="AB358" i="12"/>
  <c r="AB350" i="12"/>
  <c r="AB342" i="12"/>
  <c r="AB334" i="12"/>
  <c r="AB326" i="12"/>
  <c r="AB318" i="12"/>
  <c r="AB310" i="12"/>
  <c r="AB302" i="12"/>
  <c r="AB294" i="12"/>
  <c r="AB286" i="12"/>
  <c r="AB278" i="12"/>
  <c r="AB270" i="12"/>
  <c r="AB262" i="12"/>
  <c r="AB254" i="12"/>
  <c r="AB246" i="12"/>
  <c r="AB238" i="12"/>
  <c r="AB230" i="12"/>
  <c r="AB565" i="12"/>
  <c r="AB557" i="12"/>
  <c r="AB549" i="12"/>
  <c r="AB541" i="12"/>
  <c r="AB533" i="12"/>
  <c r="AB525" i="12"/>
  <c r="AB509" i="12"/>
  <c r="AB501" i="12"/>
  <c r="AB493" i="12"/>
  <c r="AB477" i="12"/>
  <c r="AB469" i="12"/>
  <c r="AB461" i="12"/>
  <c r="AB453" i="12"/>
  <c r="AB445" i="12"/>
  <c r="AB437" i="12"/>
  <c r="AB429" i="12"/>
  <c r="AB421" i="12"/>
  <c r="AB413" i="12"/>
  <c r="AB405" i="12"/>
  <c r="AB397" i="12"/>
  <c r="AB389" i="12"/>
  <c r="AB381" i="12"/>
  <c r="AB373" i="12"/>
  <c r="AB365" i="12"/>
  <c r="AB357" i="12"/>
  <c r="AB349" i="12"/>
  <c r="AB341" i="12"/>
  <c r="AB333" i="12"/>
  <c r="AB325" i="12"/>
  <c r="AB317" i="12"/>
  <c r="AB309" i="12"/>
  <c r="AB301" i="12"/>
  <c r="AB293" i="12"/>
  <c r="AB285" i="12"/>
  <c r="AB277" i="12"/>
  <c r="AB269" i="12"/>
  <c r="AB253" i="12"/>
  <c r="AB245" i="12"/>
  <c r="AB237" i="12"/>
  <c r="AB231" i="12"/>
  <c r="AB223" i="12"/>
  <c r="AB215" i="12"/>
  <c r="AB207" i="12"/>
  <c r="AB199" i="12"/>
  <c r="AB191" i="12"/>
  <c r="AB183" i="12"/>
  <c r="AB175" i="12"/>
  <c r="AB167" i="12"/>
  <c r="AB159" i="12"/>
  <c r="AB151" i="12"/>
  <c r="AB143" i="12"/>
  <c r="AB135" i="12"/>
  <c r="AB127" i="12"/>
  <c r="AB119" i="12"/>
  <c r="AB111" i="12"/>
  <c r="AB103" i="12"/>
  <c r="AB95" i="12"/>
  <c r="AB87" i="12"/>
  <c r="AB79" i="12"/>
  <c r="AB71" i="12"/>
  <c r="AB63" i="12"/>
  <c r="AB55" i="12"/>
  <c r="AB47" i="12"/>
  <c r="AB39" i="12"/>
  <c r="AB221" i="12"/>
  <c r="AB204" i="12"/>
  <c r="AB196" i="12"/>
  <c r="AB188" i="12"/>
  <c r="AB180" i="12"/>
  <c r="AB172" i="12"/>
  <c r="AB164" i="12"/>
  <c r="AB156" i="12"/>
  <c r="AB148" i="12"/>
  <c r="AB140" i="12"/>
  <c r="AB132" i="12"/>
  <c r="AB124" i="12"/>
  <c r="AB116" i="12"/>
  <c r="AB108" i="12"/>
  <c r="AB100" i="12"/>
  <c r="AB92" i="12"/>
  <c r="AB84" i="12"/>
  <c r="AB76" i="12"/>
  <c r="AB68" i="12"/>
  <c r="AB60" i="12"/>
  <c r="AB52" i="12"/>
  <c r="AB44" i="12"/>
  <c r="AB36" i="12"/>
  <c r="AB219" i="12"/>
  <c r="AB211" i="12"/>
  <c r="AB203" i="12"/>
  <c r="AB195" i="12"/>
  <c r="AB187" i="12"/>
  <c r="AB179" i="12"/>
  <c r="AB171" i="12"/>
  <c r="AB163" i="12"/>
  <c r="AB155" i="12"/>
  <c r="AB147" i="12"/>
  <c r="AB139" i="12"/>
  <c r="AB131" i="12"/>
  <c r="AB123" i="12"/>
  <c r="AB115" i="12"/>
  <c r="AB107" i="12"/>
  <c r="AB99" i="12"/>
  <c r="AB91" i="12"/>
  <c r="AB83" i="12"/>
  <c r="AB75" i="12"/>
  <c r="AB67" i="12"/>
  <c r="AB59" i="12"/>
  <c r="AB51" i="12"/>
  <c r="AB43" i="12"/>
  <c r="AB35" i="12"/>
  <c r="AG440" i="12" l="1"/>
  <c r="V35" i="12"/>
  <c r="AG528" i="12"/>
  <c r="V226" i="12"/>
  <c r="V244" i="12"/>
  <c r="V436" i="12"/>
  <c r="AH584" i="12"/>
  <c r="AG216" i="12"/>
  <c r="AG280" i="12"/>
  <c r="AG464" i="12"/>
  <c r="AG295" i="12"/>
  <c r="AG199" i="12"/>
  <c r="AG471" i="12"/>
  <c r="AG71" i="12"/>
  <c r="AG567" i="12"/>
  <c r="AH578" i="12"/>
  <c r="AG680" i="12"/>
  <c r="AG159" i="12"/>
  <c r="AG391" i="12"/>
  <c r="AH559" i="12"/>
  <c r="AG223" i="12"/>
  <c r="AH111" i="12"/>
  <c r="AG191" i="12"/>
  <c r="AG431" i="12"/>
  <c r="AG136" i="12"/>
  <c r="AG200" i="12"/>
  <c r="AG296" i="12"/>
  <c r="AG488" i="12"/>
  <c r="AG463" i="12"/>
  <c r="AG663" i="12"/>
  <c r="AG527" i="12"/>
  <c r="AG255" i="12"/>
  <c r="AG48" i="12"/>
  <c r="AG208" i="12"/>
  <c r="AG368" i="12"/>
  <c r="AG400" i="12"/>
  <c r="AG696" i="12"/>
  <c r="AG287" i="12"/>
  <c r="AG127" i="12"/>
  <c r="AG319" i="12"/>
  <c r="AG63" i="12"/>
  <c r="AG631" i="12"/>
  <c r="AH552" i="12"/>
  <c r="AG472" i="12"/>
  <c r="AG559" i="12"/>
  <c r="AG407" i="12"/>
  <c r="AG640" i="12"/>
  <c r="AG56" i="12"/>
  <c r="AG504" i="12"/>
  <c r="AG608" i="12"/>
  <c r="AG712" i="12"/>
  <c r="AG128" i="12"/>
  <c r="AG288" i="12"/>
  <c r="AG320" i="12"/>
  <c r="AG512" i="12"/>
  <c r="AH546" i="12"/>
  <c r="AG88" i="12"/>
  <c r="AG184" i="12"/>
  <c r="AG344" i="12"/>
  <c r="AG672" i="12"/>
  <c r="AG256" i="12"/>
  <c r="V34" i="12"/>
  <c r="AG34" i="12"/>
  <c r="V33" i="12"/>
  <c r="V274" i="12"/>
  <c r="AH554" i="12"/>
  <c r="AG64" i="12"/>
  <c r="AG448" i="12"/>
  <c r="AG616" i="12"/>
  <c r="AG648" i="12"/>
  <c r="AG720" i="12"/>
  <c r="AG383" i="12"/>
  <c r="AG408" i="12"/>
  <c r="AG119" i="12"/>
  <c r="AG351" i="12"/>
  <c r="AG312" i="12"/>
  <c r="AH72" i="12"/>
  <c r="AG168" i="12"/>
  <c r="AG360" i="12"/>
  <c r="AG392" i="12"/>
  <c r="AG592" i="12"/>
  <c r="AG624" i="12"/>
  <c r="AH583" i="12"/>
  <c r="AG215" i="12"/>
  <c r="AG687" i="12"/>
  <c r="AG455" i="12"/>
  <c r="AG279" i="12"/>
  <c r="AG152" i="12"/>
  <c r="AH71" i="12"/>
  <c r="AG183" i="12"/>
  <c r="AG87" i="12"/>
  <c r="AG583" i="12"/>
  <c r="AH576" i="12"/>
  <c r="AG112" i="12"/>
  <c r="AG144" i="12"/>
  <c r="AG176" i="12"/>
  <c r="AG240" i="12"/>
  <c r="AG336" i="12"/>
  <c r="AG496" i="12"/>
  <c r="AG632" i="12"/>
  <c r="AG55" i="12"/>
  <c r="AH137" i="12"/>
  <c r="AH586" i="12"/>
  <c r="AH618" i="12"/>
  <c r="AH650" i="12"/>
  <c r="AH682" i="12"/>
  <c r="AH714" i="12"/>
  <c r="AG58" i="12"/>
  <c r="V445" i="12"/>
  <c r="V719" i="12"/>
  <c r="AG96" i="12"/>
  <c r="AG416" i="12"/>
  <c r="AG480" i="12"/>
  <c r="AG584" i="12"/>
  <c r="AG79" i="12"/>
  <c r="AG511" i="12"/>
  <c r="AH575" i="12"/>
  <c r="AG239" i="12"/>
  <c r="AG143" i="12"/>
  <c r="V439" i="12"/>
  <c r="AG104" i="12"/>
  <c r="AG232" i="12"/>
  <c r="AG264" i="12"/>
  <c r="AG328" i="12"/>
  <c r="AG456" i="12"/>
  <c r="AG520" i="12"/>
  <c r="AG560" i="12"/>
  <c r="AG688" i="12"/>
  <c r="AG111" i="12"/>
  <c r="AG575" i="12"/>
  <c r="AG47" i="12"/>
  <c r="AG679" i="12"/>
  <c r="AH58" i="12"/>
  <c r="AG175" i="12"/>
  <c r="AG375" i="12"/>
  <c r="AG647" i="12"/>
  <c r="AG80" i="12"/>
  <c r="AG304" i="12"/>
  <c r="AG432" i="12"/>
  <c r="AG568" i="12"/>
  <c r="AG664" i="12"/>
  <c r="AG543" i="12"/>
  <c r="AG271" i="12"/>
  <c r="AH260" i="12"/>
  <c r="AH261" i="12"/>
  <c r="AH39" i="12"/>
  <c r="AH40" i="12"/>
  <c r="AH87" i="12"/>
  <c r="AH88" i="12"/>
  <c r="AH199" i="12"/>
  <c r="AH200" i="12"/>
  <c r="AH48" i="12"/>
  <c r="AH49" i="12"/>
  <c r="AH144" i="12"/>
  <c r="AH145" i="12"/>
  <c r="AH224" i="12"/>
  <c r="AH225" i="12"/>
  <c r="AH256" i="12"/>
  <c r="AH257" i="12"/>
  <c r="AH288" i="12"/>
  <c r="AH289" i="12"/>
  <c r="AH320" i="12"/>
  <c r="AH321" i="12"/>
  <c r="AH352" i="12"/>
  <c r="AH353" i="12"/>
  <c r="AH384" i="12"/>
  <c r="AH385" i="12"/>
  <c r="AH416" i="12"/>
  <c r="AH417" i="12"/>
  <c r="AH448" i="12"/>
  <c r="AH449" i="12"/>
  <c r="AH480" i="12"/>
  <c r="AH481" i="12"/>
  <c r="AH512" i="12"/>
  <c r="AH513" i="12"/>
  <c r="V56" i="12"/>
  <c r="AH57" i="12"/>
  <c r="AH161" i="12"/>
  <c r="AH42" i="12"/>
  <c r="AH43" i="12"/>
  <c r="AH74" i="12"/>
  <c r="AH75" i="12"/>
  <c r="AH106" i="12"/>
  <c r="AH107" i="12"/>
  <c r="AH138" i="12"/>
  <c r="AH139" i="12"/>
  <c r="AH170" i="12"/>
  <c r="AH171" i="12"/>
  <c r="AH202" i="12"/>
  <c r="AH203" i="12"/>
  <c r="AH242" i="12"/>
  <c r="AH243" i="12"/>
  <c r="AH274" i="12"/>
  <c r="AH275" i="12"/>
  <c r="AH306" i="12"/>
  <c r="AH307" i="12"/>
  <c r="AH338" i="12"/>
  <c r="AH339" i="12"/>
  <c r="AH370" i="12"/>
  <c r="AH371" i="12"/>
  <c r="AH402" i="12"/>
  <c r="AH403" i="12"/>
  <c r="AH434" i="12"/>
  <c r="AH435" i="12"/>
  <c r="AH466" i="12"/>
  <c r="AH467" i="12"/>
  <c r="AH498" i="12"/>
  <c r="AH499" i="12"/>
  <c r="AH530" i="12"/>
  <c r="AH531" i="12"/>
  <c r="V562" i="12"/>
  <c r="AH562" i="12"/>
  <c r="AH45" i="12"/>
  <c r="AH77" i="12"/>
  <c r="AH109" i="12"/>
  <c r="AH141" i="12"/>
  <c r="AH173" i="12"/>
  <c r="AH553" i="12"/>
  <c r="AH593" i="12"/>
  <c r="AH625" i="12"/>
  <c r="AH657" i="12"/>
  <c r="AH689" i="12"/>
  <c r="AH721" i="12"/>
  <c r="AG65" i="12"/>
  <c r="AG97" i="12"/>
  <c r="AG129" i="12"/>
  <c r="AG161" i="12"/>
  <c r="AG193" i="12"/>
  <c r="AG225" i="12"/>
  <c r="AG257" i="12"/>
  <c r="AG289" i="12"/>
  <c r="AG321" i="12"/>
  <c r="AG353" i="12"/>
  <c r="AG385" i="12"/>
  <c r="AG417" i="12"/>
  <c r="AG449" i="12"/>
  <c r="AG481" i="12"/>
  <c r="AG513" i="12"/>
  <c r="AG545" i="12"/>
  <c r="AG577" i="12"/>
  <c r="AG609" i="12"/>
  <c r="AG641" i="12"/>
  <c r="AG673" i="12"/>
  <c r="AG43" i="12"/>
  <c r="AG75" i="12"/>
  <c r="AG107" i="12"/>
  <c r="AG139" i="12"/>
  <c r="AG171" i="12"/>
  <c r="AG203" i="12"/>
  <c r="AG235" i="12"/>
  <c r="AG267" i="12"/>
  <c r="AG299" i="12"/>
  <c r="AG331" i="12"/>
  <c r="AG363" i="12"/>
  <c r="AG395" i="12"/>
  <c r="V276" i="12"/>
  <c r="AH276" i="12"/>
  <c r="AH277" i="12"/>
  <c r="AH59" i="12"/>
  <c r="AH115" i="12"/>
  <c r="AH116" i="12"/>
  <c r="AH163" i="12"/>
  <c r="AH164" i="12"/>
  <c r="AH148" i="12"/>
  <c r="V191" i="12"/>
  <c r="AG192" i="12"/>
  <c r="V326" i="12"/>
  <c r="AG327" i="12"/>
  <c r="V710" i="12"/>
  <c r="AG711" i="12"/>
  <c r="AH594" i="12"/>
  <c r="AH626" i="12"/>
  <c r="AH658" i="12"/>
  <c r="AH690" i="12"/>
  <c r="AH722" i="12"/>
  <c r="AG66" i="12"/>
  <c r="AG98" i="12"/>
  <c r="AG130" i="12"/>
  <c r="AG162" i="12"/>
  <c r="AG194" i="12"/>
  <c r="AG226" i="12"/>
  <c r="AG258" i="12"/>
  <c r="AG290" i="12"/>
  <c r="AG322" i="12"/>
  <c r="AG354" i="12"/>
  <c r="AG386" i="12"/>
  <c r="AG418" i="12"/>
  <c r="AG450" i="12"/>
  <c r="AG482" i="12"/>
  <c r="AG514" i="12"/>
  <c r="AG546" i="12"/>
  <c r="AG578" i="12"/>
  <c r="AG610" i="12"/>
  <c r="AG642" i="12"/>
  <c r="AG674" i="12"/>
  <c r="AG706" i="12"/>
  <c r="V518" i="12"/>
  <c r="AG519" i="12"/>
  <c r="AH547" i="12"/>
  <c r="AH548" i="12"/>
  <c r="AH579" i="12"/>
  <c r="AH580" i="12"/>
  <c r="AH611" i="12"/>
  <c r="AH612" i="12"/>
  <c r="AH643" i="12"/>
  <c r="AH675" i="12"/>
  <c r="AH707" i="12"/>
  <c r="AG724" i="12"/>
  <c r="AG723" i="12"/>
  <c r="AH636" i="12"/>
  <c r="AH668" i="12"/>
  <c r="AH700" i="12"/>
  <c r="AH284" i="12"/>
  <c r="AH285" i="12"/>
  <c r="AH103" i="12"/>
  <c r="AH104" i="12"/>
  <c r="AH151" i="12"/>
  <c r="AH152" i="12"/>
  <c r="AH64" i="12"/>
  <c r="AH65" i="12"/>
  <c r="AH112" i="12"/>
  <c r="AH113" i="12"/>
  <c r="AH232" i="12"/>
  <c r="AH233" i="12"/>
  <c r="AH264" i="12"/>
  <c r="AH265" i="12"/>
  <c r="AH296" i="12"/>
  <c r="AH297" i="12"/>
  <c r="AH328" i="12"/>
  <c r="AH329" i="12"/>
  <c r="AH360" i="12"/>
  <c r="AH361" i="12"/>
  <c r="AH392" i="12"/>
  <c r="AH393" i="12"/>
  <c r="AH424" i="12"/>
  <c r="AH425" i="12"/>
  <c r="AH456" i="12"/>
  <c r="AH457" i="12"/>
  <c r="AH488" i="12"/>
  <c r="AH489" i="12"/>
  <c r="AH520" i="12"/>
  <c r="AH521" i="12"/>
  <c r="AH73" i="12"/>
  <c r="AH178" i="12"/>
  <c r="AH179" i="12"/>
  <c r="AH210" i="12"/>
  <c r="AH211" i="12"/>
  <c r="AH250" i="12"/>
  <c r="AH251" i="12"/>
  <c r="AH282" i="12"/>
  <c r="AH283" i="12"/>
  <c r="AH314" i="12"/>
  <c r="AH315" i="12"/>
  <c r="AH346" i="12"/>
  <c r="AH347" i="12"/>
  <c r="AH378" i="12"/>
  <c r="AH379" i="12"/>
  <c r="AH410" i="12"/>
  <c r="AH411" i="12"/>
  <c r="AH442" i="12"/>
  <c r="AH443" i="12"/>
  <c r="AH474" i="12"/>
  <c r="AH475" i="12"/>
  <c r="AH506" i="12"/>
  <c r="AH507" i="12"/>
  <c r="AH538" i="12"/>
  <c r="AH539" i="12"/>
  <c r="AH85" i="12"/>
  <c r="AH149" i="12"/>
  <c r="AH213" i="12"/>
  <c r="AH561" i="12"/>
  <c r="AH601" i="12"/>
  <c r="AH633" i="12"/>
  <c r="AH665" i="12"/>
  <c r="AH697" i="12"/>
  <c r="AG41" i="12"/>
  <c r="AG73" i="12"/>
  <c r="AG105" i="12"/>
  <c r="AG137" i="12"/>
  <c r="AG169" i="12"/>
  <c r="AG201" i="12"/>
  <c r="AG233" i="12"/>
  <c r="AG265" i="12"/>
  <c r="AG297" i="12"/>
  <c r="AG329" i="12"/>
  <c r="AG361" i="12"/>
  <c r="AG393" i="12"/>
  <c r="AG425" i="12"/>
  <c r="AG457" i="12"/>
  <c r="AG489" i="12"/>
  <c r="AG521" i="12"/>
  <c r="AG585" i="12"/>
  <c r="AG617" i="12"/>
  <c r="AG649" i="12"/>
  <c r="AG681" i="12"/>
  <c r="AG713" i="12"/>
  <c r="AG51" i="12"/>
  <c r="AG83" i="12"/>
  <c r="AG115" i="12"/>
  <c r="AG147" i="12"/>
  <c r="AG179" i="12"/>
  <c r="AG211" i="12"/>
  <c r="AG243" i="12"/>
  <c r="AG275" i="12"/>
  <c r="AG307" i="12"/>
  <c r="AG339" i="12"/>
  <c r="AG371" i="12"/>
  <c r="AG403" i="12"/>
  <c r="V67" i="12"/>
  <c r="AH67" i="12"/>
  <c r="AH68" i="12"/>
  <c r="AH123" i="12"/>
  <c r="V195" i="12"/>
  <c r="AH195" i="12"/>
  <c r="AH196" i="12"/>
  <c r="AH60" i="12"/>
  <c r="V219" i="12"/>
  <c r="AH220" i="12"/>
  <c r="AH568" i="12"/>
  <c r="AH569" i="12"/>
  <c r="V622" i="12"/>
  <c r="AG623" i="12"/>
  <c r="AH602" i="12"/>
  <c r="AH634" i="12"/>
  <c r="AH666" i="12"/>
  <c r="AH698" i="12"/>
  <c r="AG42" i="12"/>
  <c r="AG74" i="12"/>
  <c r="AG106" i="12"/>
  <c r="AG138" i="12"/>
  <c r="AG170" i="12"/>
  <c r="AG202" i="12"/>
  <c r="AG234" i="12"/>
  <c r="AG266" i="12"/>
  <c r="AG298" i="12"/>
  <c r="AG330" i="12"/>
  <c r="AG362" i="12"/>
  <c r="AG394" i="12"/>
  <c r="AG426" i="12"/>
  <c r="AG458" i="12"/>
  <c r="AG490" i="12"/>
  <c r="AG522" i="12"/>
  <c r="AG554" i="12"/>
  <c r="AG586" i="12"/>
  <c r="AG618" i="12"/>
  <c r="AG650" i="12"/>
  <c r="AG682" i="12"/>
  <c r="AG714" i="12"/>
  <c r="V590" i="12"/>
  <c r="AG591" i="12"/>
  <c r="AH555" i="12"/>
  <c r="AH556" i="12"/>
  <c r="AH587" i="12"/>
  <c r="AH588" i="12"/>
  <c r="AH619" i="12"/>
  <c r="AH651" i="12"/>
  <c r="AH683" i="12"/>
  <c r="AH715" i="12"/>
  <c r="AH55" i="12"/>
  <c r="AH56" i="12"/>
  <c r="AH167" i="12"/>
  <c r="AH168" i="12"/>
  <c r="AH128" i="12"/>
  <c r="AH129" i="12"/>
  <c r="AH176" i="12"/>
  <c r="AH177" i="12"/>
  <c r="AH240" i="12"/>
  <c r="AH241" i="12"/>
  <c r="AH272" i="12"/>
  <c r="AH273" i="12"/>
  <c r="AH304" i="12"/>
  <c r="AH305" i="12"/>
  <c r="AH336" i="12"/>
  <c r="AH337" i="12"/>
  <c r="AH368" i="12"/>
  <c r="AH369" i="12"/>
  <c r="AH400" i="12"/>
  <c r="AH401" i="12"/>
  <c r="AH432" i="12"/>
  <c r="AH433" i="12"/>
  <c r="AH464" i="12"/>
  <c r="AH465" i="12"/>
  <c r="AH496" i="12"/>
  <c r="AH497" i="12"/>
  <c r="V527" i="12"/>
  <c r="AH528" i="12"/>
  <c r="AH529" i="12"/>
  <c r="AH90" i="12"/>
  <c r="AH91" i="12"/>
  <c r="AH122" i="12"/>
  <c r="AH154" i="12"/>
  <c r="AH155" i="12"/>
  <c r="V186" i="12"/>
  <c r="AH186" i="12"/>
  <c r="AH187" i="12"/>
  <c r="AH218" i="12"/>
  <c r="AH219" i="12"/>
  <c r="AH258" i="12"/>
  <c r="AH259" i="12"/>
  <c r="AH290" i="12"/>
  <c r="AH291" i="12"/>
  <c r="AH322" i="12"/>
  <c r="AH323" i="12"/>
  <c r="AH354" i="12"/>
  <c r="AH355" i="12"/>
  <c r="AH386" i="12"/>
  <c r="AH387" i="12"/>
  <c r="AH418" i="12"/>
  <c r="AH419" i="12"/>
  <c r="AH450" i="12"/>
  <c r="AH451" i="12"/>
  <c r="AH482" i="12"/>
  <c r="AH483" i="12"/>
  <c r="AH514" i="12"/>
  <c r="AH515" i="12"/>
  <c r="AH61" i="12"/>
  <c r="AH93" i="12"/>
  <c r="AH125" i="12"/>
  <c r="AH157" i="12"/>
  <c r="AH189" i="12"/>
  <c r="AH221" i="12"/>
  <c r="AH537" i="12"/>
  <c r="AH577" i="12"/>
  <c r="AH609" i="12"/>
  <c r="AH641" i="12"/>
  <c r="AH673" i="12"/>
  <c r="AH705" i="12"/>
  <c r="AG49" i="12"/>
  <c r="AG81" i="12"/>
  <c r="AG113" i="12"/>
  <c r="AG145" i="12"/>
  <c r="AG177" i="12"/>
  <c r="AG209" i="12"/>
  <c r="AG241" i="12"/>
  <c r="AG273" i="12"/>
  <c r="AG305" i="12"/>
  <c r="V337" i="12"/>
  <c r="AG337" i="12"/>
  <c r="AG369" i="12"/>
  <c r="AG401" i="12"/>
  <c r="AG433" i="12"/>
  <c r="AG465" i="12"/>
  <c r="AG497" i="12"/>
  <c r="AG529" i="12"/>
  <c r="AG561" i="12"/>
  <c r="AG593" i="12"/>
  <c r="AG625" i="12"/>
  <c r="AG657" i="12"/>
  <c r="AG689" i="12"/>
  <c r="AG721" i="12"/>
  <c r="AG59" i="12"/>
  <c r="AG91" i="12"/>
  <c r="AG123" i="12"/>
  <c r="AG155" i="12"/>
  <c r="AG187" i="12"/>
  <c r="AG219" i="12"/>
  <c r="AG251" i="12"/>
  <c r="AG283" i="12"/>
  <c r="AH35" i="12"/>
  <c r="AH36" i="12"/>
  <c r="AH83" i="12"/>
  <c r="AH131" i="12"/>
  <c r="AH132" i="12"/>
  <c r="AH124" i="12"/>
  <c r="V703" i="12"/>
  <c r="AH704" i="12"/>
  <c r="V638" i="12"/>
  <c r="AG639" i="12"/>
  <c r="AH610" i="12"/>
  <c r="AH642" i="12"/>
  <c r="AH674" i="12"/>
  <c r="AH706" i="12"/>
  <c r="AG50" i="12"/>
  <c r="AG82" i="12"/>
  <c r="AG114" i="12"/>
  <c r="AG146" i="12"/>
  <c r="AG178" i="12"/>
  <c r="AG210" i="12"/>
  <c r="AG242" i="12"/>
  <c r="AG274" i="12"/>
  <c r="AG306" i="12"/>
  <c r="AG338" i="12"/>
  <c r="AG370" i="12"/>
  <c r="AG402" i="12"/>
  <c r="AG434" i="12"/>
  <c r="AG466" i="12"/>
  <c r="AG498" i="12"/>
  <c r="AG530" i="12"/>
  <c r="AG562" i="12"/>
  <c r="AG594" i="12"/>
  <c r="AG626" i="12"/>
  <c r="AG658" i="12"/>
  <c r="AG690" i="12"/>
  <c r="AG722" i="12"/>
  <c r="AH563" i="12"/>
  <c r="AH564" i="12"/>
  <c r="AH595" i="12"/>
  <c r="AH596" i="12"/>
  <c r="AH627" i="12"/>
  <c r="AH659" i="12"/>
  <c r="AH691" i="12"/>
  <c r="AH620" i="12"/>
  <c r="AH119" i="12"/>
  <c r="AH120" i="12"/>
  <c r="AH183" i="12"/>
  <c r="AH184" i="12"/>
  <c r="AH80" i="12"/>
  <c r="AH81" i="12"/>
  <c r="AH136" i="12"/>
  <c r="AH208" i="12"/>
  <c r="AH209" i="12"/>
  <c r="AH248" i="12"/>
  <c r="AH249" i="12"/>
  <c r="AH280" i="12"/>
  <c r="AH281" i="12"/>
  <c r="AH312" i="12"/>
  <c r="AH313" i="12"/>
  <c r="V343" i="12"/>
  <c r="AH344" i="12"/>
  <c r="AH345" i="12"/>
  <c r="AH376" i="12"/>
  <c r="AH377" i="12"/>
  <c r="AH408" i="12"/>
  <c r="AH409" i="12"/>
  <c r="AH440" i="12"/>
  <c r="AH441" i="12"/>
  <c r="AH472" i="12"/>
  <c r="AH473" i="12"/>
  <c r="AH504" i="12"/>
  <c r="AH505" i="12"/>
  <c r="AH97" i="12"/>
  <c r="AH98" i="12"/>
  <c r="AH162" i="12"/>
  <c r="AH234" i="12"/>
  <c r="AH235" i="12"/>
  <c r="AH266" i="12"/>
  <c r="AH267" i="12"/>
  <c r="AH298" i="12"/>
  <c r="AH299" i="12"/>
  <c r="AH330" i="12"/>
  <c r="AH331" i="12"/>
  <c r="AH362" i="12"/>
  <c r="AH363" i="12"/>
  <c r="AH394" i="12"/>
  <c r="AH395" i="12"/>
  <c r="AH426" i="12"/>
  <c r="AH427" i="12"/>
  <c r="AH458" i="12"/>
  <c r="AH459" i="12"/>
  <c r="AH490" i="12"/>
  <c r="AH491" i="12"/>
  <c r="AH522" i="12"/>
  <c r="AH523" i="12"/>
  <c r="AH229" i="12"/>
  <c r="AH545" i="12"/>
  <c r="AH585" i="12"/>
  <c r="AH617" i="12"/>
  <c r="AH649" i="12"/>
  <c r="AH681" i="12"/>
  <c r="AH713" i="12"/>
  <c r="AG57" i="12"/>
  <c r="AG89" i="12"/>
  <c r="AG121" i="12"/>
  <c r="AG153" i="12"/>
  <c r="AG185" i="12"/>
  <c r="AG217" i="12"/>
  <c r="AG249" i="12"/>
  <c r="AG281" i="12"/>
  <c r="AG313" i="12"/>
  <c r="AG345" i="12"/>
  <c r="AG377" i="12"/>
  <c r="AG409" i="12"/>
  <c r="AG441" i="12"/>
  <c r="AG473" i="12"/>
  <c r="AG505" i="12"/>
  <c r="AG537" i="12"/>
  <c r="AG569" i="12"/>
  <c r="AG601" i="12"/>
  <c r="AG633" i="12"/>
  <c r="AG665" i="12"/>
  <c r="AG697" i="12"/>
  <c r="AH723" i="12"/>
  <c r="AH724" i="12"/>
  <c r="AG35" i="12"/>
  <c r="AG67" i="12"/>
  <c r="AG99" i="12"/>
  <c r="AG131" i="12"/>
  <c r="AG163" i="12"/>
  <c r="AG195" i="12"/>
  <c r="AG227" i="12"/>
  <c r="AG259" i="12"/>
  <c r="AG291" i="12"/>
  <c r="AH252" i="12"/>
  <c r="AH253" i="12"/>
  <c r="AH51" i="12"/>
  <c r="AH52" i="12"/>
  <c r="AH99" i="12"/>
  <c r="AH100" i="12"/>
  <c r="AH147" i="12"/>
  <c r="AH84" i="12"/>
  <c r="AG90" i="12"/>
  <c r="AG122" i="12"/>
  <c r="AG154" i="12"/>
  <c r="AG186" i="12"/>
  <c r="AG218" i="12"/>
  <c r="AG250" i="12"/>
  <c r="AG282" i="12"/>
  <c r="AG314" i="12"/>
  <c r="AG346" i="12"/>
  <c r="AG378" i="12"/>
  <c r="AG410" i="12"/>
  <c r="AG442" i="12"/>
  <c r="AG474" i="12"/>
  <c r="AG475" i="12"/>
  <c r="AG506" i="12"/>
  <c r="AG538" i="12"/>
  <c r="AG570" i="12"/>
  <c r="AG602" i="12"/>
  <c r="AG634" i="12"/>
  <c r="AG666" i="12"/>
  <c r="AG698" i="12"/>
  <c r="AH571" i="12"/>
  <c r="AH572" i="12"/>
  <c r="AH603" i="12"/>
  <c r="AH604" i="12"/>
  <c r="AH635" i="12"/>
  <c r="AH667" i="12"/>
  <c r="AH699" i="12"/>
  <c r="AH628" i="12"/>
  <c r="AH660" i="12"/>
  <c r="AH692" i="12"/>
  <c r="AG435" i="12"/>
  <c r="AG467" i="12"/>
  <c r="AG507" i="12"/>
  <c r="AG539" i="12"/>
  <c r="AG571" i="12"/>
  <c r="AG603" i="12"/>
  <c r="AG635" i="12"/>
  <c r="AG667" i="12"/>
  <c r="AG699" i="12"/>
  <c r="AH629" i="12"/>
  <c r="AH661" i="12"/>
  <c r="AH693" i="12"/>
  <c r="AG37" i="12"/>
  <c r="AG69" i="12"/>
  <c r="AG101" i="12"/>
  <c r="AG133" i="12"/>
  <c r="AG165" i="12"/>
  <c r="AG197" i="12"/>
  <c r="AG229" i="12"/>
  <c r="AG261" i="12"/>
  <c r="AG293" i="12"/>
  <c r="AG325" i="12"/>
  <c r="AG357" i="12"/>
  <c r="AG389" i="12"/>
  <c r="AG421" i="12"/>
  <c r="AG453" i="12"/>
  <c r="AG485" i="12"/>
  <c r="AG517" i="12"/>
  <c r="AG549" i="12"/>
  <c r="AG581" i="12"/>
  <c r="AG613" i="12"/>
  <c r="AG645" i="12"/>
  <c r="AG677" i="12"/>
  <c r="AG709" i="12"/>
  <c r="AH367" i="12"/>
  <c r="AH343" i="12"/>
  <c r="AH279" i="12"/>
  <c r="AH447" i="12"/>
  <c r="AH423" i="12"/>
  <c r="AH615" i="12"/>
  <c r="AH311" i="12"/>
  <c r="AH644" i="12"/>
  <c r="AH676" i="12"/>
  <c r="AH708" i="12"/>
  <c r="AG60" i="12"/>
  <c r="AG92" i="12"/>
  <c r="AG124" i="12"/>
  <c r="AG156" i="12"/>
  <c r="AG188" i="12"/>
  <c r="AG220" i="12"/>
  <c r="AG252" i="12"/>
  <c r="AG284" i="12"/>
  <c r="AG316" i="12"/>
  <c r="AG348" i="12"/>
  <c r="AG380" i="12"/>
  <c r="AG412" i="12"/>
  <c r="AG444" i="12"/>
  <c r="AG508" i="12"/>
  <c r="AG540" i="12"/>
  <c r="AG572" i="12"/>
  <c r="AG604" i="12"/>
  <c r="AG636" i="12"/>
  <c r="AG668" i="12"/>
  <c r="AG700" i="12"/>
  <c r="V486" i="12"/>
  <c r="AG487" i="12"/>
  <c r="AH46" i="12"/>
  <c r="AH78" i="12"/>
  <c r="AH110" i="12"/>
  <c r="AH142" i="12"/>
  <c r="AH174" i="12"/>
  <c r="AH206" i="12"/>
  <c r="AH622" i="12"/>
  <c r="AH654" i="12"/>
  <c r="AH686" i="12"/>
  <c r="AH718" i="12"/>
  <c r="AG62" i="12"/>
  <c r="AG94" i="12"/>
  <c r="AG126" i="12"/>
  <c r="AG158" i="12"/>
  <c r="AG190" i="12"/>
  <c r="AG222" i="12"/>
  <c r="AG254" i="12"/>
  <c r="AG286" i="12"/>
  <c r="AG318" i="12"/>
  <c r="AG358" i="12"/>
  <c r="AG390" i="12"/>
  <c r="AG430" i="12"/>
  <c r="AG462" i="12"/>
  <c r="AG494" i="12"/>
  <c r="AG526" i="12"/>
  <c r="AG558" i="12"/>
  <c r="AG590" i="12"/>
  <c r="AG630" i="12"/>
  <c r="AG662" i="12"/>
  <c r="AG694" i="12"/>
  <c r="AH551" i="12"/>
  <c r="AG207" i="12"/>
  <c r="AG551" i="12"/>
  <c r="AH351" i="12"/>
  <c r="AH535" i="12"/>
  <c r="AH503" i="12"/>
  <c r="AG315" i="12"/>
  <c r="AG347" i="12"/>
  <c r="AG379" i="12"/>
  <c r="AG411" i="12"/>
  <c r="AG443" i="12"/>
  <c r="AG483" i="12"/>
  <c r="AG515" i="12"/>
  <c r="AG547" i="12"/>
  <c r="AG579" i="12"/>
  <c r="AG611" i="12"/>
  <c r="AG643" i="12"/>
  <c r="AG675" i="12"/>
  <c r="AG707" i="12"/>
  <c r="AH637" i="12"/>
  <c r="AH669" i="12"/>
  <c r="AH701" i="12"/>
  <c r="AG45" i="12"/>
  <c r="AG77" i="12"/>
  <c r="AG109" i="12"/>
  <c r="AG141" i="12"/>
  <c r="AG173" i="12"/>
  <c r="AG205" i="12"/>
  <c r="V236" i="12"/>
  <c r="AG237" i="12"/>
  <c r="AG269" i="12"/>
  <c r="AG301" i="12"/>
  <c r="AG333" i="12"/>
  <c r="AG365" i="12"/>
  <c r="AG397" i="12"/>
  <c r="AG429" i="12"/>
  <c r="AG461" i="12"/>
  <c r="AG493" i="12"/>
  <c r="AG525" i="12"/>
  <c r="V556" i="12"/>
  <c r="AG557" i="12"/>
  <c r="AG589" i="12"/>
  <c r="AG621" i="12"/>
  <c r="AG653" i="12"/>
  <c r="AG685" i="12"/>
  <c r="AG717" i="12"/>
  <c r="AH455" i="12"/>
  <c r="AH319" i="12"/>
  <c r="AH295" i="12"/>
  <c r="AH463" i="12"/>
  <c r="AG326" i="12"/>
  <c r="AH652" i="12"/>
  <c r="AH684" i="12"/>
  <c r="AH716" i="12"/>
  <c r="AG36" i="12"/>
  <c r="AG68" i="12"/>
  <c r="AG100" i="12"/>
  <c r="AG132" i="12"/>
  <c r="AG164" i="12"/>
  <c r="AG196" i="12"/>
  <c r="AG228" i="12"/>
  <c r="AG260" i="12"/>
  <c r="AG292" i="12"/>
  <c r="AG324" i="12"/>
  <c r="AG356" i="12"/>
  <c r="AG388" i="12"/>
  <c r="AG420" i="12"/>
  <c r="AG452" i="12"/>
  <c r="AG484" i="12"/>
  <c r="AG516" i="12"/>
  <c r="AG548" i="12"/>
  <c r="AG580" i="12"/>
  <c r="AG612" i="12"/>
  <c r="AG644" i="12"/>
  <c r="AG676" i="12"/>
  <c r="AG708" i="12"/>
  <c r="V534" i="12"/>
  <c r="AG535" i="12"/>
  <c r="AH54" i="12"/>
  <c r="AH86" i="12"/>
  <c r="AH118" i="12"/>
  <c r="AH150" i="12"/>
  <c r="AH182" i="12"/>
  <c r="AH214" i="12"/>
  <c r="AH630" i="12"/>
  <c r="AH662" i="12"/>
  <c r="AH694" i="12"/>
  <c r="AG38" i="12"/>
  <c r="AG70" i="12"/>
  <c r="AG102" i="12"/>
  <c r="AG134" i="12"/>
  <c r="AG166" i="12"/>
  <c r="AG198" i="12"/>
  <c r="AG230" i="12"/>
  <c r="AG262" i="12"/>
  <c r="AG294" i="12"/>
  <c r="AG334" i="12"/>
  <c r="AG366" i="12"/>
  <c r="AG406" i="12"/>
  <c r="AG438" i="12"/>
  <c r="AG470" i="12"/>
  <c r="AG502" i="12"/>
  <c r="AG534" i="12"/>
  <c r="AG566" i="12"/>
  <c r="AG598" i="12"/>
  <c r="AG638" i="12"/>
  <c r="AG670" i="12"/>
  <c r="AG702" i="12"/>
  <c r="AG39" i="12"/>
  <c r="AG247" i="12"/>
  <c r="AG423" i="12"/>
  <c r="AG599" i="12"/>
  <c r="AH599" i="12"/>
  <c r="AH431" i="12"/>
  <c r="AH247" i="12"/>
  <c r="AH407" i="12"/>
  <c r="AH607" i="12"/>
  <c r="AH511" i="12"/>
  <c r="AH487" i="12"/>
  <c r="AG398" i="12"/>
  <c r="AH375" i="12"/>
  <c r="AH543" i="12"/>
  <c r="AG323" i="12"/>
  <c r="AG355" i="12"/>
  <c r="AG387" i="12"/>
  <c r="AG419" i="12"/>
  <c r="AG451" i="12"/>
  <c r="AG491" i="12"/>
  <c r="AG523" i="12"/>
  <c r="AG555" i="12"/>
  <c r="AG587" i="12"/>
  <c r="AG619" i="12"/>
  <c r="AG651" i="12"/>
  <c r="AG683" i="12"/>
  <c r="AG715" i="12"/>
  <c r="AH645" i="12"/>
  <c r="AH677" i="12"/>
  <c r="AH709" i="12"/>
  <c r="AG53" i="12"/>
  <c r="AG85" i="12"/>
  <c r="AG117" i="12"/>
  <c r="AG149" i="12"/>
  <c r="AG181" i="12"/>
  <c r="AG213" i="12"/>
  <c r="AG245" i="12"/>
  <c r="AG277" i="12"/>
  <c r="AG309" i="12"/>
  <c r="AG341" i="12"/>
  <c r="AG373" i="12"/>
  <c r="AG405" i="12"/>
  <c r="AG437" i="12"/>
  <c r="AG469" i="12"/>
  <c r="AG501" i="12"/>
  <c r="AG533" i="12"/>
  <c r="AG565" i="12"/>
  <c r="AG597" i="12"/>
  <c r="AG629" i="12"/>
  <c r="AG661" i="12"/>
  <c r="AG693" i="12"/>
  <c r="AH415" i="12"/>
  <c r="AH631" i="12"/>
  <c r="AH143" i="12"/>
  <c r="AH327" i="12"/>
  <c r="AH79" i="12"/>
  <c r="AH263" i="12"/>
  <c r="AH655" i="12"/>
  <c r="AH335" i="12"/>
  <c r="AG44" i="12"/>
  <c r="AG76" i="12"/>
  <c r="AG108" i="12"/>
  <c r="AG140" i="12"/>
  <c r="AG172" i="12"/>
  <c r="AG204" i="12"/>
  <c r="AG236" i="12"/>
  <c r="AG268" i="12"/>
  <c r="AG300" i="12"/>
  <c r="AG332" i="12"/>
  <c r="AG364" i="12"/>
  <c r="AG396" i="12"/>
  <c r="AG428" i="12"/>
  <c r="AG460" i="12"/>
  <c r="AG492" i="12"/>
  <c r="AG524" i="12"/>
  <c r="AG556" i="12"/>
  <c r="AG588" i="12"/>
  <c r="AG620" i="12"/>
  <c r="AG652" i="12"/>
  <c r="AG684" i="12"/>
  <c r="AG716" i="12"/>
  <c r="V414" i="12"/>
  <c r="AG415" i="12"/>
  <c r="AH62" i="12"/>
  <c r="AH94" i="12"/>
  <c r="AH126" i="12"/>
  <c r="AH158" i="12"/>
  <c r="AH190" i="12"/>
  <c r="AH222" i="12"/>
  <c r="AH638" i="12"/>
  <c r="AH670" i="12"/>
  <c r="AH702" i="12"/>
  <c r="AG46" i="12"/>
  <c r="AG78" i="12"/>
  <c r="AG110" i="12"/>
  <c r="AG142" i="12"/>
  <c r="AG174" i="12"/>
  <c r="AG206" i="12"/>
  <c r="AG238" i="12"/>
  <c r="AG270" i="12"/>
  <c r="AG302" i="12"/>
  <c r="AG342" i="12"/>
  <c r="AG374" i="12"/>
  <c r="AG414" i="12"/>
  <c r="AG446" i="12"/>
  <c r="AG478" i="12"/>
  <c r="AG510" i="12"/>
  <c r="AG542" i="12"/>
  <c r="AG574" i="12"/>
  <c r="AG614" i="12"/>
  <c r="AG646" i="12"/>
  <c r="AG678" i="12"/>
  <c r="AG710" i="12"/>
  <c r="AG95" i="12"/>
  <c r="AG303" i="12"/>
  <c r="AG479" i="12"/>
  <c r="AG671" i="12"/>
  <c r="AH271" i="12"/>
  <c r="AH695" i="12"/>
  <c r="AH175" i="12"/>
  <c r="AH519" i="12"/>
  <c r="AH303" i="12"/>
  <c r="AH719" i="12"/>
  <c r="AH383" i="12"/>
  <c r="AH359" i="12"/>
  <c r="AH591" i="12"/>
  <c r="AH207" i="12"/>
  <c r="AH527" i="12"/>
  <c r="AH255" i="12"/>
  <c r="AH623" i="12"/>
  <c r="AG427" i="12"/>
  <c r="AG459" i="12"/>
  <c r="AG499" i="12"/>
  <c r="AG531" i="12"/>
  <c r="AG563" i="12"/>
  <c r="AG595" i="12"/>
  <c r="AG627" i="12"/>
  <c r="AG659" i="12"/>
  <c r="AG691" i="12"/>
  <c r="AH621" i="12"/>
  <c r="AH653" i="12"/>
  <c r="AH685" i="12"/>
  <c r="AH717" i="12"/>
  <c r="AG61" i="12"/>
  <c r="AG93" i="12"/>
  <c r="AG125" i="12"/>
  <c r="AG157" i="12"/>
  <c r="AG189" i="12"/>
  <c r="AG221" i="12"/>
  <c r="AG253" i="12"/>
  <c r="AG285" i="12"/>
  <c r="AG317" i="12"/>
  <c r="AG349" i="12"/>
  <c r="AG381" i="12"/>
  <c r="AG413" i="12"/>
  <c r="AG445" i="12"/>
  <c r="AG477" i="12"/>
  <c r="AG509" i="12"/>
  <c r="AG541" i="12"/>
  <c r="AG573" i="12"/>
  <c r="AG605" i="12"/>
  <c r="AG637" i="12"/>
  <c r="AG669" i="12"/>
  <c r="AG701" i="12"/>
  <c r="AH287" i="12"/>
  <c r="AG552" i="12"/>
  <c r="AH215" i="12"/>
  <c r="AH495" i="12"/>
  <c r="AH471" i="12"/>
  <c r="AH223" i="12"/>
  <c r="AH671" i="12"/>
  <c r="AH439" i="12"/>
  <c r="AH687" i="12"/>
  <c r="AG52" i="12"/>
  <c r="AG84" i="12"/>
  <c r="AG116" i="12"/>
  <c r="AG148" i="12"/>
  <c r="AG180" i="12"/>
  <c r="AG212" i="12"/>
  <c r="AG244" i="12"/>
  <c r="AG276" i="12"/>
  <c r="V308" i="12"/>
  <c r="AG308" i="12"/>
  <c r="V340" i="12"/>
  <c r="AG340" i="12"/>
  <c r="V372" i="12"/>
  <c r="AG372" i="12"/>
  <c r="V404" i="12"/>
  <c r="AG404" i="12"/>
  <c r="AG436" i="12"/>
  <c r="V468" i="12"/>
  <c r="AG468" i="12"/>
  <c r="AG500" i="12"/>
  <c r="AG532" i="12"/>
  <c r="AG564" i="12"/>
  <c r="AG596" i="12"/>
  <c r="AG628" i="12"/>
  <c r="AG660" i="12"/>
  <c r="AG692" i="12"/>
  <c r="V446" i="12"/>
  <c r="AG447" i="12"/>
  <c r="V614" i="12"/>
  <c r="AG615" i="12"/>
  <c r="AH38" i="12"/>
  <c r="AH70" i="12"/>
  <c r="AH102" i="12"/>
  <c r="AH134" i="12"/>
  <c r="AH166" i="12"/>
  <c r="AH198" i="12"/>
  <c r="AH230" i="12"/>
  <c r="AH646" i="12"/>
  <c r="AH678" i="12"/>
  <c r="AH710" i="12"/>
  <c r="AG54" i="12"/>
  <c r="AG86" i="12"/>
  <c r="AG118" i="12"/>
  <c r="AG150" i="12"/>
  <c r="AG182" i="12"/>
  <c r="AG214" i="12"/>
  <c r="AG246" i="12"/>
  <c r="AG278" i="12"/>
  <c r="AG310" i="12"/>
  <c r="AG350" i="12"/>
  <c r="AG382" i="12"/>
  <c r="AG422" i="12"/>
  <c r="AG454" i="12"/>
  <c r="AG486" i="12"/>
  <c r="AG518" i="12"/>
  <c r="AG550" i="12"/>
  <c r="AG582" i="12"/>
  <c r="AG622" i="12"/>
  <c r="AG654" i="12"/>
  <c r="AG686" i="12"/>
  <c r="AG718" i="12"/>
  <c r="AG151" i="12"/>
  <c r="AG359" i="12"/>
  <c r="AG495" i="12"/>
  <c r="AG719" i="12"/>
  <c r="AH479" i="12"/>
  <c r="AG704" i="12"/>
  <c r="AH231" i="12"/>
  <c r="AH391" i="12"/>
  <c r="AH663" i="12"/>
  <c r="AH239" i="12"/>
  <c r="AH399" i="12"/>
  <c r="AG655" i="12"/>
  <c r="V652" i="12"/>
  <c r="V300" i="12"/>
  <c r="V364" i="12"/>
  <c r="V320" i="12"/>
  <c r="V691" i="12"/>
  <c r="V43" i="12"/>
  <c r="V89" i="12"/>
  <c r="V240" i="12"/>
  <c r="V305" i="12"/>
  <c r="V368" i="12"/>
  <c r="V400" i="12"/>
  <c r="V496" i="12"/>
  <c r="V528" i="12"/>
  <c r="V401" i="12"/>
  <c r="V576" i="12"/>
  <c r="V48" i="12"/>
  <c r="V144" i="12"/>
  <c r="V176" i="12"/>
  <c r="V239" i="12"/>
  <c r="V272" i="12"/>
  <c r="V367" i="12"/>
  <c r="V463" i="12"/>
  <c r="V495" i="12"/>
  <c r="V241" i="12"/>
  <c r="V273" i="12"/>
  <c r="V369" i="12"/>
  <c r="V433" i="12"/>
  <c r="V465" i="12"/>
  <c r="V497" i="12"/>
  <c r="V529" i="12"/>
  <c r="V689" i="12"/>
  <c r="V131" i="12"/>
  <c r="V227" i="12"/>
  <c r="V355" i="12"/>
  <c r="V419" i="12"/>
  <c r="V451" i="12"/>
  <c r="V483" i="12"/>
  <c r="V515" i="12"/>
  <c r="V547" i="12"/>
  <c r="V261" i="12"/>
  <c r="V405" i="12"/>
  <c r="V437" i="12"/>
  <c r="V501" i="12"/>
  <c r="V565" i="12"/>
  <c r="V597" i="12"/>
  <c r="V598" i="12"/>
  <c r="V672" i="12"/>
  <c r="V704" i="12"/>
  <c r="V356" i="12"/>
  <c r="V498" i="12"/>
  <c r="V438" i="12"/>
  <c r="V464" i="12"/>
  <c r="V304" i="12"/>
  <c r="V336" i="12"/>
  <c r="V432" i="12"/>
  <c r="V466" i="12"/>
  <c r="V80" i="12"/>
  <c r="V530" i="12"/>
  <c r="V502" i="12"/>
  <c r="V175" i="12"/>
  <c r="V271" i="12"/>
  <c r="V626" i="12"/>
  <c r="V658" i="12"/>
  <c r="V690" i="12"/>
  <c r="V722" i="12"/>
  <c r="V579" i="12"/>
  <c r="V611" i="12"/>
  <c r="V406" i="12"/>
  <c r="V112" i="12"/>
  <c r="V49" i="12"/>
  <c r="V81" i="12"/>
  <c r="V113" i="12"/>
  <c r="V145" i="12"/>
  <c r="V177" i="12"/>
  <c r="V209" i="12"/>
  <c r="V59" i="12"/>
  <c r="V108" i="12"/>
  <c r="V156" i="12"/>
  <c r="V568" i="12"/>
  <c r="V599" i="12"/>
  <c r="V663" i="12"/>
  <c r="V591" i="12"/>
  <c r="V656" i="12"/>
  <c r="V688" i="12"/>
  <c r="V602" i="12"/>
  <c r="V683" i="12"/>
  <c r="V316" i="12"/>
  <c r="V380" i="12"/>
  <c r="V412" i="12"/>
  <c r="V444" i="12"/>
  <c r="V476" i="12"/>
  <c r="V508" i="12"/>
  <c r="V470" i="12"/>
  <c r="V718" i="12"/>
  <c r="V39" i="12"/>
  <c r="V71" i="12"/>
  <c r="V135" i="12"/>
  <c r="V167" i="12"/>
  <c r="V199" i="12"/>
  <c r="V328" i="12"/>
  <c r="V335" i="12"/>
  <c r="V42" i="12"/>
  <c r="V74" i="12"/>
  <c r="V106" i="12"/>
  <c r="V138" i="12"/>
  <c r="V170" i="12"/>
  <c r="V202" i="12"/>
  <c r="V234" i="12"/>
  <c r="V265" i="12"/>
  <c r="V298" i="12"/>
  <c r="V330" i="12"/>
  <c r="V362" i="12"/>
  <c r="V394" i="12"/>
  <c r="V426" i="12"/>
  <c r="V490" i="12"/>
  <c r="V650" i="12"/>
  <c r="V124" i="12"/>
  <c r="V187" i="12"/>
  <c r="V347" i="12"/>
  <c r="V540" i="12"/>
  <c r="V572" i="12"/>
  <c r="V604" i="12"/>
  <c r="V45" i="12"/>
  <c r="V141" i="12"/>
  <c r="V333" i="12"/>
  <c r="V365" i="12"/>
  <c r="V397" i="12"/>
  <c r="V686" i="12"/>
  <c r="V630" i="12"/>
  <c r="V460" i="12"/>
  <c r="V526" i="12"/>
  <c r="V162" i="12"/>
  <c r="V593" i="12"/>
  <c r="V723" i="12"/>
  <c r="V429" i="12"/>
  <c r="V493" i="12"/>
  <c r="V589" i="12"/>
  <c r="V398" i="12"/>
  <c r="V123" i="12"/>
  <c r="V695" i="12"/>
  <c r="V462" i="12"/>
  <c r="V557" i="12"/>
  <c r="V525" i="12"/>
  <c r="V95" i="12"/>
  <c r="V128" i="12"/>
  <c r="V224" i="12"/>
  <c r="V255" i="12"/>
  <c r="V287" i="12"/>
  <c r="V351" i="12"/>
  <c r="V416" i="12"/>
  <c r="V447" i="12"/>
  <c r="V480" i="12"/>
  <c r="V511" i="12"/>
  <c r="V544" i="12"/>
  <c r="V225" i="12"/>
  <c r="V610" i="12"/>
  <c r="V642" i="12"/>
  <c r="V673" i="12"/>
  <c r="V706" i="12"/>
  <c r="V499" i="12"/>
  <c r="V531" i="12"/>
  <c r="V348" i="12"/>
  <c r="V210" i="12"/>
  <c r="V411" i="12"/>
  <c r="V366" i="12"/>
  <c r="V694" i="12"/>
  <c r="V379" i="12"/>
  <c r="V443" i="12"/>
  <c r="V399" i="12"/>
  <c r="V266" i="12"/>
  <c r="V233" i="12"/>
  <c r="V315" i="12"/>
  <c r="V475" i="12"/>
  <c r="V207" i="12"/>
  <c r="V458" i="12"/>
  <c r="V522" i="12"/>
  <c r="V554" i="12"/>
  <c r="V228" i="12"/>
  <c r="V461" i="12"/>
  <c r="V252" i="12"/>
  <c r="V551" i="12"/>
  <c r="V662" i="12"/>
  <c r="V190" i="12"/>
  <c r="V92" i="12"/>
  <c r="V592" i="12"/>
  <c r="V624" i="12"/>
  <c r="V655" i="12"/>
  <c r="V63" i="12"/>
  <c r="V159" i="12"/>
  <c r="V383" i="12"/>
  <c r="V583" i="12"/>
  <c r="V558" i="12"/>
  <c r="V79" i="12"/>
  <c r="V65" i="12"/>
  <c r="V98" i="12"/>
  <c r="V129" i="12"/>
  <c r="V161" i="12"/>
  <c r="V193" i="12"/>
  <c r="V258" i="12"/>
  <c r="V289" i="12"/>
  <c r="V321" i="12"/>
  <c r="V353" i="12"/>
  <c r="V385" i="12"/>
  <c r="V418" i="12"/>
  <c r="V449" i="12"/>
  <c r="V481" i="12"/>
  <c r="V514" i="12"/>
  <c r="V546" i="12"/>
  <c r="V578" i="12"/>
  <c r="V254" i="12"/>
  <c r="V643" i="12"/>
  <c r="V675" i="12"/>
  <c r="V707" i="12"/>
  <c r="V636" i="12"/>
  <c r="V668" i="12"/>
  <c r="V700" i="12"/>
  <c r="V115" i="12"/>
  <c r="V179" i="12"/>
  <c r="V243" i="12"/>
  <c r="V563" i="12"/>
  <c r="V595" i="12"/>
  <c r="V627" i="12"/>
  <c r="V659" i="12"/>
  <c r="V143" i="12"/>
  <c r="V631" i="12"/>
  <c r="V38" i="12"/>
  <c r="V70" i="12"/>
  <c r="V133" i="12"/>
  <c r="V166" i="12"/>
  <c r="V197" i="12"/>
  <c r="V294" i="12"/>
  <c r="V390" i="12"/>
  <c r="V118" i="12"/>
  <c r="V214" i="12"/>
  <c r="V245" i="12"/>
  <c r="V278" i="12"/>
  <c r="V309" i="12"/>
  <c r="V349" i="12"/>
  <c r="V422" i="12"/>
  <c r="V550" i="12"/>
  <c r="V621" i="12"/>
  <c r="V654" i="12"/>
  <c r="V685" i="12"/>
  <c r="V717" i="12"/>
  <c r="V358" i="12"/>
  <c r="V494" i="12"/>
  <c r="V283" i="12"/>
  <c r="V720" i="12"/>
  <c r="V513" i="12"/>
  <c r="V705" i="12"/>
  <c r="V564" i="12"/>
  <c r="V334" i="12"/>
  <c r="V60" i="12"/>
  <c r="V277" i="12"/>
  <c r="V448" i="12"/>
  <c r="V674" i="12"/>
  <c r="V150" i="12"/>
  <c r="V295" i="12"/>
  <c r="V359" i="12"/>
  <c r="V391" i="12"/>
  <c r="V423" i="12"/>
  <c r="V487" i="12"/>
  <c r="V208" i="12"/>
  <c r="V130" i="12"/>
  <c r="V354" i="12"/>
  <c r="V134" i="12"/>
  <c r="V577" i="12"/>
  <c r="V596" i="12"/>
  <c r="V352" i="12"/>
  <c r="V69" i="12"/>
  <c r="V155" i="12"/>
  <c r="V417" i="12"/>
  <c r="V609" i="12"/>
  <c r="V500" i="12"/>
  <c r="V290" i="12"/>
  <c r="V450" i="12"/>
  <c r="V403" i="12"/>
  <c r="V192" i="12"/>
  <c r="V384" i="12"/>
  <c r="V310" i="12"/>
  <c r="V198" i="12"/>
  <c r="V625" i="12"/>
  <c r="V386" i="12"/>
  <c r="V653" i="12"/>
  <c r="V194" i="12"/>
  <c r="V220" i="12"/>
  <c r="V246" i="12"/>
  <c r="V97" i="12"/>
  <c r="V482" i="12"/>
  <c r="V687" i="12"/>
  <c r="V543" i="12"/>
  <c r="V641" i="12"/>
  <c r="V532" i="12"/>
  <c r="V594" i="12"/>
  <c r="V51" i="12"/>
  <c r="V99" i="12"/>
  <c r="V188" i="12"/>
  <c r="V615" i="12"/>
  <c r="V647" i="12"/>
  <c r="V679" i="12"/>
  <c r="V55" i="12"/>
  <c r="V88" i="12"/>
  <c r="V120" i="12"/>
  <c r="V152" i="12"/>
  <c r="V184" i="12"/>
  <c r="V216" i="12"/>
  <c r="V248" i="12"/>
  <c r="V279" i="12"/>
  <c r="V311" i="12"/>
  <c r="V344" i="12"/>
  <c r="V375" i="12"/>
  <c r="V407" i="12"/>
  <c r="V440" i="12"/>
  <c r="V472" i="12"/>
  <c r="V503" i="12"/>
  <c r="V535" i="12"/>
  <c r="V575" i="12"/>
  <c r="V608" i="12"/>
  <c r="V639" i="12"/>
  <c r="V671" i="12"/>
  <c r="V721" i="12"/>
  <c r="V256" i="12"/>
  <c r="V259" i="12"/>
  <c r="V539" i="12"/>
  <c r="V629" i="12"/>
  <c r="V693" i="12"/>
  <c r="V711" i="12"/>
  <c r="V54" i="12"/>
  <c r="V262" i="12"/>
  <c r="V230" i="12"/>
  <c r="V454" i="12"/>
  <c r="V586" i="12"/>
  <c r="V618" i="12"/>
  <c r="V682" i="12"/>
  <c r="V714" i="12"/>
  <c r="V57" i="12"/>
  <c r="V90" i="12"/>
  <c r="V122" i="12"/>
  <c r="V154" i="12"/>
  <c r="V185" i="12"/>
  <c r="V218" i="12"/>
  <c r="V441" i="12"/>
  <c r="V505" i="12"/>
  <c r="V569" i="12"/>
  <c r="V633" i="12"/>
  <c r="V698" i="12"/>
  <c r="V431" i="12"/>
  <c r="V571" i="12"/>
  <c r="V44" i="12"/>
  <c r="V76" i="12"/>
  <c r="V107" i="12"/>
  <c r="V139" i="12"/>
  <c r="V171" i="12"/>
  <c r="V203" i="12"/>
  <c r="V235" i="12"/>
  <c r="V267" i="12"/>
  <c r="V331" i="12"/>
  <c r="V395" i="12"/>
  <c r="V427" i="12"/>
  <c r="V491" i="12"/>
  <c r="V523" i="12"/>
  <c r="V555" i="12"/>
  <c r="V587" i="12"/>
  <c r="V619" i="12"/>
  <c r="V651" i="12"/>
  <c r="V684" i="12"/>
  <c r="V715" i="12"/>
  <c r="V182" i="12"/>
  <c r="V566" i="12"/>
  <c r="V86" i="12"/>
  <c r="V342" i="12"/>
  <c r="V582" i="12"/>
  <c r="V62" i="12"/>
  <c r="V93" i="12"/>
  <c r="V125" i="12"/>
  <c r="V158" i="12"/>
  <c r="V189" i="12"/>
  <c r="V221" i="12"/>
  <c r="V253" i="12"/>
  <c r="V285" i="12"/>
  <c r="V317" i="12"/>
  <c r="V350" i="12"/>
  <c r="V382" i="12"/>
  <c r="V605" i="12"/>
  <c r="V637" i="12"/>
  <c r="V669" i="12"/>
  <c r="V701" i="12"/>
  <c r="V77" i="12"/>
  <c r="V109" i="12"/>
  <c r="V142" i="12"/>
  <c r="V174" i="12"/>
  <c r="V205" i="12"/>
  <c r="V237" i="12"/>
  <c r="V270" i="12"/>
  <c r="V301" i="12"/>
  <c r="V341" i="12"/>
  <c r="V374" i="12"/>
  <c r="V413" i="12"/>
  <c r="V477" i="12"/>
  <c r="V509" i="12"/>
  <c r="V542" i="12"/>
  <c r="V574" i="12"/>
  <c r="V646" i="12"/>
  <c r="V678" i="12"/>
  <c r="V303" i="12"/>
  <c r="V478" i="12"/>
  <c r="V670" i="12"/>
  <c r="V396" i="12"/>
  <c r="V541" i="12"/>
  <c r="V381" i="12"/>
  <c r="V536" i="12"/>
  <c r="V204" i="12"/>
  <c r="V61" i="12"/>
  <c r="V157" i="12"/>
  <c r="V430" i="12"/>
  <c r="V87" i="12"/>
  <c r="V153" i="12"/>
  <c r="V299" i="12"/>
  <c r="V373" i="12"/>
  <c r="V286" i="12"/>
  <c r="V492" i="12"/>
  <c r="V140" i="12"/>
  <c r="V268" i="12"/>
  <c r="V173" i="12"/>
  <c r="V280" i="12"/>
  <c r="V215" i="12"/>
  <c r="V217" i="12"/>
  <c r="V510" i="12"/>
  <c r="V504" i="12"/>
  <c r="V96" i="12"/>
  <c r="V58" i="12"/>
  <c r="V471" i="12"/>
  <c r="V623" i="12"/>
  <c r="V78" i="12"/>
  <c r="V302" i="12"/>
  <c r="V223" i="12"/>
  <c r="V588" i="12"/>
  <c r="V408" i="12"/>
  <c r="V269" i="12"/>
  <c r="V222" i="12"/>
  <c r="V640" i="12"/>
  <c r="V288" i="12"/>
  <c r="V702" i="12"/>
  <c r="V119" i="12"/>
  <c r="V376" i="12"/>
  <c r="V459" i="12"/>
  <c r="V46" i="12"/>
  <c r="V103" i="12"/>
  <c r="V64" i="12"/>
  <c r="V160" i="12"/>
  <c r="V231" i="12"/>
  <c r="V263" i="12"/>
  <c r="V327" i="12"/>
  <c r="V455" i="12"/>
  <c r="V519" i="12"/>
  <c r="V121" i="12"/>
  <c r="V250" i="12"/>
  <c r="V281" i="12"/>
  <c r="V313" i="12"/>
  <c r="V345" i="12"/>
  <c r="V377" i="12"/>
  <c r="V66" i="12"/>
  <c r="V75" i="12"/>
  <c r="V479" i="12"/>
  <c r="V559" i="12"/>
  <c r="V206" i="12"/>
  <c r="V545" i="12"/>
  <c r="V657" i="12"/>
  <c r="V332" i="12"/>
  <c r="V428" i="12"/>
  <c r="V716" i="12"/>
  <c r="V573" i="12"/>
  <c r="V172" i="12"/>
  <c r="V183" i="12"/>
  <c r="V257" i="12"/>
  <c r="V91" i="12"/>
  <c r="V163" i="12"/>
  <c r="V567" i="12"/>
  <c r="V110" i="12"/>
  <c r="V524" i="12"/>
  <c r="V512" i="12"/>
  <c r="V322" i="12"/>
  <c r="V247" i="12"/>
  <c r="V363" i="12"/>
  <c r="V415" i="12"/>
  <c r="V620" i="12"/>
  <c r="V94" i="12"/>
  <c r="V238" i="12"/>
  <c r="V697" i="12"/>
  <c r="V47" i="12"/>
  <c r="V410" i="12"/>
  <c r="V442" i="12"/>
  <c r="V473" i="12"/>
  <c r="V537" i="12"/>
  <c r="V53" i="12"/>
  <c r="V84" i="12"/>
  <c r="V117" i="12"/>
  <c r="V148" i="12"/>
  <c r="V181" i="12"/>
  <c r="V212" i="12"/>
  <c r="V561" i="12"/>
  <c r="V600" i="12"/>
  <c r="V632" i="12"/>
  <c r="V665" i="12"/>
  <c r="V696" i="12"/>
  <c r="V40" i="12"/>
  <c r="V73" i="12"/>
  <c r="V104" i="12"/>
  <c r="V137" i="12"/>
  <c r="V169" i="12"/>
  <c r="V201" i="12"/>
  <c r="V232" i="12"/>
  <c r="V264" i="12"/>
  <c r="V296" i="12"/>
  <c r="V329" i="12"/>
  <c r="V360" i="12"/>
  <c r="V392" i="12"/>
  <c r="V425" i="12"/>
  <c r="V457" i="12"/>
  <c r="V488" i="12"/>
  <c r="V520" i="12"/>
  <c r="V553" i="12"/>
  <c r="V584" i="12"/>
  <c r="V617" i="12"/>
  <c r="V648" i="12"/>
  <c r="V680" i="12"/>
  <c r="V712" i="12"/>
  <c r="V50" i="12"/>
  <c r="V83" i="12"/>
  <c r="V114" i="12"/>
  <c r="V147" i="12"/>
  <c r="V178" i="12"/>
  <c r="V211" i="12"/>
  <c r="V242" i="12"/>
  <c r="V307" i="12"/>
  <c r="V338" i="12"/>
  <c r="V370" i="12"/>
  <c r="V402" i="12"/>
  <c r="V434" i="12"/>
  <c r="V467" i="12"/>
  <c r="V506" i="12"/>
  <c r="V570" i="12"/>
  <c r="V603" i="12"/>
  <c r="V634" i="12"/>
  <c r="V666" i="12"/>
  <c r="V699" i="12"/>
  <c r="V126" i="12"/>
  <c r="V319" i="12"/>
  <c r="V606" i="12"/>
  <c r="V660" i="12"/>
  <c r="V37" i="12"/>
  <c r="V68" i="12"/>
  <c r="V101" i="12"/>
  <c r="V132" i="12"/>
  <c r="V165" i="12"/>
  <c r="V196" i="12"/>
  <c r="V229" i="12"/>
  <c r="V260" i="12"/>
  <c r="V292" i="12"/>
  <c r="V324" i="12"/>
  <c r="V357" i="12"/>
  <c r="V388" i="12"/>
  <c r="V421" i="12"/>
  <c r="V452" i="12"/>
  <c r="V485" i="12"/>
  <c r="V516" i="12"/>
  <c r="V549" i="12"/>
  <c r="V580" i="12"/>
  <c r="V613" i="12"/>
  <c r="V644" i="12"/>
  <c r="V677" i="12"/>
  <c r="V708" i="12"/>
  <c r="V312" i="12"/>
  <c r="V82" i="12"/>
  <c r="V146" i="12"/>
  <c r="V102" i="12"/>
  <c r="V389" i="12"/>
  <c r="V453" i="12"/>
  <c r="V517" i="12"/>
  <c r="V581" i="12"/>
  <c r="V645" i="12"/>
  <c r="V709" i="12"/>
  <c r="V282" i="12"/>
  <c r="V664" i="12"/>
  <c r="V36" i="12"/>
  <c r="V100" i="12"/>
  <c r="V164" i="12"/>
  <c r="V456" i="12"/>
  <c r="V378" i="12"/>
  <c r="V552" i="12"/>
  <c r="V435" i="12"/>
  <c r="V635" i="12"/>
  <c r="V72" i="12"/>
  <c r="V136" i="12"/>
  <c r="V200" i="12"/>
  <c r="V318" i="12"/>
  <c r="V393" i="12"/>
  <c r="V521" i="12"/>
  <c r="V585" i="12"/>
  <c r="V649" i="12"/>
  <c r="V713" i="12"/>
  <c r="V676" i="12"/>
  <c r="V325" i="12"/>
  <c r="V85" i="12"/>
  <c r="V149" i="12"/>
  <c r="V213" i="12"/>
  <c r="V346" i="12"/>
  <c r="V474" i="12"/>
  <c r="V41" i="12"/>
  <c r="V297" i="12"/>
  <c r="V127" i="12"/>
  <c r="V249" i="12"/>
  <c r="V667" i="12"/>
  <c r="V420" i="12"/>
  <c r="V484" i="12"/>
  <c r="V548" i="12"/>
  <c r="V612" i="12"/>
  <c r="V661" i="12"/>
  <c r="V52" i="12"/>
  <c r="V116" i="12"/>
  <c r="V180" i="12"/>
  <c r="V314" i="12"/>
  <c r="V424" i="12"/>
  <c r="V111" i="12"/>
  <c r="V339" i="12"/>
  <c r="V607" i="12"/>
  <c r="V409" i="12"/>
  <c r="V601" i="12"/>
  <c r="V692" i="12"/>
  <c r="V306" i="12"/>
  <c r="V293" i="12"/>
  <c r="V616" i="12"/>
  <c r="V105" i="12"/>
  <c r="V371" i="12"/>
  <c r="V628" i="12"/>
  <c r="V538" i="12"/>
  <c r="V560" i="12"/>
  <c r="V151" i="12"/>
  <c r="V507" i="12"/>
  <c r="V168" i="12"/>
  <c r="V489" i="12"/>
  <c r="V681" i="12"/>
  <c r="V361" i="12"/>
  <c r="V275" i="12"/>
  <c r="V284" i="12"/>
  <c r="V251" i="12"/>
  <c r="O35" i="12"/>
  <c r="O36" i="12"/>
  <c r="O37" i="12"/>
  <c r="O38" i="12"/>
  <c r="O39" i="12"/>
  <c r="O40" i="12"/>
  <c r="O41" i="12"/>
  <c r="O42" i="12"/>
  <c r="O43" i="12"/>
  <c r="O44" i="12"/>
  <c r="O45" i="12"/>
  <c r="O46" i="12"/>
  <c r="O47" i="12"/>
  <c r="O48" i="12"/>
  <c r="O49" i="12"/>
  <c r="O50" i="12"/>
  <c r="O51" i="12"/>
  <c r="O52" i="12"/>
  <c r="O53" i="12"/>
  <c r="O54" i="12"/>
  <c r="O55" i="12"/>
  <c r="O56" i="12"/>
  <c r="O57" i="12"/>
  <c r="O58" i="12"/>
  <c r="O59" i="12"/>
  <c r="O60" i="12"/>
  <c r="O61" i="12"/>
  <c r="O62" i="12"/>
  <c r="O63" i="12"/>
  <c r="O64" i="12"/>
  <c r="O65" i="12"/>
  <c r="O66" i="12"/>
  <c r="O67" i="12"/>
  <c r="O68" i="12"/>
  <c r="O69" i="12"/>
  <c r="O70" i="12"/>
  <c r="O71" i="12"/>
  <c r="O72" i="12"/>
  <c r="O73" i="12"/>
  <c r="O74" i="12"/>
  <c r="O75" i="12"/>
  <c r="O76" i="12"/>
  <c r="O77" i="12"/>
  <c r="O78" i="12"/>
  <c r="O79" i="12"/>
  <c r="O80" i="12"/>
  <c r="O81" i="12"/>
  <c r="O82" i="12"/>
  <c r="O83" i="12"/>
  <c r="O84" i="12"/>
  <c r="O85" i="12"/>
  <c r="O86" i="12"/>
  <c r="O87" i="12"/>
  <c r="O88" i="12"/>
  <c r="O89" i="12"/>
  <c r="O90" i="12"/>
  <c r="O91" i="12"/>
  <c r="O92" i="12"/>
  <c r="O93" i="12"/>
  <c r="O94" i="12"/>
  <c r="O95" i="12"/>
  <c r="O96" i="12"/>
  <c r="O97" i="12"/>
  <c r="O98" i="12"/>
  <c r="O99" i="12"/>
  <c r="O100" i="12"/>
  <c r="O101" i="12"/>
  <c r="O102" i="12"/>
  <c r="O103" i="12"/>
  <c r="O104" i="12"/>
  <c r="O105" i="12"/>
  <c r="O106" i="12"/>
  <c r="O107" i="12"/>
  <c r="O108" i="12"/>
  <c r="O109" i="12"/>
  <c r="O110" i="12"/>
  <c r="O111" i="12"/>
  <c r="O112" i="12"/>
  <c r="O113" i="12"/>
  <c r="O114" i="12"/>
  <c r="O115" i="12"/>
  <c r="O116" i="12"/>
  <c r="O117" i="12"/>
  <c r="O118" i="12"/>
  <c r="O119" i="12"/>
  <c r="O120" i="12"/>
  <c r="O121" i="12"/>
  <c r="O122" i="12"/>
  <c r="O123" i="12"/>
  <c r="O124" i="12"/>
  <c r="O125" i="12"/>
  <c r="O126" i="12"/>
  <c r="O127" i="12"/>
  <c r="O128" i="12"/>
  <c r="O129" i="12"/>
  <c r="O130" i="12"/>
  <c r="O131" i="12"/>
  <c r="O132" i="12"/>
  <c r="O133" i="12"/>
  <c r="O134" i="12"/>
  <c r="O135" i="12"/>
  <c r="O136" i="12"/>
  <c r="O137" i="12"/>
  <c r="O138" i="12"/>
  <c r="O139" i="12"/>
  <c r="O140" i="12"/>
  <c r="O141" i="12"/>
  <c r="O142" i="12"/>
  <c r="O143" i="12"/>
  <c r="O144" i="12"/>
  <c r="O145" i="12"/>
  <c r="O146" i="12"/>
  <c r="O147" i="12"/>
  <c r="O148" i="12"/>
  <c r="O149" i="12"/>
  <c r="O150" i="12"/>
  <c r="O151" i="12"/>
  <c r="O152" i="12"/>
  <c r="O153" i="12"/>
  <c r="O154" i="12"/>
  <c r="O155" i="12"/>
  <c r="O156" i="12"/>
  <c r="O157" i="12"/>
  <c r="O158" i="12"/>
  <c r="O159" i="12"/>
  <c r="O160" i="12"/>
  <c r="O161" i="12"/>
  <c r="O162" i="12"/>
  <c r="O163" i="12"/>
  <c r="O164" i="12"/>
  <c r="O165" i="12"/>
  <c r="O166" i="12"/>
  <c r="O167" i="12"/>
  <c r="O168" i="12"/>
  <c r="O169" i="12"/>
  <c r="O170" i="12"/>
  <c r="O171" i="12"/>
  <c r="O172" i="12"/>
  <c r="O173" i="12"/>
  <c r="O174" i="12"/>
  <c r="O175" i="12"/>
  <c r="O176" i="12"/>
  <c r="O177" i="12"/>
  <c r="O178" i="12"/>
  <c r="O179" i="12"/>
  <c r="O180" i="12"/>
  <c r="O181" i="12"/>
  <c r="O182" i="12"/>
  <c r="O183" i="12"/>
  <c r="O184" i="12"/>
  <c r="O185" i="12"/>
  <c r="O186" i="12"/>
  <c r="O187" i="12"/>
  <c r="O188" i="12"/>
  <c r="O189" i="12"/>
  <c r="O190" i="12"/>
  <c r="O191" i="12"/>
  <c r="O192" i="12"/>
  <c r="O193" i="12"/>
  <c r="O194" i="12"/>
  <c r="O195" i="12"/>
  <c r="O196" i="12"/>
  <c r="O197" i="12"/>
  <c r="O198" i="12"/>
  <c r="O199" i="12"/>
  <c r="O200" i="12"/>
  <c r="O201" i="12"/>
  <c r="O202" i="12"/>
  <c r="O203" i="12"/>
  <c r="O204" i="12"/>
  <c r="O205" i="12"/>
  <c r="O206" i="12"/>
  <c r="O207" i="12"/>
  <c r="O208" i="12"/>
  <c r="O209" i="12"/>
  <c r="O210" i="12"/>
  <c r="O211" i="12"/>
  <c r="O212" i="12"/>
  <c r="O213" i="12"/>
  <c r="O214" i="12"/>
  <c r="O215" i="12"/>
  <c r="O216" i="12"/>
  <c r="O217" i="12"/>
  <c r="O218" i="12"/>
  <c r="O219" i="12"/>
  <c r="O220" i="12"/>
  <c r="O221" i="12"/>
  <c r="O222" i="12"/>
  <c r="O223" i="12"/>
  <c r="O224" i="12"/>
  <c r="O225" i="12"/>
  <c r="O226" i="12"/>
  <c r="O227" i="12"/>
  <c r="O228" i="12"/>
  <c r="O229" i="12"/>
  <c r="O230" i="12"/>
  <c r="O231" i="12"/>
  <c r="O232" i="12"/>
  <c r="O233" i="12"/>
  <c r="O234" i="12"/>
  <c r="O235" i="12"/>
  <c r="O236" i="12"/>
  <c r="O237" i="12"/>
  <c r="O238" i="12"/>
  <c r="O239" i="12"/>
  <c r="O240" i="12"/>
  <c r="O241" i="12"/>
  <c r="O242" i="12"/>
  <c r="O243" i="12"/>
  <c r="O244" i="12"/>
  <c r="O245" i="12"/>
  <c r="O246" i="12"/>
  <c r="O247" i="12"/>
  <c r="O248" i="12"/>
  <c r="O249" i="12"/>
  <c r="O250" i="12"/>
  <c r="O251" i="12"/>
  <c r="O252" i="12"/>
  <c r="O253" i="12"/>
  <c r="O254" i="12"/>
  <c r="O255" i="12"/>
  <c r="O256" i="12"/>
  <c r="O257" i="12"/>
  <c r="O258" i="12"/>
  <c r="O259" i="12"/>
  <c r="O260" i="12"/>
  <c r="O261" i="12"/>
  <c r="O262" i="12"/>
  <c r="O263" i="12"/>
  <c r="O264" i="12"/>
  <c r="O265" i="12"/>
  <c r="O266" i="12"/>
  <c r="O267" i="12"/>
  <c r="O268" i="12"/>
  <c r="O269" i="12"/>
  <c r="O270" i="12"/>
  <c r="O271" i="12"/>
  <c r="O272" i="12"/>
  <c r="O273" i="12"/>
  <c r="O274" i="12"/>
  <c r="O275" i="12"/>
  <c r="O276" i="12"/>
  <c r="O277" i="12"/>
  <c r="O278" i="12"/>
  <c r="O279" i="12"/>
  <c r="O280" i="12"/>
  <c r="O281" i="12"/>
  <c r="O282" i="12"/>
  <c r="O283" i="12"/>
  <c r="O284" i="12"/>
  <c r="O285" i="12"/>
  <c r="O286" i="12"/>
  <c r="O287" i="12"/>
  <c r="O288" i="12"/>
  <c r="O289" i="12"/>
  <c r="O290" i="12"/>
  <c r="O291" i="12"/>
  <c r="O292" i="12"/>
  <c r="O293" i="12"/>
  <c r="O294" i="12"/>
  <c r="O295" i="12"/>
  <c r="O296" i="12"/>
  <c r="O297" i="12"/>
  <c r="O298" i="12"/>
  <c r="O299" i="12"/>
  <c r="O300" i="12"/>
  <c r="O301" i="12"/>
  <c r="O302" i="12"/>
  <c r="O303" i="12"/>
  <c r="O304" i="12"/>
  <c r="O305" i="12"/>
  <c r="O306" i="12"/>
  <c r="O307" i="12"/>
  <c r="O308" i="12"/>
  <c r="O309" i="12"/>
  <c r="O310" i="12"/>
  <c r="O311" i="12"/>
  <c r="O312" i="12"/>
  <c r="O313" i="12"/>
  <c r="O314" i="12"/>
  <c r="O315" i="12"/>
  <c r="O316" i="12"/>
  <c r="O317" i="12"/>
  <c r="O318" i="12"/>
  <c r="O319" i="12"/>
  <c r="O320" i="12"/>
  <c r="O321" i="12"/>
  <c r="O322" i="12"/>
  <c r="O323" i="12"/>
  <c r="O324" i="12"/>
  <c r="O325" i="12"/>
  <c r="O326" i="12"/>
  <c r="O327" i="12"/>
  <c r="O328" i="12"/>
  <c r="O329" i="12"/>
  <c r="O330" i="12"/>
  <c r="O331" i="12"/>
  <c r="O332" i="12"/>
  <c r="O333" i="12"/>
  <c r="O334" i="12"/>
  <c r="O335" i="12"/>
  <c r="O336" i="12"/>
  <c r="O337" i="12"/>
  <c r="O338" i="12"/>
  <c r="O339" i="12"/>
  <c r="O340" i="12"/>
  <c r="O341" i="12"/>
  <c r="O342" i="12"/>
  <c r="O343" i="12"/>
  <c r="O344" i="12"/>
  <c r="O345" i="12"/>
  <c r="O346" i="12"/>
  <c r="O347" i="12"/>
  <c r="O348" i="12"/>
  <c r="O349" i="12"/>
  <c r="O350" i="12"/>
  <c r="O351" i="12"/>
  <c r="O352" i="12"/>
  <c r="O353" i="12"/>
  <c r="O354" i="12"/>
  <c r="O355" i="12"/>
  <c r="O356" i="12"/>
  <c r="O357" i="12"/>
  <c r="O358" i="12"/>
  <c r="O359" i="12"/>
  <c r="O360" i="12"/>
  <c r="O361" i="12"/>
  <c r="O362" i="12"/>
  <c r="O363" i="12"/>
  <c r="O364" i="12"/>
  <c r="O365" i="12"/>
  <c r="O366" i="12"/>
  <c r="O367" i="12"/>
  <c r="O368" i="12"/>
  <c r="O369" i="12"/>
  <c r="O370" i="12"/>
  <c r="O371" i="12"/>
  <c r="O372" i="12"/>
  <c r="O373" i="12"/>
  <c r="O374" i="12"/>
  <c r="O375" i="12"/>
  <c r="O376" i="12"/>
  <c r="O377" i="12"/>
  <c r="O378" i="12"/>
  <c r="O379" i="12"/>
  <c r="O380" i="12"/>
  <c r="O381" i="12"/>
  <c r="O382" i="12"/>
  <c r="O383" i="12"/>
  <c r="O384" i="12"/>
  <c r="O385" i="12"/>
  <c r="O386" i="12"/>
  <c r="O387" i="12"/>
  <c r="O388" i="12"/>
  <c r="O389" i="12"/>
  <c r="O390" i="12"/>
  <c r="O391" i="12"/>
  <c r="O392" i="12"/>
  <c r="O393" i="12"/>
  <c r="O394" i="12"/>
  <c r="O395" i="12"/>
  <c r="O396" i="12"/>
  <c r="O397" i="12"/>
  <c r="O398" i="12"/>
  <c r="O399" i="12"/>
  <c r="O400" i="12"/>
  <c r="O401" i="12"/>
  <c r="O402" i="12"/>
  <c r="O403" i="12"/>
  <c r="O404" i="12"/>
  <c r="O405" i="12"/>
  <c r="O406" i="12"/>
  <c r="O407" i="12"/>
  <c r="O408" i="12"/>
  <c r="O409" i="12"/>
  <c r="O410" i="12"/>
  <c r="O411" i="12"/>
  <c r="O412" i="12"/>
  <c r="O413" i="12"/>
  <c r="O414" i="12"/>
  <c r="O415" i="12"/>
  <c r="O416" i="12"/>
  <c r="O417" i="12"/>
  <c r="O418" i="12"/>
  <c r="O419" i="12"/>
  <c r="O420" i="12"/>
  <c r="O421" i="12"/>
  <c r="O422" i="12"/>
  <c r="O423" i="12"/>
  <c r="O424" i="12"/>
  <c r="O425" i="12"/>
  <c r="O426" i="12"/>
  <c r="O427" i="12"/>
  <c r="O428" i="12"/>
  <c r="O429" i="12"/>
  <c r="O430" i="12"/>
  <c r="O431" i="12"/>
  <c r="O432" i="12"/>
  <c r="O433" i="12"/>
  <c r="O434" i="12"/>
  <c r="O435" i="12"/>
  <c r="O436" i="12"/>
  <c r="O437" i="12"/>
  <c r="O438" i="12"/>
  <c r="O439" i="12"/>
  <c r="O440" i="12"/>
  <c r="O441" i="12"/>
  <c r="O442" i="12"/>
  <c r="O443" i="12"/>
  <c r="O444" i="12"/>
  <c r="O445" i="12"/>
  <c r="O446" i="12"/>
  <c r="O447" i="12"/>
  <c r="O448" i="12"/>
  <c r="O449" i="12"/>
  <c r="O450" i="12"/>
  <c r="O451" i="12"/>
  <c r="O452" i="12"/>
  <c r="O453" i="12"/>
  <c r="O454" i="12"/>
  <c r="O455" i="12"/>
  <c r="O456" i="12"/>
  <c r="O457" i="12"/>
  <c r="O458" i="12"/>
  <c r="O459" i="12"/>
  <c r="O460" i="12"/>
  <c r="O461" i="12"/>
  <c r="O462" i="12"/>
  <c r="O463" i="12"/>
  <c r="O464" i="12"/>
  <c r="O465" i="12"/>
  <c r="O466" i="12"/>
  <c r="O467" i="12"/>
  <c r="O468" i="12"/>
  <c r="O469" i="12"/>
  <c r="O470" i="12"/>
  <c r="O471" i="12"/>
  <c r="O472" i="12"/>
  <c r="O473" i="12"/>
  <c r="O474" i="12"/>
  <c r="O475" i="12"/>
  <c r="O476" i="12"/>
  <c r="O477" i="12"/>
  <c r="O478" i="12"/>
  <c r="O479" i="12"/>
  <c r="O480" i="12"/>
  <c r="O481" i="12"/>
  <c r="O482" i="12"/>
  <c r="O483" i="12"/>
  <c r="O484" i="12"/>
  <c r="O485" i="12"/>
  <c r="O486" i="12"/>
  <c r="O487" i="12"/>
  <c r="O488" i="12"/>
  <c r="O489" i="12"/>
  <c r="O490" i="12"/>
  <c r="O491" i="12"/>
  <c r="O492" i="12"/>
  <c r="O493" i="12"/>
  <c r="O494" i="12"/>
  <c r="O495" i="12"/>
  <c r="O496" i="12"/>
  <c r="O497" i="12"/>
  <c r="O498" i="12"/>
  <c r="O499" i="12"/>
  <c r="O500" i="12"/>
  <c r="O501" i="12"/>
  <c r="O502" i="12"/>
  <c r="O503" i="12"/>
  <c r="O504" i="12"/>
  <c r="O505" i="12"/>
  <c r="O506" i="12"/>
  <c r="O507" i="12"/>
  <c r="O508" i="12"/>
  <c r="O509" i="12"/>
  <c r="O510" i="12"/>
  <c r="O511" i="12"/>
  <c r="O512" i="12"/>
  <c r="O513" i="12"/>
  <c r="O514" i="12"/>
  <c r="O515" i="12"/>
  <c r="O516" i="12"/>
  <c r="O517" i="12"/>
  <c r="O518" i="12"/>
  <c r="O519" i="12"/>
  <c r="O520" i="12"/>
  <c r="O521" i="12"/>
  <c r="O522" i="12"/>
  <c r="O523" i="12"/>
  <c r="O524" i="12"/>
  <c r="O525" i="12"/>
  <c r="O526" i="12"/>
  <c r="O527" i="12"/>
  <c r="O528" i="12"/>
  <c r="O529" i="12"/>
  <c r="O530" i="12"/>
  <c r="O531" i="12"/>
  <c r="O532" i="12"/>
  <c r="O533" i="12"/>
  <c r="O534" i="12"/>
  <c r="O535" i="12"/>
  <c r="O536" i="12"/>
  <c r="O537" i="12"/>
  <c r="O538" i="12"/>
  <c r="O539" i="12"/>
  <c r="O540" i="12"/>
  <c r="O541" i="12"/>
  <c r="O542" i="12"/>
  <c r="O543" i="12"/>
  <c r="O544" i="12"/>
  <c r="O545" i="12"/>
  <c r="O546" i="12"/>
  <c r="O547" i="12"/>
  <c r="O548" i="12"/>
  <c r="O549" i="12"/>
  <c r="O550" i="12"/>
  <c r="O551" i="12"/>
  <c r="O552" i="12"/>
  <c r="O553" i="12"/>
  <c r="O554" i="12"/>
  <c r="O555" i="12"/>
  <c r="O556" i="12"/>
  <c r="O557" i="12"/>
  <c r="O558" i="12"/>
  <c r="O559" i="12"/>
  <c r="O560" i="12"/>
  <c r="O561" i="12"/>
  <c r="O562" i="12"/>
  <c r="O563" i="12"/>
  <c r="O564" i="12"/>
  <c r="O565" i="12"/>
  <c r="O566" i="12"/>
  <c r="O567" i="12"/>
  <c r="O568" i="12"/>
  <c r="O569" i="12"/>
  <c r="O570" i="12"/>
  <c r="O571" i="12"/>
  <c r="O572" i="12"/>
  <c r="O573" i="12"/>
  <c r="O574" i="12"/>
  <c r="O575" i="12"/>
  <c r="O576" i="12"/>
  <c r="O577" i="12"/>
  <c r="O578" i="12"/>
  <c r="O579" i="12"/>
  <c r="O580" i="12"/>
  <c r="O581" i="12"/>
  <c r="O582" i="12"/>
  <c r="O583" i="12"/>
  <c r="O584" i="12"/>
  <c r="O585" i="12"/>
  <c r="O586" i="12"/>
  <c r="O587" i="12"/>
  <c r="O588" i="12"/>
  <c r="O589" i="12"/>
  <c r="O590" i="12"/>
  <c r="O591" i="12"/>
  <c r="O592" i="12"/>
  <c r="O593" i="12"/>
  <c r="O594" i="12"/>
  <c r="O595" i="12"/>
  <c r="O596" i="12"/>
  <c r="O597" i="12"/>
  <c r="O598" i="12"/>
  <c r="O599" i="12"/>
  <c r="O600" i="12"/>
  <c r="O601" i="12"/>
  <c r="O602" i="12"/>
  <c r="O603" i="12"/>
  <c r="O604" i="12"/>
  <c r="O605" i="12"/>
  <c r="O606" i="12"/>
  <c r="O607" i="12"/>
  <c r="O608" i="12"/>
  <c r="O609" i="12"/>
  <c r="O610" i="12"/>
  <c r="O611" i="12"/>
  <c r="O612" i="12"/>
  <c r="O613" i="12"/>
  <c r="O614" i="12"/>
  <c r="O615" i="12"/>
  <c r="O616" i="12"/>
  <c r="O617" i="12"/>
  <c r="O618" i="12"/>
  <c r="O619" i="12"/>
  <c r="O620" i="12"/>
  <c r="O621" i="12"/>
  <c r="O622" i="12"/>
  <c r="O623" i="12"/>
  <c r="O624" i="12"/>
  <c r="O625" i="12"/>
  <c r="O626" i="12"/>
  <c r="O627" i="12"/>
  <c r="O628" i="12"/>
  <c r="O629" i="12"/>
  <c r="O630" i="12"/>
  <c r="O631" i="12"/>
  <c r="O632" i="12"/>
  <c r="O633" i="12"/>
  <c r="O634" i="12"/>
  <c r="O635" i="12"/>
  <c r="O636" i="12"/>
  <c r="O637" i="12"/>
  <c r="O638" i="12"/>
  <c r="O639" i="12"/>
  <c r="O640" i="12"/>
  <c r="O641" i="12"/>
  <c r="O642" i="12"/>
  <c r="O643" i="12"/>
  <c r="O644" i="12"/>
  <c r="O645" i="12"/>
  <c r="O646" i="12"/>
  <c r="O647" i="12"/>
  <c r="O648" i="12"/>
  <c r="O649" i="12"/>
  <c r="O650" i="12"/>
  <c r="O651" i="12"/>
  <c r="O652" i="12"/>
  <c r="O653" i="12"/>
  <c r="O654" i="12"/>
  <c r="O655" i="12"/>
  <c r="O656" i="12"/>
  <c r="O657" i="12"/>
  <c r="O658" i="12"/>
  <c r="O659" i="12"/>
  <c r="O660" i="12"/>
  <c r="O661" i="12"/>
  <c r="O662" i="12"/>
  <c r="O663" i="12"/>
  <c r="O664" i="12"/>
  <c r="O665" i="12"/>
  <c r="O666" i="12"/>
  <c r="O667" i="12"/>
  <c r="O668" i="12"/>
  <c r="O669" i="12"/>
  <c r="O670" i="12"/>
  <c r="O671" i="12"/>
  <c r="O672" i="12"/>
  <c r="O673" i="12"/>
  <c r="O674" i="12"/>
  <c r="O675" i="12"/>
  <c r="O676" i="12"/>
  <c r="O677" i="12"/>
  <c r="O678" i="12"/>
  <c r="O679" i="12"/>
  <c r="O680" i="12"/>
  <c r="O681" i="12"/>
  <c r="O682" i="12"/>
  <c r="O683" i="12"/>
  <c r="O684" i="12"/>
  <c r="O685" i="12"/>
  <c r="O686" i="12"/>
  <c r="O687" i="12"/>
  <c r="O688" i="12"/>
  <c r="O689" i="12"/>
  <c r="O690" i="12"/>
  <c r="O691" i="12"/>
  <c r="O692" i="12"/>
  <c r="O693" i="12"/>
  <c r="O694" i="12"/>
  <c r="O695" i="12"/>
  <c r="O696" i="12"/>
  <c r="O697" i="12"/>
  <c r="O698" i="12"/>
  <c r="O699" i="12"/>
  <c r="O700" i="12"/>
  <c r="O701" i="12"/>
  <c r="O702" i="12"/>
  <c r="O703" i="12"/>
  <c r="O704" i="12"/>
  <c r="O705" i="12"/>
  <c r="O706" i="12"/>
  <c r="O707" i="12"/>
  <c r="O708" i="12"/>
  <c r="O709" i="12"/>
  <c r="O710" i="12"/>
  <c r="O711" i="12"/>
  <c r="O712" i="12"/>
  <c r="O713" i="12"/>
  <c r="O714" i="12"/>
  <c r="O715" i="12"/>
  <c r="O716" i="12"/>
  <c r="O717" i="12"/>
  <c r="O718" i="12"/>
  <c r="O719" i="12"/>
  <c r="O720" i="12"/>
  <c r="O721" i="12"/>
  <c r="O722" i="12"/>
  <c r="O723" i="12"/>
  <c r="O724" i="12"/>
  <c r="N35" i="12"/>
  <c r="AJ35" i="12" s="1"/>
  <c r="N36" i="12"/>
  <c r="AJ36" i="12" s="1"/>
  <c r="N37" i="12"/>
  <c r="AJ37" i="12" s="1"/>
  <c r="N38" i="12"/>
  <c r="AJ38" i="12" s="1"/>
  <c r="N39" i="12"/>
  <c r="AJ39" i="12" s="1"/>
  <c r="N40" i="12"/>
  <c r="AJ40" i="12" s="1"/>
  <c r="N41" i="12"/>
  <c r="AJ41" i="12" s="1"/>
  <c r="N42" i="12"/>
  <c r="AJ42" i="12" s="1"/>
  <c r="N43" i="12"/>
  <c r="AJ43" i="12" s="1"/>
  <c r="N44" i="12"/>
  <c r="AJ44" i="12" s="1"/>
  <c r="N45" i="12"/>
  <c r="AJ45" i="12" s="1"/>
  <c r="N46" i="12"/>
  <c r="AJ46" i="12" s="1"/>
  <c r="N47" i="12"/>
  <c r="AJ47" i="12" s="1"/>
  <c r="N48" i="12"/>
  <c r="AJ48" i="12" s="1"/>
  <c r="N49" i="12"/>
  <c r="AJ49" i="12" s="1"/>
  <c r="N50" i="12"/>
  <c r="AJ50" i="12" s="1"/>
  <c r="N51" i="12"/>
  <c r="AJ51" i="12" s="1"/>
  <c r="N52" i="12"/>
  <c r="AJ52" i="12" s="1"/>
  <c r="N53" i="12"/>
  <c r="AJ53" i="12" s="1"/>
  <c r="N54" i="12"/>
  <c r="AJ54" i="12" s="1"/>
  <c r="N55" i="12"/>
  <c r="AJ55" i="12" s="1"/>
  <c r="N56" i="12"/>
  <c r="AJ56" i="12" s="1"/>
  <c r="N57" i="12"/>
  <c r="AJ57" i="12" s="1"/>
  <c r="N58" i="12"/>
  <c r="AJ58" i="12" s="1"/>
  <c r="N59" i="12"/>
  <c r="AJ59" i="12" s="1"/>
  <c r="N60" i="12"/>
  <c r="AJ60" i="12" s="1"/>
  <c r="N61" i="12"/>
  <c r="AJ61" i="12" s="1"/>
  <c r="N62" i="12"/>
  <c r="AJ62" i="12" s="1"/>
  <c r="N63" i="12"/>
  <c r="AJ63" i="12" s="1"/>
  <c r="N64" i="12"/>
  <c r="AJ64" i="12" s="1"/>
  <c r="N65" i="12"/>
  <c r="AJ65" i="12" s="1"/>
  <c r="N66" i="12"/>
  <c r="AJ66" i="12" s="1"/>
  <c r="N67" i="12"/>
  <c r="AJ67" i="12" s="1"/>
  <c r="N68" i="12"/>
  <c r="AJ68" i="12" s="1"/>
  <c r="N69" i="12"/>
  <c r="AJ69" i="12" s="1"/>
  <c r="N70" i="12"/>
  <c r="AJ70" i="12" s="1"/>
  <c r="N71" i="12"/>
  <c r="AJ71" i="12" s="1"/>
  <c r="N72" i="12"/>
  <c r="AJ72" i="12" s="1"/>
  <c r="N73" i="12"/>
  <c r="AJ73" i="12" s="1"/>
  <c r="N74" i="12"/>
  <c r="AJ74" i="12" s="1"/>
  <c r="N75" i="12"/>
  <c r="AJ75" i="12" s="1"/>
  <c r="N76" i="12"/>
  <c r="AJ76" i="12" s="1"/>
  <c r="N77" i="12"/>
  <c r="AJ77" i="12" s="1"/>
  <c r="N78" i="12"/>
  <c r="AJ78" i="12" s="1"/>
  <c r="N79" i="12"/>
  <c r="AJ79" i="12" s="1"/>
  <c r="N80" i="12"/>
  <c r="AJ80" i="12" s="1"/>
  <c r="N81" i="12"/>
  <c r="AJ81" i="12" s="1"/>
  <c r="N82" i="12"/>
  <c r="AJ82" i="12" s="1"/>
  <c r="N83" i="12"/>
  <c r="AJ83" i="12" s="1"/>
  <c r="N84" i="12"/>
  <c r="AJ84" i="12" s="1"/>
  <c r="N85" i="12"/>
  <c r="AJ85" i="12" s="1"/>
  <c r="N86" i="12"/>
  <c r="AJ86" i="12" s="1"/>
  <c r="N87" i="12"/>
  <c r="AJ87" i="12" s="1"/>
  <c r="N88" i="12"/>
  <c r="AJ88" i="12" s="1"/>
  <c r="N89" i="12"/>
  <c r="AJ89" i="12" s="1"/>
  <c r="N90" i="12"/>
  <c r="AJ90" i="12" s="1"/>
  <c r="N91" i="12"/>
  <c r="AJ91" i="12" s="1"/>
  <c r="N92" i="12"/>
  <c r="AJ92" i="12" s="1"/>
  <c r="N93" i="12"/>
  <c r="AJ93" i="12" s="1"/>
  <c r="N94" i="12"/>
  <c r="AJ94" i="12" s="1"/>
  <c r="N95" i="12"/>
  <c r="AJ95" i="12" s="1"/>
  <c r="N96" i="12"/>
  <c r="AJ96" i="12" s="1"/>
  <c r="N97" i="12"/>
  <c r="AJ97" i="12" s="1"/>
  <c r="N98" i="12"/>
  <c r="AJ98" i="12" s="1"/>
  <c r="N99" i="12"/>
  <c r="AJ99" i="12" s="1"/>
  <c r="N100" i="12"/>
  <c r="AJ100" i="12" s="1"/>
  <c r="N101" i="12"/>
  <c r="AJ101" i="12" s="1"/>
  <c r="N102" i="12"/>
  <c r="AJ102" i="12" s="1"/>
  <c r="N103" i="12"/>
  <c r="AJ103" i="12" s="1"/>
  <c r="N104" i="12"/>
  <c r="AJ104" i="12" s="1"/>
  <c r="N105" i="12"/>
  <c r="AJ105" i="12" s="1"/>
  <c r="N106" i="12"/>
  <c r="AJ106" i="12" s="1"/>
  <c r="N107" i="12"/>
  <c r="AJ107" i="12" s="1"/>
  <c r="N108" i="12"/>
  <c r="AJ108" i="12" s="1"/>
  <c r="N109" i="12"/>
  <c r="AJ109" i="12" s="1"/>
  <c r="N110" i="12"/>
  <c r="AJ110" i="12" s="1"/>
  <c r="N111" i="12"/>
  <c r="AJ111" i="12" s="1"/>
  <c r="N112" i="12"/>
  <c r="AJ112" i="12" s="1"/>
  <c r="N113" i="12"/>
  <c r="AJ113" i="12" s="1"/>
  <c r="N114" i="12"/>
  <c r="AJ114" i="12" s="1"/>
  <c r="N115" i="12"/>
  <c r="AJ115" i="12" s="1"/>
  <c r="N116" i="12"/>
  <c r="AJ116" i="12" s="1"/>
  <c r="N117" i="12"/>
  <c r="AJ117" i="12" s="1"/>
  <c r="N118" i="12"/>
  <c r="AJ118" i="12" s="1"/>
  <c r="N119" i="12"/>
  <c r="AJ119" i="12" s="1"/>
  <c r="N120" i="12"/>
  <c r="AJ120" i="12" s="1"/>
  <c r="N121" i="12"/>
  <c r="AJ121" i="12" s="1"/>
  <c r="N122" i="12"/>
  <c r="AJ122" i="12" s="1"/>
  <c r="N123" i="12"/>
  <c r="AJ123" i="12" s="1"/>
  <c r="N124" i="12"/>
  <c r="AJ124" i="12" s="1"/>
  <c r="N125" i="12"/>
  <c r="AJ125" i="12" s="1"/>
  <c r="N126" i="12"/>
  <c r="AJ126" i="12" s="1"/>
  <c r="N127" i="12"/>
  <c r="AJ127" i="12" s="1"/>
  <c r="N128" i="12"/>
  <c r="AJ128" i="12" s="1"/>
  <c r="N129" i="12"/>
  <c r="AJ129" i="12" s="1"/>
  <c r="N130" i="12"/>
  <c r="AJ130" i="12" s="1"/>
  <c r="N131" i="12"/>
  <c r="AJ131" i="12" s="1"/>
  <c r="N132" i="12"/>
  <c r="AJ132" i="12" s="1"/>
  <c r="N133" i="12"/>
  <c r="AJ133" i="12" s="1"/>
  <c r="N134" i="12"/>
  <c r="AJ134" i="12" s="1"/>
  <c r="N135" i="12"/>
  <c r="AJ135" i="12" s="1"/>
  <c r="N136" i="12"/>
  <c r="AJ136" i="12" s="1"/>
  <c r="N137" i="12"/>
  <c r="AJ137" i="12" s="1"/>
  <c r="N138" i="12"/>
  <c r="AJ138" i="12" s="1"/>
  <c r="N139" i="12"/>
  <c r="AJ139" i="12" s="1"/>
  <c r="N140" i="12"/>
  <c r="AJ140" i="12" s="1"/>
  <c r="N141" i="12"/>
  <c r="AJ141" i="12" s="1"/>
  <c r="N142" i="12"/>
  <c r="AJ142" i="12" s="1"/>
  <c r="N143" i="12"/>
  <c r="AJ143" i="12" s="1"/>
  <c r="N144" i="12"/>
  <c r="AJ144" i="12" s="1"/>
  <c r="N145" i="12"/>
  <c r="AJ145" i="12" s="1"/>
  <c r="N146" i="12"/>
  <c r="AJ146" i="12" s="1"/>
  <c r="N147" i="12"/>
  <c r="AJ147" i="12" s="1"/>
  <c r="N148" i="12"/>
  <c r="AJ148" i="12" s="1"/>
  <c r="N149" i="12"/>
  <c r="AJ149" i="12" s="1"/>
  <c r="N150" i="12"/>
  <c r="AJ150" i="12" s="1"/>
  <c r="N151" i="12"/>
  <c r="AJ151" i="12" s="1"/>
  <c r="N152" i="12"/>
  <c r="AJ152" i="12" s="1"/>
  <c r="N153" i="12"/>
  <c r="AJ153" i="12" s="1"/>
  <c r="N154" i="12"/>
  <c r="AJ154" i="12" s="1"/>
  <c r="N155" i="12"/>
  <c r="AJ155" i="12" s="1"/>
  <c r="N156" i="12"/>
  <c r="AJ156" i="12" s="1"/>
  <c r="N157" i="12"/>
  <c r="AJ157" i="12" s="1"/>
  <c r="N158" i="12"/>
  <c r="AJ158" i="12" s="1"/>
  <c r="N159" i="12"/>
  <c r="AJ159" i="12" s="1"/>
  <c r="N160" i="12"/>
  <c r="AJ160" i="12" s="1"/>
  <c r="N161" i="12"/>
  <c r="AJ161" i="12" s="1"/>
  <c r="N162" i="12"/>
  <c r="AJ162" i="12" s="1"/>
  <c r="N163" i="12"/>
  <c r="AJ163" i="12" s="1"/>
  <c r="N164" i="12"/>
  <c r="AJ164" i="12" s="1"/>
  <c r="N165" i="12"/>
  <c r="AJ165" i="12" s="1"/>
  <c r="N166" i="12"/>
  <c r="AJ166" i="12" s="1"/>
  <c r="N167" i="12"/>
  <c r="AJ167" i="12" s="1"/>
  <c r="N168" i="12"/>
  <c r="AJ168" i="12" s="1"/>
  <c r="N169" i="12"/>
  <c r="AJ169" i="12" s="1"/>
  <c r="N170" i="12"/>
  <c r="AJ170" i="12" s="1"/>
  <c r="N171" i="12"/>
  <c r="AJ171" i="12" s="1"/>
  <c r="N172" i="12"/>
  <c r="AJ172" i="12" s="1"/>
  <c r="N173" i="12"/>
  <c r="AJ173" i="12" s="1"/>
  <c r="N174" i="12"/>
  <c r="AJ174" i="12" s="1"/>
  <c r="N175" i="12"/>
  <c r="AJ175" i="12" s="1"/>
  <c r="N176" i="12"/>
  <c r="AJ176" i="12" s="1"/>
  <c r="N177" i="12"/>
  <c r="AJ177" i="12" s="1"/>
  <c r="N178" i="12"/>
  <c r="AJ178" i="12" s="1"/>
  <c r="N179" i="12"/>
  <c r="AJ179" i="12" s="1"/>
  <c r="N180" i="12"/>
  <c r="AJ180" i="12" s="1"/>
  <c r="N181" i="12"/>
  <c r="AJ181" i="12" s="1"/>
  <c r="N182" i="12"/>
  <c r="AJ182" i="12" s="1"/>
  <c r="N183" i="12"/>
  <c r="AJ183" i="12" s="1"/>
  <c r="N184" i="12"/>
  <c r="AJ184" i="12" s="1"/>
  <c r="N185" i="12"/>
  <c r="AJ185" i="12" s="1"/>
  <c r="N186" i="12"/>
  <c r="AJ186" i="12" s="1"/>
  <c r="N187" i="12"/>
  <c r="AJ187" i="12" s="1"/>
  <c r="N188" i="12"/>
  <c r="AJ188" i="12" s="1"/>
  <c r="N189" i="12"/>
  <c r="AJ189" i="12" s="1"/>
  <c r="N190" i="12"/>
  <c r="AJ190" i="12" s="1"/>
  <c r="N191" i="12"/>
  <c r="AJ191" i="12" s="1"/>
  <c r="N192" i="12"/>
  <c r="AJ192" i="12" s="1"/>
  <c r="N193" i="12"/>
  <c r="AJ193" i="12" s="1"/>
  <c r="N194" i="12"/>
  <c r="AJ194" i="12" s="1"/>
  <c r="N195" i="12"/>
  <c r="AJ195" i="12" s="1"/>
  <c r="N196" i="12"/>
  <c r="AJ196" i="12" s="1"/>
  <c r="N197" i="12"/>
  <c r="AJ197" i="12" s="1"/>
  <c r="N198" i="12"/>
  <c r="AJ198" i="12" s="1"/>
  <c r="N199" i="12"/>
  <c r="AJ199" i="12" s="1"/>
  <c r="N200" i="12"/>
  <c r="AJ200" i="12" s="1"/>
  <c r="N201" i="12"/>
  <c r="AJ201" i="12" s="1"/>
  <c r="N202" i="12"/>
  <c r="AJ202" i="12" s="1"/>
  <c r="N203" i="12"/>
  <c r="AJ203" i="12" s="1"/>
  <c r="N204" i="12"/>
  <c r="AJ204" i="12" s="1"/>
  <c r="N205" i="12"/>
  <c r="AJ205" i="12" s="1"/>
  <c r="N206" i="12"/>
  <c r="AJ206" i="12" s="1"/>
  <c r="N207" i="12"/>
  <c r="AJ207" i="12" s="1"/>
  <c r="N208" i="12"/>
  <c r="AJ208" i="12" s="1"/>
  <c r="N209" i="12"/>
  <c r="AJ209" i="12" s="1"/>
  <c r="N210" i="12"/>
  <c r="AJ210" i="12" s="1"/>
  <c r="N211" i="12"/>
  <c r="AJ211" i="12" s="1"/>
  <c r="N212" i="12"/>
  <c r="AJ212" i="12" s="1"/>
  <c r="N213" i="12"/>
  <c r="AJ213" i="12" s="1"/>
  <c r="N214" i="12"/>
  <c r="AJ214" i="12" s="1"/>
  <c r="N215" i="12"/>
  <c r="AJ215" i="12" s="1"/>
  <c r="N216" i="12"/>
  <c r="AJ216" i="12" s="1"/>
  <c r="N217" i="12"/>
  <c r="AJ217" i="12" s="1"/>
  <c r="N218" i="12"/>
  <c r="AJ218" i="12" s="1"/>
  <c r="N219" i="12"/>
  <c r="AJ219" i="12" s="1"/>
  <c r="N220" i="12"/>
  <c r="AJ220" i="12" s="1"/>
  <c r="N221" i="12"/>
  <c r="AJ221" i="12" s="1"/>
  <c r="N222" i="12"/>
  <c r="AJ222" i="12" s="1"/>
  <c r="N223" i="12"/>
  <c r="AJ223" i="12" s="1"/>
  <c r="N224" i="12"/>
  <c r="AJ224" i="12" s="1"/>
  <c r="N225" i="12"/>
  <c r="AJ225" i="12" s="1"/>
  <c r="N226" i="12"/>
  <c r="AJ226" i="12" s="1"/>
  <c r="N227" i="12"/>
  <c r="AJ227" i="12" s="1"/>
  <c r="N228" i="12"/>
  <c r="AJ228" i="12" s="1"/>
  <c r="N229" i="12"/>
  <c r="AJ229" i="12" s="1"/>
  <c r="N230" i="12"/>
  <c r="AJ230" i="12" s="1"/>
  <c r="N231" i="12"/>
  <c r="AJ231" i="12" s="1"/>
  <c r="N232" i="12"/>
  <c r="AJ232" i="12" s="1"/>
  <c r="N233" i="12"/>
  <c r="AJ233" i="12" s="1"/>
  <c r="N234" i="12"/>
  <c r="AJ234" i="12" s="1"/>
  <c r="N235" i="12"/>
  <c r="AJ235" i="12" s="1"/>
  <c r="N236" i="12"/>
  <c r="AJ236" i="12" s="1"/>
  <c r="N237" i="12"/>
  <c r="AJ237" i="12" s="1"/>
  <c r="N238" i="12"/>
  <c r="AJ238" i="12" s="1"/>
  <c r="N239" i="12"/>
  <c r="AJ239" i="12" s="1"/>
  <c r="N240" i="12"/>
  <c r="AJ240" i="12" s="1"/>
  <c r="N241" i="12"/>
  <c r="AJ241" i="12" s="1"/>
  <c r="N242" i="12"/>
  <c r="AJ242" i="12" s="1"/>
  <c r="N243" i="12"/>
  <c r="AJ243" i="12" s="1"/>
  <c r="N244" i="12"/>
  <c r="AJ244" i="12" s="1"/>
  <c r="N245" i="12"/>
  <c r="AJ245" i="12" s="1"/>
  <c r="N246" i="12"/>
  <c r="AJ246" i="12" s="1"/>
  <c r="N247" i="12"/>
  <c r="AJ247" i="12" s="1"/>
  <c r="N248" i="12"/>
  <c r="AJ248" i="12" s="1"/>
  <c r="N249" i="12"/>
  <c r="AJ249" i="12" s="1"/>
  <c r="N250" i="12"/>
  <c r="AJ250" i="12" s="1"/>
  <c r="N251" i="12"/>
  <c r="AJ251" i="12" s="1"/>
  <c r="N252" i="12"/>
  <c r="AJ252" i="12" s="1"/>
  <c r="N253" i="12"/>
  <c r="AJ253" i="12" s="1"/>
  <c r="N254" i="12"/>
  <c r="AJ254" i="12" s="1"/>
  <c r="N255" i="12"/>
  <c r="AJ255" i="12" s="1"/>
  <c r="N256" i="12"/>
  <c r="AJ256" i="12" s="1"/>
  <c r="N257" i="12"/>
  <c r="AJ257" i="12" s="1"/>
  <c r="N258" i="12"/>
  <c r="AJ258" i="12" s="1"/>
  <c r="N259" i="12"/>
  <c r="AJ259" i="12" s="1"/>
  <c r="N260" i="12"/>
  <c r="AJ260" i="12" s="1"/>
  <c r="N261" i="12"/>
  <c r="AJ261" i="12" s="1"/>
  <c r="N262" i="12"/>
  <c r="AJ262" i="12" s="1"/>
  <c r="N263" i="12"/>
  <c r="AJ263" i="12" s="1"/>
  <c r="N264" i="12"/>
  <c r="AJ264" i="12" s="1"/>
  <c r="N265" i="12"/>
  <c r="AJ265" i="12" s="1"/>
  <c r="N266" i="12"/>
  <c r="AJ266" i="12" s="1"/>
  <c r="N267" i="12"/>
  <c r="AJ267" i="12" s="1"/>
  <c r="N268" i="12"/>
  <c r="AJ268" i="12" s="1"/>
  <c r="N269" i="12"/>
  <c r="AJ269" i="12" s="1"/>
  <c r="N270" i="12"/>
  <c r="AJ270" i="12" s="1"/>
  <c r="N271" i="12"/>
  <c r="AJ271" i="12" s="1"/>
  <c r="N272" i="12"/>
  <c r="AJ272" i="12" s="1"/>
  <c r="N273" i="12"/>
  <c r="AJ273" i="12" s="1"/>
  <c r="N274" i="12"/>
  <c r="AJ274" i="12" s="1"/>
  <c r="N275" i="12"/>
  <c r="AJ275" i="12" s="1"/>
  <c r="N276" i="12"/>
  <c r="AJ276" i="12" s="1"/>
  <c r="N277" i="12"/>
  <c r="AJ277" i="12" s="1"/>
  <c r="N278" i="12"/>
  <c r="AJ278" i="12" s="1"/>
  <c r="N279" i="12"/>
  <c r="AJ279" i="12" s="1"/>
  <c r="N280" i="12"/>
  <c r="AJ280" i="12" s="1"/>
  <c r="N281" i="12"/>
  <c r="AJ281" i="12" s="1"/>
  <c r="N282" i="12"/>
  <c r="AJ282" i="12" s="1"/>
  <c r="N283" i="12"/>
  <c r="AJ283" i="12" s="1"/>
  <c r="N284" i="12"/>
  <c r="AJ284" i="12" s="1"/>
  <c r="N285" i="12"/>
  <c r="AJ285" i="12" s="1"/>
  <c r="N286" i="12"/>
  <c r="AJ286" i="12" s="1"/>
  <c r="N287" i="12"/>
  <c r="AJ287" i="12" s="1"/>
  <c r="N288" i="12"/>
  <c r="AJ288" i="12" s="1"/>
  <c r="N289" i="12"/>
  <c r="AJ289" i="12" s="1"/>
  <c r="N290" i="12"/>
  <c r="AJ290" i="12" s="1"/>
  <c r="N291" i="12"/>
  <c r="AJ291" i="12" s="1"/>
  <c r="N292" i="12"/>
  <c r="AJ292" i="12" s="1"/>
  <c r="N293" i="12"/>
  <c r="AJ293" i="12" s="1"/>
  <c r="N294" i="12"/>
  <c r="AJ294" i="12" s="1"/>
  <c r="N295" i="12"/>
  <c r="AJ295" i="12" s="1"/>
  <c r="N296" i="12"/>
  <c r="AJ296" i="12" s="1"/>
  <c r="N297" i="12"/>
  <c r="AJ297" i="12" s="1"/>
  <c r="N298" i="12"/>
  <c r="AJ298" i="12" s="1"/>
  <c r="N299" i="12"/>
  <c r="AJ299" i="12" s="1"/>
  <c r="N300" i="12"/>
  <c r="AJ300" i="12" s="1"/>
  <c r="N301" i="12"/>
  <c r="AJ301" i="12" s="1"/>
  <c r="N302" i="12"/>
  <c r="AJ302" i="12" s="1"/>
  <c r="N303" i="12"/>
  <c r="AJ303" i="12" s="1"/>
  <c r="N304" i="12"/>
  <c r="AJ304" i="12" s="1"/>
  <c r="N305" i="12"/>
  <c r="AJ305" i="12" s="1"/>
  <c r="N306" i="12"/>
  <c r="AJ306" i="12" s="1"/>
  <c r="N307" i="12"/>
  <c r="AJ307" i="12" s="1"/>
  <c r="N308" i="12"/>
  <c r="AJ308" i="12" s="1"/>
  <c r="N309" i="12"/>
  <c r="AJ309" i="12" s="1"/>
  <c r="N310" i="12"/>
  <c r="AJ310" i="12" s="1"/>
  <c r="N311" i="12"/>
  <c r="AJ311" i="12" s="1"/>
  <c r="N312" i="12"/>
  <c r="AJ312" i="12" s="1"/>
  <c r="N313" i="12"/>
  <c r="AJ313" i="12" s="1"/>
  <c r="N314" i="12"/>
  <c r="AJ314" i="12" s="1"/>
  <c r="N315" i="12"/>
  <c r="AJ315" i="12" s="1"/>
  <c r="N316" i="12"/>
  <c r="AJ316" i="12" s="1"/>
  <c r="N317" i="12"/>
  <c r="AJ317" i="12" s="1"/>
  <c r="N318" i="12"/>
  <c r="AJ318" i="12" s="1"/>
  <c r="N319" i="12"/>
  <c r="AJ319" i="12" s="1"/>
  <c r="N320" i="12"/>
  <c r="AJ320" i="12" s="1"/>
  <c r="N321" i="12"/>
  <c r="AJ321" i="12" s="1"/>
  <c r="N322" i="12"/>
  <c r="AJ322" i="12" s="1"/>
  <c r="N323" i="12"/>
  <c r="AJ323" i="12" s="1"/>
  <c r="N324" i="12"/>
  <c r="AJ324" i="12" s="1"/>
  <c r="N325" i="12"/>
  <c r="AJ325" i="12" s="1"/>
  <c r="N326" i="12"/>
  <c r="AJ326" i="12" s="1"/>
  <c r="N327" i="12"/>
  <c r="AJ327" i="12" s="1"/>
  <c r="N328" i="12"/>
  <c r="AJ328" i="12" s="1"/>
  <c r="N329" i="12"/>
  <c r="AJ329" i="12" s="1"/>
  <c r="N330" i="12"/>
  <c r="AJ330" i="12" s="1"/>
  <c r="N331" i="12"/>
  <c r="AJ331" i="12" s="1"/>
  <c r="N332" i="12"/>
  <c r="AJ332" i="12" s="1"/>
  <c r="N333" i="12"/>
  <c r="AJ333" i="12" s="1"/>
  <c r="N334" i="12"/>
  <c r="AJ334" i="12" s="1"/>
  <c r="N335" i="12"/>
  <c r="AJ335" i="12" s="1"/>
  <c r="N336" i="12"/>
  <c r="AJ336" i="12" s="1"/>
  <c r="N337" i="12"/>
  <c r="AJ337" i="12" s="1"/>
  <c r="N338" i="12"/>
  <c r="AJ338" i="12" s="1"/>
  <c r="N339" i="12"/>
  <c r="AJ339" i="12" s="1"/>
  <c r="N340" i="12"/>
  <c r="AJ340" i="12" s="1"/>
  <c r="N341" i="12"/>
  <c r="AJ341" i="12" s="1"/>
  <c r="N342" i="12"/>
  <c r="AJ342" i="12" s="1"/>
  <c r="N343" i="12"/>
  <c r="AJ343" i="12" s="1"/>
  <c r="N344" i="12"/>
  <c r="AJ344" i="12" s="1"/>
  <c r="N345" i="12"/>
  <c r="AJ345" i="12" s="1"/>
  <c r="N346" i="12"/>
  <c r="AJ346" i="12" s="1"/>
  <c r="N347" i="12"/>
  <c r="AJ347" i="12" s="1"/>
  <c r="N348" i="12"/>
  <c r="AJ348" i="12" s="1"/>
  <c r="N349" i="12"/>
  <c r="AJ349" i="12" s="1"/>
  <c r="N350" i="12"/>
  <c r="AJ350" i="12" s="1"/>
  <c r="N351" i="12"/>
  <c r="AJ351" i="12" s="1"/>
  <c r="N352" i="12"/>
  <c r="AJ352" i="12" s="1"/>
  <c r="N353" i="12"/>
  <c r="AJ353" i="12" s="1"/>
  <c r="N354" i="12"/>
  <c r="AJ354" i="12" s="1"/>
  <c r="N355" i="12"/>
  <c r="AJ355" i="12" s="1"/>
  <c r="N356" i="12"/>
  <c r="AJ356" i="12" s="1"/>
  <c r="N357" i="12"/>
  <c r="AJ357" i="12" s="1"/>
  <c r="N358" i="12"/>
  <c r="AJ358" i="12" s="1"/>
  <c r="N359" i="12"/>
  <c r="AJ359" i="12" s="1"/>
  <c r="N360" i="12"/>
  <c r="AJ360" i="12" s="1"/>
  <c r="N361" i="12"/>
  <c r="AJ361" i="12" s="1"/>
  <c r="N362" i="12"/>
  <c r="AJ362" i="12" s="1"/>
  <c r="N363" i="12"/>
  <c r="AJ363" i="12" s="1"/>
  <c r="N364" i="12"/>
  <c r="AJ364" i="12" s="1"/>
  <c r="N365" i="12"/>
  <c r="AJ365" i="12" s="1"/>
  <c r="N366" i="12"/>
  <c r="AJ366" i="12" s="1"/>
  <c r="N367" i="12"/>
  <c r="AJ367" i="12" s="1"/>
  <c r="N368" i="12"/>
  <c r="AJ368" i="12" s="1"/>
  <c r="N369" i="12"/>
  <c r="AJ369" i="12" s="1"/>
  <c r="N370" i="12"/>
  <c r="AJ370" i="12" s="1"/>
  <c r="N371" i="12"/>
  <c r="AJ371" i="12" s="1"/>
  <c r="N372" i="12"/>
  <c r="AJ372" i="12" s="1"/>
  <c r="N373" i="12"/>
  <c r="AJ373" i="12" s="1"/>
  <c r="N374" i="12"/>
  <c r="AJ374" i="12" s="1"/>
  <c r="N375" i="12"/>
  <c r="AJ375" i="12" s="1"/>
  <c r="N376" i="12"/>
  <c r="AJ376" i="12" s="1"/>
  <c r="N377" i="12"/>
  <c r="AJ377" i="12" s="1"/>
  <c r="N378" i="12"/>
  <c r="AJ378" i="12" s="1"/>
  <c r="N379" i="12"/>
  <c r="AJ379" i="12" s="1"/>
  <c r="N380" i="12"/>
  <c r="AJ380" i="12" s="1"/>
  <c r="N381" i="12"/>
  <c r="AJ381" i="12" s="1"/>
  <c r="N382" i="12"/>
  <c r="AJ382" i="12" s="1"/>
  <c r="N383" i="12"/>
  <c r="AJ383" i="12" s="1"/>
  <c r="N384" i="12"/>
  <c r="AJ384" i="12" s="1"/>
  <c r="N385" i="12"/>
  <c r="AJ385" i="12" s="1"/>
  <c r="N386" i="12"/>
  <c r="AJ386" i="12" s="1"/>
  <c r="N387" i="12"/>
  <c r="AJ387" i="12" s="1"/>
  <c r="N388" i="12"/>
  <c r="AJ388" i="12" s="1"/>
  <c r="N389" i="12"/>
  <c r="AJ389" i="12" s="1"/>
  <c r="N390" i="12"/>
  <c r="AJ390" i="12" s="1"/>
  <c r="N391" i="12"/>
  <c r="AJ391" i="12" s="1"/>
  <c r="N392" i="12"/>
  <c r="AJ392" i="12" s="1"/>
  <c r="N393" i="12"/>
  <c r="AJ393" i="12" s="1"/>
  <c r="N394" i="12"/>
  <c r="AJ394" i="12" s="1"/>
  <c r="N395" i="12"/>
  <c r="AJ395" i="12" s="1"/>
  <c r="N396" i="12"/>
  <c r="AJ396" i="12" s="1"/>
  <c r="N397" i="12"/>
  <c r="AJ397" i="12" s="1"/>
  <c r="N398" i="12"/>
  <c r="AJ398" i="12" s="1"/>
  <c r="N399" i="12"/>
  <c r="AJ399" i="12" s="1"/>
  <c r="N400" i="12"/>
  <c r="AJ400" i="12" s="1"/>
  <c r="N401" i="12"/>
  <c r="AJ401" i="12" s="1"/>
  <c r="N402" i="12"/>
  <c r="AJ402" i="12" s="1"/>
  <c r="N403" i="12"/>
  <c r="AJ403" i="12" s="1"/>
  <c r="N404" i="12"/>
  <c r="AJ404" i="12" s="1"/>
  <c r="N405" i="12"/>
  <c r="AJ405" i="12" s="1"/>
  <c r="N406" i="12"/>
  <c r="AJ406" i="12" s="1"/>
  <c r="N407" i="12"/>
  <c r="AJ407" i="12" s="1"/>
  <c r="N408" i="12"/>
  <c r="AJ408" i="12" s="1"/>
  <c r="N409" i="12"/>
  <c r="AJ409" i="12" s="1"/>
  <c r="N410" i="12"/>
  <c r="AJ410" i="12" s="1"/>
  <c r="N411" i="12"/>
  <c r="AJ411" i="12" s="1"/>
  <c r="N412" i="12"/>
  <c r="AJ412" i="12" s="1"/>
  <c r="N413" i="12"/>
  <c r="AJ413" i="12" s="1"/>
  <c r="N414" i="12"/>
  <c r="AJ414" i="12" s="1"/>
  <c r="N415" i="12"/>
  <c r="AJ415" i="12" s="1"/>
  <c r="N416" i="12"/>
  <c r="AJ416" i="12" s="1"/>
  <c r="N417" i="12"/>
  <c r="AJ417" i="12" s="1"/>
  <c r="N418" i="12"/>
  <c r="AJ418" i="12" s="1"/>
  <c r="N419" i="12"/>
  <c r="AJ419" i="12" s="1"/>
  <c r="N420" i="12"/>
  <c r="AJ420" i="12" s="1"/>
  <c r="N421" i="12"/>
  <c r="AJ421" i="12" s="1"/>
  <c r="N422" i="12"/>
  <c r="AJ422" i="12" s="1"/>
  <c r="N423" i="12"/>
  <c r="AJ423" i="12" s="1"/>
  <c r="N424" i="12"/>
  <c r="AJ424" i="12" s="1"/>
  <c r="N425" i="12"/>
  <c r="AJ425" i="12" s="1"/>
  <c r="N426" i="12"/>
  <c r="AJ426" i="12" s="1"/>
  <c r="N427" i="12"/>
  <c r="AJ427" i="12" s="1"/>
  <c r="N428" i="12"/>
  <c r="AJ428" i="12" s="1"/>
  <c r="N429" i="12"/>
  <c r="AJ429" i="12" s="1"/>
  <c r="N430" i="12"/>
  <c r="AJ430" i="12" s="1"/>
  <c r="N431" i="12"/>
  <c r="AJ431" i="12" s="1"/>
  <c r="N432" i="12"/>
  <c r="AJ432" i="12" s="1"/>
  <c r="N433" i="12"/>
  <c r="AJ433" i="12" s="1"/>
  <c r="N434" i="12"/>
  <c r="AJ434" i="12" s="1"/>
  <c r="N435" i="12"/>
  <c r="AJ435" i="12" s="1"/>
  <c r="N436" i="12"/>
  <c r="AJ436" i="12" s="1"/>
  <c r="N437" i="12"/>
  <c r="AJ437" i="12" s="1"/>
  <c r="N438" i="12"/>
  <c r="AJ438" i="12" s="1"/>
  <c r="N439" i="12"/>
  <c r="AJ439" i="12" s="1"/>
  <c r="N440" i="12"/>
  <c r="AJ440" i="12" s="1"/>
  <c r="N441" i="12"/>
  <c r="AJ441" i="12" s="1"/>
  <c r="N442" i="12"/>
  <c r="AJ442" i="12" s="1"/>
  <c r="N443" i="12"/>
  <c r="AJ443" i="12" s="1"/>
  <c r="N444" i="12"/>
  <c r="AJ444" i="12" s="1"/>
  <c r="N445" i="12"/>
  <c r="AJ445" i="12" s="1"/>
  <c r="N446" i="12"/>
  <c r="AJ446" i="12" s="1"/>
  <c r="N447" i="12"/>
  <c r="AJ447" i="12" s="1"/>
  <c r="N448" i="12"/>
  <c r="AJ448" i="12" s="1"/>
  <c r="N449" i="12"/>
  <c r="AJ449" i="12" s="1"/>
  <c r="N450" i="12"/>
  <c r="AJ450" i="12" s="1"/>
  <c r="N451" i="12"/>
  <c r="AJ451" i="12" s="1"/>
  <c r="N452" i="12"/>
  <c r="AJ452" i="12" s="1"/>
  <c r="N453" i="12"/>
  <c r="AJ453" i="12" s="1"/>
  <c r="N454" i="12"/>
  <c r="AJ454" i="12" s="1"/>
  <c r="N455" i="12"/>
  <c r="AJ455" i="12" s="1"/>
  <c r="N456" i="12"/>
  <c r="AJ456" i="12" s="1"/>
  <c r="N457" i="12"/>
  <c r="AJ457" i="12" s="1"/>
  <c r="N458" i="12"/>
  <c r="AJ458" i="12" s="1"/>
  <c r="N459" i="12"/>
  <c r="AJ459" i="12" s="1"/>
  <c r="N460" i="12"/>
  <c r="AJ460" i="12" s="1"/>
  <c r="N461" i="12"/>
  <c r="AJ461" i="12" s="1"/>
  <c r="N462" i="12"/>
  <c r="AJ462" i="12" s="1"/>
  <c r="N463" i="12"/>
  <c r="AJ463" i="12" s="1"/>
  <c r="N464" i="12"/>
  <c r="AJ464" i="12" s="1"/>
  <c r="N465" i="12"/>
  <c r="AJ465" i="12" s="1"/>
  <c r="N466" i="12"/>
  <c r="AJ466" i="12" s="1"/>
  <c r="N467" i="12"/>
  <c r="AJ467" i="12" s="1"/>
  <c r="N468" i="12"/>
  <c r="AJ468" i="12" s="1"/>
  <c r="N469" i="12"/>
  <c r="AJ469" i="12" s="1"/>
  <c r="N470" i="12"/>
  <c r="AJ470" i="12" s="1"/>
  <c r="N471" i="12"/>
  <c r="AJ471" i="12" s="1"/>
  <c r="N472" i="12"/>
  <c r="AJ472" i="12" s="1"/>
  <c r="N473" i="12"/>
  <c r="AJ473" i="12" s="1"/>
  <c r="N474" i="12"/>
  <c r="AJ474" i="12" s="1"/>
  <c r="N475" i="12"/>
  <c r="AJ475" i="12" s="1"/>
  <c r="N476" i="12"/>
  <c r="AJ476" i="12" s="1"/>
  <c r="N477" i="12"/>
  <c r="AJ477" i="12" s="1"/>
  <c r="N478" i="12"/>
  <c r="AJ478" i="12" s="1"/>
  <c r="N479" i="12"/>
  <c r="AJ479" i="12" s="1"/>
  <c r="N480" i="12"/>
  <c r="AJ480" i="12" s="1"/>
  <c r="N481" i="12"/>
  <c r="AJ481" i="12" s="1"/>
  <c r="N482" i="12"/>
  <c r="AJ482" i="12" s="1"/>
  <c r="N483" i="12"/>
  <c r="AJ483" i="12" s="1"/>
  <c r="N484" i="12"/>
  <c r="AJ484" i="12" s="1"/>
  <c r="N485" i="12"/>
  <c r="AJ485" i="12" s="1"/>
  <c r="N486" i="12"/>
  <c r="AJ486" i="12" s="1"/>
  <c r="N487" i="12"/>
  <c r="AJ487" i="12" s="1"/>
  <c r="N488" i="12"/>
  <c r="AJ488" i="12" s="1"/>
  <c r="N489" i="12"/>
  <c r="AJ489" i="12" s="1"/>
  <c r="N490" i="12"/>
  <c r="AJ490" i="12" s="1"/>
  <c r="N491" i="12"/>
  <c r="AJ491" i="12" s="1"/>
  <c r="N492" i="12"/>
  <c r="AJ492" i="12" s="1"/>
  <c r="N493" i="12"/>
  <c r="AJ493" i="12" s="1"/>
  <c r="N494" i="12"/>
  <c r="AJ494" i="12" s="1"/>
  <c r="N495" i="12"/>
  <c r="AJ495" i="12" s="1"/>
  <c r="N496" i="12"/>
  <c r="AJ496" i="12" s="1"/>
  <c r="N497" i="12"/>
  <c r="AJ497" i="12" s="1"/>
  <c r="N498" i="12"/>
  <c r="AJ498" i="12" s="1"/>
  <c r="N499" i="12"/>
  <c r="AJ499" i="12" s="1"/>
  <c r="N500" i="12"/>
  <c r="AJ500" i="12" s="1"/>
  <c r="N501" i="12"/>
  <c r="AJ501" i="12" s="1"/>
  <c r="N502" i="12"/>
  <c r="AJ502" i="12" s="1"/>
  <c r="N503" i="12"/>
  <c r="AJ503" i="12" s="1"/>
  <c r="N504" i="12"/>
  <c r="AJ504" i="12" s="1"/>
  <c r="N505" i="12"/>
  <c r="AJ505" i="12" s="1"/>
  <c r="N506" i="12"/>
  <c r="AJ506" i="12" s="1"/>
  <c r="N507" i="12"/>
  <c r="AJ507" i="12" s="1"/>
  <c r="N508" i="12"/>
  <c r="AJ508" i="12" s="1"/>
  <c r="N509" i="12"/>
  <c r="AJ509" i="12" s="1"/>
  <c r="N510" i="12"/>
  <c r="AJ510" i="12" s="1"/>
  <c r="N511" i="12"/>
  <c r="AJ511" i="12" s="1"/>
  <c r="N512" i="12"/>
  <c r="AJ512" i="12" s="1"/>
  <c r="N513" i="12"/>
  <c r="AJ513" i="12" s="1"/>
  <c r="N514" i="12"/>
  <c r="AJ514" i="12" s="1"/>
  <c r="N515" i="12"/>
  <c r="AJ515" i="12" s="1"/>
  <c r="N516" i="12"/>
  <c r="AJ516" i="12" s="1"/>
  <c r="N517" i="12"/>
  <c r="AJ517" i="12" s="1"/>
  <c r="N518" i="12"/>
  <c r="AJ518" i="12" s="1"/>
  <c r="N519" i="12"/>
  <c r="AJ519" i="12" s="1"/>
  <c r="N520" i="12"/>
  <c r="AJ520" i="12" s="1"/>
  <c r="N521" i="12"/>
  <c r="AJ521" i="12" s="1"/>
  <c r="N522" i="12"/>
  <c r="AJ522" i="12" s="1"/>
  <c r="N523" i="12"/>
  <c r="AJ523" i="12" s="1"/>
  <c r="N524" i="12"/>
  <c r="AJ524" i="12" s="1"/>
  <c r="N525" i="12"/>
  <c r="AJ525" i="12" s="1"/>
  <c r="N526" i="12"/>
  <c r="AJ526" i="12" s="1"/>
  <c r="N527" i="12"/>
  <c r="AJ527" i="12" s="1"/>
  <c r="N528" i="12"/>
  <c r="AJ528" i="12" s="1"/>
  <c r="N529" i="12"/>
  <c r="AJ529" i="12" s="1"/>
  <c r="N530" i="12"/>
  <c r="AJ530" i="12" s="1"/>
  <c r="N531" i="12"/>
  <c r="AJ531" i="12" s="1"/>
  <c r="N532" i="12"/>
  <c r="AJ532" i="12" s="1"/>
  <c r="N533" i="12"/>
  <c r="AJ533" i="12" s="1"/>
  <c r="N534" i="12"/>
  <c r="AJ534" i="12" s="1"/>
  <c r="N535" i="12"/>
  <c r="AJ535" i="12" s="1"/>
  <c r="N536" i="12"/>
  <c r="AJ536" i="12" s="1"/>
  <c r="N537" i="12"/>
  <c r="AJ537" i="12" s="1"/>
  <c r="N538" i="12"/>
  <c r="AJ538" i="12" s="1"/>
  <c r="N539" i="12"/>
  <c r="AJ539" i="12" s="1"/>
  <c r="N540" i="12"/>
  <c r="AJ540" i="12" s="1"/>
  <c r="N541" i="12"/>
  <c r="AJ541" i="12" s="1"/>
  <c r="N542" i="12"/>
  <c r="AJ542" i="12" s="1"/>
  <c r="N543" i="12"/>
  <c r="AJ543" i="12" s="1"/>
  <c r="N544" i="12"/>
  <c r="AJ544" i="12" s="1"/>
  <c r="N545" i="12"/>
  <c r="AJ545" i="12" s="1"/>
  <c r="N546" i="12"/>
  <c r="AJ546" i="12" s="1"/>
  <c r="N547" i="12"/>
  <c r="AJ547" i="12" s="1"/>
  <c r="N548" i="12"/>
  <c r="AJ548" i="12" s="1"/>
  <c r="N549" i="12"/>
  <c r="AJ549" i="12" s="1"/>
  <c r="N550" i="12"/>
  <c r="AJ550" i="12" s="1"/>
  <c r="N551" i="12"/>
  <c r="AJ551" i="12" s="1"/>
  <c r="N552" i="12"/>
  <c r="AJ552" i="12" s="1"/>
  <c r="N553" i="12"/>
  <c r="AJ553" i="12" s="1"/>
  <c r="N554" i="12"/>
  <c r="AJ554" i="12" s="1"/>
  <c r="N555" i="12"/>
  <c r="AJ555" i="12" s="1"/>
  <c r="N556" i="12"/>
  <c r="AJ556" i="12" s="1"/>
  <c r="N557" i="12"/>
  <c r="AJ557" i="12" s="1"/>
  <c r="N558" i="12"/>
  <c r="AJ558" i="12" s="1"/>
  <c r="N559" i="12"/>
  <c r="AJ559" i="12" s="1"/>
  <c r="N560" i="12"/>
  <c r="AJ560" i="12" s="1"/>
  <c r="N561" i="12"/>
  <c r="AJ561" i="12" s="1"/>
  <c r="N562" i="12"/>
  <c r="AJ562" i="12" s="1"/>
  <c r="N563" i="12"/>
  <c r="AJ563" i="12" s="1"/>
  <c r="N564" i="12"/>
  <c r="AJ564" i="12" s="1"/>
  <c r="N565" i="12"/>
  <c r="AJ565" i="12" s="1"/>
  <c r="N566" i="12"/>
  <c r="AJ566" i="12" s="1"/>
  <c r="N567" i="12"/>
  <c r="AJ567" i="12" s="1"/>
  <c r="N568" i="12"/>
  <c r="AJ568" i="12" s="1"/>
  <c r="N569" i="12"/>
  <c r="AJ569" i="12" s="1"/>
  <c r="N570" i="12"/>
  <c r="AJ570" i="12" s="1"/>
  <c r="N571" i="12"/>
  <c r="AJ571" i="12" s="1"/>
  <c r="N572" i="12"/>
  <c r="AJ572" i="12" s="1"/>
  <c r="N573" i="12"/>
  <c r="AJ573" i="12" s="1"/>
  <c r="N574" i="12"/>
  <c r="AJ574" i="12" s="1"/>
  <c r="N575" i="12"/>
  <c r="AJ575" i="12" s="1"/>
  <c r="N576" i="12"/>
  <c r="AJ576" i="12" s="1"/>
  <c r="N577" i="12"/>
  <c r="AJ577" i="12" s="1"/>
  <c r="N578" i="12"/>
  <c r="AJ578" i="12" s="1"/>
  <c r="N579" i="12"/>
  <c r="AJ579" i="12" s="1"/>
  <c r="N580" i="12"/>
  <c r="AJ580" i="12" s="1"/>
  <c r="N581" i="12"/>
  <c r="AJ581" i="12" s="1"/>
  <c r="N582" i="12"/>
  <c r="AJ582" i="12" s="1"/>
  <c r="N583" i="12"/>
  <c r="AJ583" i="12" s="1"/>
  <c r="N584" i="12"/>
  <c r="AJ584" i="12" s="1"/>
  <c r="N585" i="12"/>
  <c r="AJ585" i="12" s="1"/>
  <c r="N586" i="12"/>
  <c r="AJ586" i="12" s="1"/>
  <c r="N587" i="12"/>
  <c r="AJ587" i="12" s="1"/>
  <c r="N588" i="12"/>
  <c r="AJ588" i="12" s="1"/>
  <c r="N589" i="12"/>
  <c r="AJ589" i="12" s="1"/>
  <c r="N590" i="12"/>
  <c r="AJ590" i="12" s="1"/>
  <c r="N591" i="12"/>
  <c r="AJ591" i="12" s="1"/>
  <c r="N592" i="12"/>
  <c r="AJ592" i="12" s="1"/>
  <c r="N593" i="12"/>
  <c r="AJ593" i="12" s="1"/>
  <c r="N594" i="12"/>
  <c r="AJ594" i="12" s="1"/>
  <c r="N595" i="12"/>
  <c r="AJ595" i="12" s="1"/>
  <c r="N596" i="12"/>
  <c r="AJ596" i="12" s="1"/>
  <c r="N597" i="12"/>
  <c r="AJ597" i="12" s="1"/>
  <c r="N598" i="12"/>
  <c r="AJ598" i="12" s="1"/>
  <c r="N599" i="12"/>
  <c r="AJ599" i="12" s="1"/>
  <c r="N600" i="12"/>
  <c r="AJ600" i="12" s="1"/>
  <c r="N601" i="12"/>
  <c r="AJ601" i="12" s="1"/>
  <c r="N602" i="12"/>
  <c r="AJ602" i="12" s="1"/>
  <c r="N603" i="12"/>
  <c r="AJ603" i="12" s="1"/>
  <c r="N604" i="12"/>
  <c r="AJ604" i="12" s="1"/>
  <c r="N605" i="12"/>
  <c r="AJ605" i="12" s="1"/>
  <c r="N606" i="12"/>
  <c r="AJ606" i="12" s="1"/>
  <c r="N607" i="12"/>
  <c r="AJ607" i="12" s="1"/>
  <c r="N608" i="12"/>
  <c r="AJ608" i="12" s="1"/>
  <c r="N609" i="12"/>
  <c r="AJ609" i="12" s="1"/>
  <c r="N610" i="12"/>
  <c r="AJ610" i="12" s="1"/>
  <c r="N611" i="12"/>
  <c r="AJ611" i="12" s="1"/>
  <c r="N612" i="12"/>
  <c r="AJ612" i="12" s="1"/>
  <c r="N613" i="12"/>
  <c r="AJ613" i="12" s="1"/>
  <c r="N614" i="12"/>
  <c r="AJ614" i="12" s="1"/>
  <c r="N615" i="12"/>
  <c r="AJ615" i="12" s="1"/>
  <c r="N616" i="12"/>
  <c r="AJ616" i="12" s="1"/>
  <c r="N617" i="12"/>
  <c r="AJ617" i="12" s="1"/>
  <c r="N618" i="12"/>
  <c r="AJ618" i="12" s="1"/>
  <c r="N619" i="12"/>
  <c r="AJ619" i="12" s="1"/>
  <c r="N620" i="12"/>
  <c r="AJ620" i="12" s="1"/>
  <c r="N621" i="12"/>
  <c r="AJ621" i="12" s="1"/>
  <c r="N622" i="12"/>
  <c r="AJ622" i="12" s="1"/>
  <c r="N623" i="12"/>
  <c r="AJ623" i="12" s="1"/>
  <c r="N624" i="12"/>
  <c r="AJ624" i="12" s="1"/>
  <c r="N625" i="12"/>
  <c r="AJ625" i="12" s="1"/>
  <c r="N626" i="12"/>
  <c r="AJ626" i="12" s="1"/>
  <c r="N627" i="12"/>
  <c r="AJ627" i="12" s="1"/>
  <c r="N628" i="12"/>
  <c r="AJ628" i="12" s="1"/>
  <c r="N629" i="12"/>
  <c r="AJ629" i="12" s="1"/>
  <c r="N630" i="12"/>
  <c r="AJ630" i="12" s="1"/>
  <c r="N631" i="12"/>
  <c r="AJ631" i="12" s="1"/>
  <c r="N632" i="12"/>
  <c r="AJ632" i="12" s="1"/>
  <c r="N633" i="12"/>
  <c r="AJ633" i="12" s="1"/>
  <c r="N634" i="12"/>
  <c r="AJ634" i="12" s="1"/>
  <c r="N635" i="12"/>
  <c r="AJ635" i="12" s="1"/>
  <c r="N636" i="12"/>
  <c r="AJ636" i="12" s="1"/>
  <c r="N637" i="12"/>
  <c r="AJ637" i="12" s="1"/>
  <c r="N638" i="12"/>
  <c r="AJ638" i="12" s="1"/>
  <c r="N639" i="12"/>
  <c r="AJ639" i="12" s="1"/>
  <c r="N640" i="12"/>
  <c r="AJ640" i="12" s="1"/>
  <c r="N641" i="12"/>
  <c r="AJ641" i="12" s="1"/>
  <c r="N642" i="12"/>
  <c r="AJ642" i="12" s="1"/>
  <c r="N643" i="12"/>
  <c r="AJ643" i="12" s="1"/>
  <c r="N644" i="12"/>
  <c r="AJ644" i="12" s="1"/>
  <c r="N645" i="12"/>
  <c r="AJ645" i="12" s="1"/>
  <c r="N646" i="12"/>
  <c r="AJ646" i="12" s="1"/>
  <c r="N647" i="12"/>
  <c r="AJ647" i="12" s="1"/>
  <c r="N648" i="12"/>
  <c r="AJ648" i="12" s="1"/>
  <c r="N649" i="12"/>
  <c r="AJ649" i="12" s="1"/>
  <c r="N650" i="12"/>
  <c r="AJ650" i="12" s="1"/>
  <c r="N651" i="12"/>
  <c r="AJ651" i="12" s="1"/>
  <c r="N652" i="12"/>
  <c r="AJ652" i="12" s="1"/>
  <c r="N653" i="12"/>
  <c r="AJ653" i="12" s="1"/>
  <c r="N654" i="12"/>
  <c r="AJ654" i="12" s="1"/>
  <c r="N655" i="12"/>
  <c r="AJ655" i="12" s="1"/>
  <c r="N656" i="12"/>
  <c r="AJ656" i="12" s="1"/>
  <c r="N657" i="12"/>
  <c r="AJ657" i="12" s="1"/>
  <c r="N658" i="12"/>
  <c r="AJ658" i="12" s="1"/>
  <c r="N659" i="12"/>
  <c r="AJ659" i="12" s="1"/>
  <c r="N660" i="12"/>
  <c r="AJ660" i="12" s="1"/>
  <c r="N661" i="12"/>
  <c r="AJ661" i="12" s="1"/>
  <c r="N662" i="12"/>
  <c r="AJ662" i="12" s="1"/>
  <c r="N663" i="12"/>
  <c r="AJ663" i="12" s="1"/>
  <c r="N664" i="12"/>
  <c r="AJ664" i="12" s="1"/>
  <c r="N665" i="12"/>
  <c r="AJ665" i="12" s="1"/>
  <c r="N666" i="12"/>
  <c r="AJ666" i="12" s="1"/>
  <c r="N667" i="12"/>
  <c r="AJ667" i="12" s="1"/>
  <c r="N668" i="12"/>
  <c r="AJ668" i="12" s="1"/>
  <c r="N669" i="12"/>
  <c r="AJ669" i="12" s="1"/>
  <c r="N670" i="12"/>
  <c r="AJ670" i="12" s="1"/>
  <c r="N671" i="12"/>
  <c r="AJ671" i="12" s="1"/>
  <c r="N672" i="12"/>
  <c r="AJ672" i="12" s="1"/>
  <c r="N673" i="12"/>
  <c r="AJ673" i="12" s="1"/>
  <c r="N674" i="12"/>
  <c r="AJ674" i="12" s="1"/>
  <c r="N675" i="12"/>
  <c r="AJ675" i="12" s="1"/>
  <c r="N676" i="12"/>
  <c r="AJ676" i="12" s="1"/>
  <c r="N677" i="12"/>
  <c r="AJ677" i="12" s="1"/>
  <c r="N678" i="12"/>
  <c r="AJ678" i="12" s="1"/>
  <c r="N679" i="12"/>
  <c r="AJ679" i="12" s="1"/>
  <c r="N680" i="12"/>
  <c r="AJ680" i="12" s="1"/>
  <c r="N681" i="12"/>
  <c r="AJ681" i="12" s="1"/>
  <c r="N682" i="12"/>
  <c r="AJ682" i="12" s="1"/>
  <c r="N683" i="12"/>
  <c r="AJ683" i="12" s="1"/>
  <c r="N684" i="12"/>
  <c r="AJ684" i="12" s="1"/>
  <c r="N685" i="12"/>
  <c r="AJ685" i="12" s="1"/>
  <c r="N686" i="12"/>
  <c r="AJ686" i="12" s="1"/>
  <c r="N687" i="12"/>
  <c r="AJ687" i="12" s="1"/>
  <c r="N688" i="12"/>
  <c r="AJ688" i="12" s="1"/>
  <c r="N689" i="12"/>
  <c r="AJ689" i="12" s="1"/>
  <c r="N690" i="12"/>
  <c r="AJ690" i="12" s="1"/>
  <c r="N691" i="12"/>
  <c r="AJ691" i="12" s="1"/>
  <c r="N692" i="12"/>
  <c r="AJ692" i="12" s="1"/>
  <c r="N693" i="12"/>
  <c r="AJ693" i="12" s="1"/>
  <c r="N694" i="12"/>
  <c r="AJ694" i="12" s="1"/>
  <c r="N695" i="12"/>
  <c r="AJ695" i="12" s="1"/>
  <c r="N696" i="12"/>
  <c r="AJ696" i="12" s="1"/>
  <c r="N697" i="12"/>
  <c r="AJ697" i="12" s="1"/>
  <c r="N698" i="12"/>
  <c r="AJ698" i="12" s="1"/>
  <c r="N699" i="12"/>
  <c r="AJ699" i="12" s="1"/>
  <c r="N700" i="12"/>
  <c r="AJ700" i="12" s="1"/>
  <c r="N701" i="12"/>
  <c r="AJ701" i="12" s="1"/>
  <c r="N702" i="12"/>
  <c r="AJ702" i="12" s="1"/>
  <c r="N703" i="12"/>
  <c r="AJ703" i="12" s="1"/>
  <c r="N704" i="12"/>
  <c r="AJ704" i="12" s="1"/>
  <c r="N705" i="12"/>
  <c r="AJ705" i="12" s="1"/>
  <c r="N706" i="12"/>
  <c r="AJ706" i="12" s="1"/>
  <c r="N707" i="12"/>
  <c r="AJ707" i="12" s="1"/>
  <c r="N708" i="12"/>
  <c r="AJ708" i="12" s="1"/>
  <c r="N709" i="12"/>
  <c r="AJ709" i="12" s="1"/>
  <c r="N710" i="12"/>
  <c r="AJ710" i="12" s="1"/>
  <c r="N711" i="12"/>
  <c r="AJ711" i="12" s="1"/>
  <c r="N712" i="12"/>
  <c r="AJ712" i="12" s="1"/>
  <c r="N713" i="12"/>
  <c r="AJ713" i="12" s="1"/>
  <c r="N714" i="12"/>
  <c r="AJ714" i="12" s="1"/>
  <c r="N715" i="12"/>
  <c r="AJ715" i="12" s="1"/>
  <c r="N716" i="12"/>
  <c r="AJ716" i="12" s="1"/>
  <c r="N717" i="12"/>
  <c r="AJ717" i="12" s="1"/>
  <c r="N718" i="12"/>
  <c r="AJ718" i="12" s="1"/>
  <c r="N719" i="12"/>
  <c r="AJ719" i="12" s="1"/>
  <c r="N720" i="12"/>
  <c r="AJ720" i="12" s="1"/>
  <c r="N721" i="12"/>
  <c r="AJ721" i="12" s="1"/>
  <c r="N722" i="12"/>
  <c r="AJ722" i="12" s="1"/>
  <c r="N723" i="12"/>
  <c r="AJ723" i="12" s="1"/>
  <c r="N724" i="12"/>
  <c r="AJ724" i="12" s="1"/>
</calcChain>
</file>

<file path=xl/sharedStrings.xml><?xml version="1.0" encoding="utf-8"?>
<sst xmlns="http://schemas.openxmlformats.org/spreadsheetml/2006/main" count="723" uniqueCount="361">
  <si>
    <t>C.A.(DEG)</t>
  </si>
  <si>
    <t>VOL(CC)</t>
  </si>
  <si>
    <t>MEAN(B)</t>
  </si>
  <si>
    <t>CYL_1</t>
  </si>
  <si>
    <t>CYL_2</t>
  </si>
  <si>
    <t>CYL_3</t>
  </si>
  <si>
    <t>CYL_4</t>
  </si>
  <si>
    <t>Lambda</t>
  </si>
  <si>
    <t>rpm</t>
  </si>
  <si>
    <t>NAME</t>
  </si>
  <si>
    <t>UNITS</t>
  </si>
  <si>
    <t>ENGINE</t>
  </si>
  <si>
    <t>PMAX_AV</t>
  </si>
  <si>
    <t>bar</t>
  </si>
  <si>
    <t>PMAX_ME</t>
  </si>
  <si>
    <t>PMAX_SD</t>
  </si>
  <si>
    <t>PMAX_MX</t>
  </si>
  <si>
    <t>PMAX_MN</t>
  </si>
  <si>
    <t>PMAX_CV</t>
  </si>
  <si>
    <t>%</t>
  </si>
  <si>
    <t>PMAX_LV</t>
  </si>
  <si>
    <t>MFB02AV</t>
  </si>
  <si>
    <t>CA_deg</t>
  </si>
  <si>
    <t>MFB02ME</t>
  </si>
  <si>
    <t>MFB02SD</t>
  </si>
  <si>
    <t>MFB02MX</t>
  </si>
  <si>
    <t>MFB02MN</t>
  </si>
  <si>
    <t>MFB02CV</t>
  </si>
  <si>
    <t>MFB02LV</t>
  </si>
  <si>
    <t>MFB05AV</t>
  </si>
  <si>
    <t>MFB05ME</t>
  </si>
  <si>
    <t>MFB05SD</t>
  </si>
  <si>
    <t>MFB05MX</t>
  </si>
  <si>
    <t>MFB05MN</t>
  </si>
  <si>
    <t>MFB05CV</t>
  </si>
  <si>
    <t>MFB05LV</t>
  </si>
  <si>
    <t>MFB10AV</t>
  </si>
  <si>
    <t>MFB10ME</t>
  </si>
  <si>
    <t>MFB10SD</t>
  </si>
  <si>
    <t>MFB10MX</t>
  </si>
  <si>
    <t>MFB10MN</t>
  </si>
  <si>
    <t>MFB10CV</t>
  </si>
  <si>
    <t>MFB10LV</t>
  </si>
  <si>
    <t>MFB50AV</t>
  </si>
  <si>
    <t>MFB50ME</t>
  </si>
  <si>
    <t>MFB50SD</t>
  </si>
  <si>
    <t>MFB50MX</t>
  </si>
  <si>
    <t>MFB50MN</t>
  </si>
  <si>
    <t>MFB50CV</t>
  </si>
  <si>
    <t>MFB50LV</t>
  </si>
  <si>
    <t>MFB90AV</t>
  </si>
  <si>
    <t>MFB90ME</t>
  </si>
  <si>
    <t>MFB90SD</t>
  </si>
  <si>
    <t>MFB90MX</t>
  </si>
  <si>
    <t>MFB90MN</t>
  </si>
  <si>
    <t>MFB90CV</t>
  </si>
  <si>
    <t>MFB90LV</t>
  </si>
  <si>
    <t>APMAXAV</t>
  </si>
  <si>
    <t>APMAXME</t>
  </si>
  <si>
    <t>APMAXSD</t>
  </si>
  <si>
    <t>APMAXMX</t>
  </si>
  <si>
    <t>APMAXMN</t>
  </si>
  <si>
    <t>APMAXCV</t>
  </si>
  <si>
    <t>APMAXLV</t>
  </si>
  <si>
    <t>RPMAXAV</t>
  </si>
  <si>
    <t>bar/deg</t>
  </si>
  <si>
    <t>RPMAXME</t>
  </si>
  <si>
    <t>RPMAXSD</t>
  </si>
  <si>
    <t>RPMAXMX</t>
  </si>
  <si>
    <t>RPMAXMN</t>
  </si>
  <si>
    <t>RPMAXCV</t>
  </si>
  <si>
    <t>RPMAXLV</t>
  </si>
  <si>
    <t>ARPMXAV</t>
  </si>
  <si>
    <t>ARPMXME</t>
  </si>
  <si>
    <t>ARPMXSD</t>
  </si>
  <si>
    <t>ARPMXMX</t>
  </si>
  <si>
    <t>ARPMXMN</t>
  </si>
  <si>
    <t>ARPMXCV</t>
  </si>
  <si>
    <t>ARPMXLV</t>
  </si>
  <si>
    <t>GMEP_AV</t>
  </si>
  <si>
    <t>GMEP_ME</t>
  </si>
  <si>
    <t>GMEP_SD</t>
  </si>
  <si>
    <t>GMEP_MX</t>
  </si>
  <si>
    <t>GMEP_MN</t>
  </si>
  <si>
    <t>GMEP_CV</t>
  </si>
  <si>
    <t>GMEP_LV</t>
  </si>
  <si>
    <t>NMEP_AV</t>
  </si>
  <si>
    <t>NMEP_ME</t>
  </si>
  <si>
    <t>NMEP_SD</t>
  </si>
  <si>
    <t>NMEP_MX</t>
  </si>
  <si>
    <t>NMEP_MN</t>
  </si>
  <si>
    <t>NMEP_CV</t>
  </si>
  <si>
    <t>NMEP_LV</t>
  </si>
  <si>
    <t>PMEP_AV</t>
  </si>
  <si>
    <t>PMEP_ME</t>
  </si>
  <si>
    <t>PMEP_SD</t>
  </si>
  <si>
    <t>PMEP_MX</t>
  </si>
  <si>
    <t>PMEP_MN</t>
  </si>
  <si>
    <t>PMEP_CV</t>
  </si>
  <si>
    <t>PMEP_LV</t>
  </si>
  <si>
    <t>TMAX_AV</t>
  </si>
  <si>
    <t>deg_K</t>
  </si>
  <si>
    <t>TMAX_ME</t>
  </si>
  <si>
    <t>TMAX_SD</t>
  </si>
  <si>
    <t>TMAX_MX</t>
  </si>
  <si>
    <t>TMAX_MN</t>
  </si>
  <si>
    <t>TMAX_CV</t>
  </si>
  <si>
    <t>TMAX_LV</t>
  </si>
  <si>
    <t>ATMAXAV</t>
  </si>
  <si>
    <t>ATMAXME</t>
  </si>
  <si>
    <t>ATMAXSD</t>
  </si>
  <si>
    <t>ATMAXMX</t>
  </si>
  <si>
    <t>ATMAXMN</t>
  </si>
  <si>
    <t>ATMAXCV</t>
  </si>
  <si>
    <t>ATMAXLV</t>
  </si>
  <si>
    <t>QMAX_AV</t>
  </si>
  <si>
    <t>Joules</t>
  </si>
  <si>
    <t>QMAX_ME</t>
  </si>
  <si>
    <t>QMAX_SD</t>
  </si>
  <si>
    <t>QMAX_MX</t>
  </si>
  <si>
    <t>QMAX_MN</t>
  </si>
  <si>
    <t>QMAX_CV</t>
  </si>
  <si>
    <t>QMAX_LV</t>
  </si>
  <si>
    <t>COGQ_AV</t>
  </si>
  <si>
    <t>COGQ_ME</t>
  </si>
  <si>
    <t>COGQ_SD</t>
  </si>
  <si>
    <t>COGQ_MX</t>
  </si>
  <si>
    <t>COGQ_MN</t>
  </si>
  <si>
    <t>COGQ_CV</t>
  </si>
  <si>
    <t>COGQ_LV</t>
  </si>
  <si>
    <t>AQMAXAV</t>
  </si>
  <si>
    <t>AQMAXME</t>
  </si>
  <si>
    <t>AQMAXSD</t>
  </si>
  <si>
    <t>AQMAXMX</t>
  </si>
  <si>
    <t>AQMAXMN</t>
  </si>
  <si>
    <t>AQMAXCV</t>
  </si>
  <si>
    <t>AQMAXLV</t>
  </si>
  <si>
    <t>EEOC_AV</t>
  </si>
  <si>
    <t>EEOC_ME</t>
  </si>
  <si>
    <t>EEOC_SD</t>
  </si>
  <si>
    <t>EEOC_MX</t>
  </si>
  <si>
    <t>EEOC_MN</t>
  </si>
  <si>
    <t>EEOC_CV</t>
  </si>
  <si>
    <t>EEOC_LV</t>
  </si>
  <si>
    <t>B0002AV</t>
  </si>
  <si>
    <t>B0002ME</t>
  </si>
  <si>
    <t>B0002SD</t>
  </si>
  <si>
    <t>B0002MX</t>
  </si>
  <si>
    <t>B0002MN</t>
  </si>
  <si>
    <t>B0002CV</t>
  </si>
  <si>
    <t>B0002LV</t>
  </si>
  <si>
    <t>B0005AV</t>
  </si>
  <si>
    <t>B0005ME</t>
  </si>
  <si>
    <t>B0005SD</t>
  </si>
  <si>
    <t>B0005MX</t>
  </si>
  <si>
    <t>B0005MN</t>
  </si>
  <si>
    <t>B0005CV</t>
  </si>
  <si>
    <t>B0005LV</t>
  </si>
  <si>
    <t>B0010AV</t>
  </si>
  <si>
    <t>B0010ME</t>
  </si>
  <si>
    <t>B0010SD</t>
  </si>
  <si>
    <t>B0010MX</t>
  </si>
  <si>
    <t>B0010MN</t>
  </si>
  <si>
    <t>B0010CV</t>
  </si>
  <si>
    <t>B0010LV</t>
  </si>
  <si>
    <t>B0090AV</t>
  </si>
  <si>
    <t>B0090ME</t>
  </si>
  <si>
    <t>B0090SD</t>
  </si>
  <si>
    <t>B0090MX</t>
  </si>
  <si>
    <t>B0090MN</t>
  </si>
  <si>
    <t>B0090CV</t>
  </si>
  <si>
    <t>B0090LV</t>
  </si>
  <si>
    <t>B0290AV</t>
  </si>
  <si>
    <t>B0290ME</t>
  </si>
  <si>
    <t>B0290SD</t>
  </si>
  <si>
    <t>B0290MX</t>
  </si>
  <si>
    <t>B0290MN</t>
  </si>
  <si>
    <t>B0290CV</t>
  </si>
  <si>
    <t>B0290LV</t>
  </si>
  <si>
    <t>B0590AV</t>
  </si>
  <si>
    <t>B0590ME</t>
  </si>
  <si>
    <t>B0590SD</t>
  </si>
  <si>
    <t>B0590MX</t>
  </si>
  <si>
    <t>B0590MN</t>
  </si>
  <si>
    <t>B0590CV</t>
  </si>
  <si>
    <t>B0590LV</t>
  </si>
  <si>
    <t>B1090AV</t>
  </si>
  <si>
    <t>B1090ME</t>
  </si>
  <si>
    <t>B1090SD</t>
  </si>
  <si>
    <t>B1090MX</t>
  </si>
  <si>
    <t>B1090MN</t>
  </si>
  <si>
    <t>B1090CV</t>
  </si>
  <si>
    <t>B1090LV</t>
  </si>
  <si>
    <t>INRPMAV</t>
  </si>
  <si>
    <t>INRPMME</t>
  </si>
  <si>
    <t>INRPMSD</t>
  </si>
  <si>
    <t>INRPMMX</t>
  </si>
  <si>
    <t>INRPMMN</t>
  </si>
  <si>
    <t>INRPMCV</t>
  </si>
  <si>
    <t>INRPMLV</t>
  </si>
  <si>
    <t>NCOMPAV</t>
  </si>
  <si>
    <t>-</t>
  </si>
  <si>
    <t>NCOMPME</t>
  </si>
  <si>
    <t>NCOMPSD</t>
  </si>
  <si>
    <t>NCOMPMX</t>
  </si>
  <si>
    <t>NCOMPMN</t>
  </si>
  <si>
    <t>NCOMPCV</t>
  </si>
  <si>
    <t>NCOMPLV</t>
  </si>
  <si>
    <t>NEXP_AV</t>
  </si>
  <si>
    <t>NEXP_ME</t>
  </si>
  <si>
    <t>NEXP_SD</t>
  </si>
  <si>
    <t>NEXP_MX</t>
  </si>
  <si>
    <t>NEXP_MN</t>
  </si>
  <si>
    <t>NEXP_CV</t>
  </si>
  <si>
    <t>NEXP_LV</t>
  </si>
  <si>
    <t>PIVC_AV</t>
  </si>
  <si>
    <t>PIVC_ME</t>
  </si>
  <si>
    <t>PIVC_SD</t>
  </si>
  <si>
    <t>PIVC_MX</t>
  </si>
  <si>
    <t>PIVC_MN</t>
  </si>
  <si>
    <t>PIVC_CV</t>
  </si>
  <si>
    <t>PIVC_LV</t>
  </si>
  <si>
    <t>PEMINAV</t>
  </si>
  <si>
    <t>PEMINME</t>
  </si>
  <si>
    <t>PEMINSD</t>
  </si>
  <si>
    <t>PEMINMX</t>
  </si>
  <si>
    <t>PEMINMN</t>
  </si>
  <si>
    <t>PEMINCV</t>
  </si>
  <si>
    <t>PEMINLV</t>
  </si>
  <si>
    <t>INSPKAV</t>
  </si>
  <si>
    <t>INSPKME</t>
  </si>
  <si>
    <t>INSPKSD</t>
  </si>
  <si>
    <t>INSPKMX</t>
  </si>
  <si>
    <t>INSPKMN</t>
  </si>
  <si>
    <t>INSPKCV</t>
  </si>
  <si>
    <t>INSPKLV</t>
  </si>
  <si>
    <t>KNKP_AV</t>
  </si>
  <si>
    <t>KNKP_ME</t>
  </si>
  <si>
    <t>KNKP_SD</t>
  </si>
  <si>
    <t>KNKP_MX</t>
  </si>
  <si>
    <t>KNKP_MN</t>
  </si>
  <si>
    <t>KNKP_CV</t>
  </si>
  <si>
    <t>KNKP_LV</t>
  </si>
  <si>
    <t>AKNKPAV</t>
  </si>
  <si>
    <t>AKNKPME</t>
  </si>
  <si>
    <t>AKNKPSD</t>
  </si>
  <si>
    <t>AKNKPMX</t>
  </si>
  <si>
    <t>AKNKPMN</t>
  </si>
  <si>
    <t>AKNKPCV</t>
  </si>
  <si>
    <t>AKNKPLV</t>
  </si>
  <si>
    <t>ULMEPAV</t>
  </si>
  <si>
    <t>LLMEPAV</t>
  </si>
  <si>
    <t>ELMEPAV</t>
  </si>
  <si>
    <t>EPMEPAV</t>
  </si>
  <si>
    <t>PXX__ME</t>
  </si>
  <si>
    <t>RXX__ME</t>
  </si>
  <si>
    <t>PMISSME</t>
  </si>
  <si>
    <t>PBURNME</t>
  </si>
  <si>
    <t>SBURNME</t>
  </si>
  <si>
    <t>BAD__ME</t>
  </si>
  <si>
    <t>0_CONTR</t>
  </si>
  <si>
    <t>n</t>
  </si>
  <si>
    <t>Air density</t>
  </si>
  <si>
    <t>AFR</t>
  </si>
  <si>
    <t>L.H.V</t>
  </si>
  <si>
    <t>VOL(M^3)</t>
  </si>
  <si>
    <t>PRESS PA</t>
  </si>
  <si>
    <t>LogP_Pa</t>
  </si>
  <si>
    <t>logV CC</t>
  </si>
  <si>
    <t>LogV m^3</t>
  </si>
  <si>
    <t>dV CC</t>
  </si>
  <si>
    <t>dP BAR</t>
  </si>
  <si>
    <t>dV M^3</t>
  </si>
  <si>
    <t>dP Pa</t>
  </si>
  <si>
    <t>LogP BAR</t>
  </si>
  <si>
    <t>Cyl VOL m^3</t>
  </si>
  <si>
    <t>RPM</t>
  </si>
  <si>
    <t>Individual cylinder pressure BAR</t>
  </si>
  <si>
    <t>dlogP BAR</t>
  </si>
  <si>
    <t>dlogV CC</t>
  </si>
  <si>
    <t>Engine pressure Data</t>
  </si>
  <si>
    <t>Engine</t>
  </si>
  <si>
    <t>Sigma</t>
  </si>
  <si>
    <t xml:space="preserve">         </t>
  </si>
  <si>
    <t>VOL M^3</t>
  </si>
  <si>
    <t>Individual cylinder pressure</t>
  </si>
  <si>
    <t>Wibe M</t>
  </si>
  <si>
    <t>dLogP PA</t>
  </si>
  <si>
    <t>dLogV M^3</t>
  </si>
  <si>
    <t>work done</t>
  </si>
  <si>
    <t>MFB</t>
  </si>
  <si>
    <t>Mean</t>
  </si>
  <si>
    <t>Piston position</t>
  </si>
  <si>
    <t>ROD LEGNTH</t>
  </si>
  <si>
    <t>CRANK RADIUS</t>
  </si>
  <si>
    <t>BORE</t>
  </si>
  <si>
    <t>STROKE</t>
  </si>
  <si>
    <t>6000 RPM</t>
  </si>
  <si>
    <t>burn dur</t>
  </si>
  <si>
    <t>comb start</t>
  </si>
  <si>
    <t xml:space="preserve">Wibe a </t>
  </si>
  <si>
    <t>poi</t>
  </si>
  <si>
    <t>Gas temp</t>
  </si>
  <si>
    <t>qr</t>
  </si>
  <si>
    <t>mfb%</t>
  </si>
  <si>
    <t>B/rate</t>
  </si>
  <si>
    <t>feul mass</t>
  </si>
  <si>
    <t xml:space="preserve">combustion effciency </t>
  </si>
  <si>
    <t xml:space="preserve">R </t>
  </si>
  <si>
    <t>N comp</t>
  </si>
  <si>
    <t>C.A (DEG)</t>
  </si>
  <si>
    <t>VOL. (CC)</t>
  </si>
  <si>
    <t>VOL. (m^3)</t>
  </si>
  <si>
    <t>dV (cc)</t>
  </si>
  <si>
    <t>dV (m^3)</t>
  </si>
  <si>
    <t>LOG V</t>
  </si>
  <si>
    <t>REAL Press.(BAR)</t>
  </si>
  <si>
    <t>REAL Press. (Pa)</t>
  </si>
  <si>
    <t>Pressure No Comb</t>
  </si>
  <si>
    <t>Pressure No comb. (Pa)</t>
  </si>
  <si>
    <t>Pressure Combustion</t>
  </si>
  <si>
    <t>Pressure Combustion (Pa)</t>
  </si>
  <si>
    <t>MFB Actual</t>
  </si>
  <si>
    <t>Burn Rate</t>
  </si>
  <si>
    <t>ΔQr (J)</t>
  </si>
  <si>
    <t>Temp (K)</t>
  </si>
  <si>
    <t>Work Done (J)</t>
  </si>
  <si>
    <t>N exp</t>
  </si>
  <si>
    <t>Wiebe A</t>
  </si>
  <si>
    <t>Wiebe M</t>
  </si>
  <si>
    <t>Burn Dur.</t>
  </si>
  <si>
    <t>DEG</t>
  </si>
  <si>
    <t>Cylinder Volume</t>
  </si>
  <si>
    <t>m^3</t>
  </si>
  <si>
    <t>kg/m^3</t>
  </si>
  <si>
    <t>Air mass</t>
  </si>
  <si>
    <t>kg</t>
  </si>
  <si>
    <t>Fuel Mass</t>
  </si>
  <si>
    <t>LHV</t>
  </si>
  <si>
    <t>J/Kg.K</t>
  </si>
  <si>
    <t>Ambient Pressure</t>
  </si>
  <si>
    <t>BAR</t>
  </si>
  <si>
    <t>Ambient temp</t>
  </si>
  <si>
    <t>298K</t>
  </si>
  <si>
    <t>Combustion eff.</t>
  </si>
  <si>
    <t>Volumetric Efficiency</t>
  </si>
  <si>
    <t>Max. Work Done</t>
  </si>
  <si>
    <t>Power</t>
  </si>
  <si>
    <t>KW</t>
  </si>
  <si>
    <t>HP</t>
  </si>
  <si>
    <t>Gamma</t>
  </si>
  <si>
    <t>Sum Q</t>
  </si>
  <si>
    <t>Gas Constant R</t>
  </si>
  <si>
    <t>Comb Start</t>
  </si>
  <si>
    <t>Total mass</t>
  </si>
  <si>
    <t>RPS</t>
  </si>
  <si>
    <t>Time per rev</t>
  </si>
  <si>
    <t>S</t>
  </si>
  <si>
    <t>Stoichometric</t>
  </si>
  <si>
    <t>Frictional losses</t>
  </si>
  <si>
    <t>Taask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</si>
</sst>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E+00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i/>
      <sz val="11"/>
      <color rgb="FF7F7F7F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thin">
        <color indexed="64"/>
      </left>
      <right style="thin">
        <color rgb="FFB2B2B2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3" fillId="5" borderId="5" applyNumberFormat="0" applyFont="0" applyAlignment="0" applyProtection="0"/>
    <xf numFmtId="0" fontId="4" fillId="0" borderId="0" applyNumberFormat="0" applyFill="0" applyBorder="0" applyAlignment="0" applyProtection="0"/>
    <xf numFmtId="0" fontId="8" fillId="7" borderId="0" applyNumberFormat="0" applyBorder="0" applyAlignment="0" applyProtection="0"/>
    <xf numFmtId="0" fontId="1" fillId="0" borderId="0"/>
  </cellStyleXfs>
  <cellXfs count="68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/>
    <xf numFmtId="0" fontId="0" fillId="6" borderId="0" xfId="0" applyFill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164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1" xfId="1" applyFont="1" applyBorder="1" applyAlignment="1">
      <alignment horizontal="center" vertical="center"/>
    </xf>
    <xf numFmtId="0" fontId="5" fillId="5" borderId="1" xfId="1" applyFont="1" applyBorder="1" applyAlignment="1">
      <alignment horizontal="center" vertical="center"/>
    </xf>
    <xf numFmtId="0" fontId="2" fillId="5" borderId="1" xfId="1" applyFont="1" applyBorder="1" applyAlignment="1">
      <alignment horizontal="center" vertical="center"/>
    </xf>
    <xf numFmtId="0" fontId="4" fillId="0" borderId="0" xfId="2" applyAlignment="1">
      <alignment horizontal="center" vertical="center"/>
    </xf>
    <xf numFmtId="0" fontId="4" fillId="0" borderId="0" xfId="2" applyFill="1" applyBorder="1" applyAlignment="1">
      <alignment horizontal="center" vertical="center"/>
    </xf>
    <xf numFmtId="0" fontId="0" fillId="0" borderId="0" xfId="0" applyFill="1"/>
    <xf numFmtId="0" fontId="5" fillId="4" borderId="1" xfId="1" applyFont="1" applyFill="1" applyBorder="1" applyAlignment="1"/>
    <xf numFmtId="0" fontId="5" fillId="4" borderId="1" xfId="0" applyFont="1" applyFill="1" applyBorder="1" applyAlignment="1"/>
    <xf numFmtId="0" fontId="4" fillId="0" borderId="0" xfId="2" applyFill="1" applyBorder="1" applyAlignment="1">
      <alignment vertical="center"/>
    </xf>
    <xf numFmtId="0" fontId="4" fillId="0" borderId="0" xfId="2" applyFill="1" applyBorder="1" applyAlignment="1">
      <alignment horizontal="center" vertical="center"/>
    </xf>
    <xf numFmtId="0" fontId="0" fillId="0" borderId="5" xfId="1" applyFont="1" applyFill="1" applyAlignment="1">
      <alignment horizontal="center"/>
    </xf>
    <xf numFmtId="0" fontId="5" fillId="0" borderId="0" xfId="1" applyFont="1" applyFill="1" applyBorder="1" applyAlignment="1">
      <alignment horizontal="center" vertical="center"/>
    </xf>
    <xf numFmtId="0" fontId="0" fillId="5" borderId="1" xfId="1" applyFont="1" applyBorder="1"/>
    <xf numFmtId="0" fontId="0" fillId="0" borderId="0" xfId="0" applyFill="1" applyBorder="1"/>
    <xf numFmtId="0" fontId="0" fillId="0" borderId="9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/>
    </xf>
    <xf numFmtId="0" fontId="4" fillId="0" borderId="0" xfId="2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4" fillId="0" borderId="0" xfId="2" applyFill="1" applyAlignment="1">
      <alignment horizontal="center" vertical="center"/>
    </xf>
    <xf numFmtId="0" fontId="6" fillId="5" borderId="2" xfId="1" applyFont="1" applyBorder="1" applyAlignment="1">
      <alignment horizontal="center" vertical="center"/>
    </xf>
    <xf numFmtId="0" fontId="6" fillId="5" borderId="3" xfId="1" applyFont="1" applyBorder="1" applyAlignment="1">
      <alignment horizontal="center" vertical="center"/>
    </xf>
    <xf numFmtId="0" fontId="6" fillId="5" borderId="4" xfId="1" applyFont="1" applyBorder="1" applyAlignment="1">
      <alignment horizontal="center" vertical="center"/>
    </xf>
    <xf numFmtId="0" fontId="5" fillId="5" borderId="11" xfId="1" applyFont="1" applyBorder="1" applyAlignment="1">
      <alignment horizontal="center"/>
    </xf>
    <xf numFmtId="0" fontId="5" fillId="5" borderId="12" xfId="1" applyFont="1" applyBorder="1" applyAlignment="1">
      <alignment horizontal="center"/>
    </xf>
    <xf numFmtId="0" fontId="5" fillId="5" borderId="13" xfId="1" applyFont="1" applyBorder="1" applyAlignment="1">
      <alignment horizontal="center"/>
    </xf>
    <xf numFmtId="0" fontId="4" fillId="0" borderId="8" xfId="2" applyFill="1" applyBorder="1" applyAlignment="1">
      <alignment horizontal="center" vertical="center"/>
    </xf>
    <xf numFmtId="0" fontId="4" fillId="0" borderId="0" xfId="2" applyFill="1" applyBorder="1" applyAlignment="1">
      <alignment horizontal="center" vertical="center"/>
    </xf>
    <xf numFmtId="0" fontId="5" fillId="5" borderId="7" xfId="1" applyFont="1" applyBorder="1" applyAlignment="1">
      <alignment horizontal="center"/>
    </xf>
    <xf numFmtId="0" fontId="0" fillId="5" borderId="5" xfId="1" applyFont="1" applyAlignment="1">
      <alignment horizontal="center"/>
    </xf>
    <xf numFmtId="0" fontId="0" fillId="5" borderId="1" xfId="1" applyFont="1" applyBorder="1" applyAlignment="1">
      <alignment horizontal="center"/>
    </xf>
    <xf numFmtId="0" fontId="0" fillId="5" borderId="14" xfId="1" applyFont="1" applyBorder="1" applyAlignment="1">
      <alignment horizontal="center" vertical="center"/>
    </xf>
    <xf numFmtId="0" fontId="0" fillId="5" borderId="15" xfId="1" applyFont="1" applyBorder="1" applyAlignment="1">
      <alignment horizontal="center" vertical="center"/>
    </xf>
    <xf numFmtId="0" fontId="0" fillId="5" borderId="16" xfId="1" applyFont="1" applyBorder="1" applyAlignment="1">
      <alignment horizontal="center" vertical="center"/>
    </xf>
    <xf numFmtId="0" fontId="0" fillId="0" borderId="10" xfId="1" applyFont="1" applyFill="1" applyBorder="1"/>
    <xf numFmtId="0" fontId="4" fillId="0" borderId="0" xfId="2" applyFont="1" applyFill="1" applyBorder="1" applyAlignment="1">
      <alignment horizontal="center" vertical="center"/>
    </xf>
    <xf numFmtId="0" fontId="0" fillId="3" borderId="17" xfId="0" applyFont="1" applyFill="1" applyBorder="1"/>
    <xf numFmtId="0" fontId="0" fillId="3" borderId="1" xfId="0" applyFont="1" applyFill="1" applyBorder="1"/>
    <xf numFmtId="0" fontId="0" fillId="0" borderId="0" xfId="0" applyFill="1" applyAlignment="1">
      <alignment horizontal="center" vertical="center"/>
    </xf>
    <xf numFmtId="0" fontId="0" fillId="8" borderId="0" xfId="0" applyFill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0" fontId="0" fillId="3" borderId="1" xfId="0" applyNumberFormat="1" applyFill="1" applyBorder="1"/>
    <xf numFmtId="0" fontId="9" fillId="3" borderId="18" xfId="0" applyFont="1" applyFill="1" applyBorder="1" applyAlignment="1">
      <alignment horizontal="center" vertical="center" wrapText="1"/>
    </xf>
    <xf numFmtId="0" fontId="5" fillId="5" borderId="5" xfId="1" applyFont="1"/>
    <xf numFmtId="0" fontId="8" fillId="7" borderId="1" xfId="3" applyBorder="1"/>
    <xf numFmtId="0" fontId="4" fillId="0" borderId="1" xfId="2" applyBorder="1"/>
  </cellXfs>
  <cellStyles count="5">
    <cellStyle name="Explanatory Text" xfId="2" builtinId="53"/>
    <cellStyle name="Good" xfId="3" builtinId="26"/>
    <cellStyle name="Normal" xfId="0" builtinId="0"/>
    <cellStyle name="Normal 2" xfId="4" xr:uid="{1CD38F27-DB76-440B-843C-29BC8FE8BCCF}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PV Diagram 6000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PV Diagram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'6000'!$B$5:$B$724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'6000'!$E$5:$E$724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B66-42BF-80CF-02522A9C9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2435944"/>
        <c:axId val="402436600"/>
      </c:scatterChart>
      <c:valAx>
        <c:axId val="402435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cc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36600"/>
        <c:crosses val="autoZero"/>
        <c:crossBetween val="midCat"/>
      </c:valAx>
      <c:valAx>
        <c:axId val="402436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bar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35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Delta p vs crank</a:t>
            </a:r>
            <a:r>
              <a:rPr lang="en-US" baseline="0"/>
              <a:t> angle @6000 RPM</a:t>
            </a:r>
          </a:p>
        </c:rich>
      </c:tx>
      <c:layout>
        <c:manualLayout>
          <c:xMode val="edge"/>
          <c:yMode val="edge"/>
          <c:x val="0.27512802990156543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'6000'!$O$5:$O$724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-1.0780000000000001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658-4E8A-828D-DE40D798EB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3472392"/>
        <c:axId val="753472720"/>
      </c:scatterChart>
      <c:valAx>
        <c:axId val="753472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472720"/>
        <c:crosses val="autoZero"/>
        <c:crossBetween val="midCat"/>
      </c:valAx>
      <c:valAx>
        <c:axId val="753472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472392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Delta P vs Crank angle</a:t>
            </a:r>
            <a:r>
              <a:rPr lang="en-US" baseline="0"/>
              <a:t> in pa @ 6000RPM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'6000'!$T$5:$T$724</c:f>
              <c:numCache>
                <c:formatCode>General</c:formatCode>
                <c:ptCount val="720"/>
                <c:pt idx="0">
                  <c:v>107900</c:v>
                </c:pt>
                <c:pt idx="1">
                  <c:v>106000</c:v>
                </c:pt>
                <c:pt idx="2">
                  <c:v>102499.99999999999</c:v>
                </c:pt>
                <c:pt idx="3">
                  <c:v>97700</c:v>
                </c:pt>
                <c:pt idx="4">
                  <c:v>93600</c:v>
                </c:pt>
                <c:pt idx="5">
                  <c:v>92000</c:v>
                </c:pt>
                <c:pt idx="6">
                  <c:v>92400</c:v>
                </c:pt>
                <c:pt idx="7">
                  <c:v>91000</c:v>
                </c:pt>
                <c:pt idx="8">
                  <c:v>87400</c:v>
                </c:pt>
                <c:pt idx="9">
                  <c:v>83700</c:v>
                </c:pt>
                <c:pt idx="10">
                  <c:v>81100</c:v>
                </c:pt>
                <c:pt idx="11">
                  <c:v>79300</c:v>
                </c:pt>
                <c:pt idx="12">
                  <c:v>78800</c:v>
                </c:pt>
                <c:pt idx="13">
                  <c:v>80600</c:v>
                </c:pt>
                <c:pt idx="14">
                  <c:v>83600</c:v>
                </c:pt>
                <c:pt idx="15">
                  <c:v>86600</c:v>
                </c:pt>
                <c:pt idx="16">
                  <c:v>87700</c:v>
                </c:pt>
                <c:pt idx="17">
                  <c:v>87600</c:v>
                </c:pt>
                <c:pt idx="18">
                  <c:v>87200</c:v>
                </c:pt>
                <c:pt idx="19">
                  <c:v>85600</c:v>
                </c:pt>
                <c:pt idx="20">
                  <c:v>83300</c:v>
                </c:pt>
                <c:pt idx="21">
                  <c:v>80300</c:v>
                </c:pt>
                <c:pt idx="22">
                  <c:v>76100</c:v>
                </c:pt>
                <c:pt idx="23">
                  <c:v>72800</c:v>
                </c:pt>
                <c:pt idx="24">
                  <c:v>70000</c:v>
                </c:pt>
                <c:pt idx="25">
                  <c:v>68000</c:v>
                </c:pt>
                <c:pt idx="26">
                  <c:v>66600</c:v>
                </c:pt>
                <c:pt idx="27">
                  <c:v>65700</c:v>
                </c:pt>
                <c:pt idx="28">
                  <c:v>65700</c:v>
                </c:pt>
                <c:pt idx="29">
                  <c:v>65900</c:v>
                </c:pt>
                <c:pt idx="30">
                  <c:v>67400</c:v>
                </c:pt>
                <c:pt idx="31">
                  <c:v>67300</c:v>
                </c:pt>
                <c:pt idx="32">
                  <c:v>67500</c:v>
                </c:pt>
                <c:pt idx="33">
                  <c:v>67600</c:v>
                </c:pt>
                <c:pt idx="34">
                  <c:v>67600</c:v>
                </c:pt>
                <c:pt idx="35">
                  <c:v>66400</c:v>
                </c:pt>
                <c:pt idx="36">
                  <c:v>65300</c:v>
                </c:pt>
                <c:pt idx="37">
                  <c:v>63700</c:v>
                </c:pt>
                <c:pt idx="38">
                  <c:v>63100</c:v>
                </c:pt>
                <c:pt idx="39">
                  <c:v>62400</c:v>
                </c:pt>
                <c:pt idx="40">
                  <c:v>60900</c:v>
                </c:pt>
                <c:pt idx="41">
                  <c:v>60700</c:v>
                </c:pt>
                <c:pt idx="42">
                  <c:v>57299.999999999993</c:v>
                </c:pt>
                <c:pt idx="43">
                  <c:v>54600.000000000007</c:v>
                </c:pt>
                <c:pt idx="44">
                  <c:v>50900</c:v>
                </c:pt>
                <c:pt idx="45">
                  <c:v>50100</c:v>
                </c:pt>
                <c:pt idx="46">
                  <c:v>47200</c:v>
                </c:pt>
                <c:pt idx="47">
                  <c:v>44300</c:v>
                </c:pt>
                <c:pt idx="48">
                  <c:v>41600</c:v>
                </c:pt>
                <c:pt idx="49">
                  <c:v>41200</c:v>
                </c:pt>
                <c:pt idx="50">
                  <c:v>41800</c:v>
                </c:pt>
                <c:pt idx="51">
                  <c:v>41300</c:v>
                </c:pt>
                <c:pt idx="52">
                  <c:v>41200</c:v>
                </c:pt>
                <c:pt idx="53">
                  <c:v>41800</c:v>
                </c:pt>
                <c:pt idx="54">
                  <c:v>41600</c:v>
                </c:pt>
                <c:pt idx="55">
                  <c:v>41700</c:v>
                </c:pt>
                <c:pt idx="56">
                  <c:v>40900</c:v>
                </c:pt>
                <c:pt idx="57">
                  <c:v>39800</c:v>
                </c:pt>
                <c:pt idx="58">
                  <c:v>38300</c:v>
                </c:pt>
                <c:pt idx="59">
                  <c:v>37600</c:v>
                </c:pt>
                <c:pt idx="60">
                  <c:v>36900</c:v>
                </c:pt>
                <c:pt idx="61">
                  <c:v>36800</c:v>
                </c:pt>
                <c:pt idx="62">
                  <c:v>37100</c:v>
                </c:pt>
                <c:pt idx="63">
                  <c:v>36900</c:v>
                </c:pt>
                <c:pt idx="64">
                  <c:v>37100</c:v>
                </c:pt>
                <c:pt idx="65">
                  <c:v>37200</c:v>
                </c:pt>
                <c:pt idx="66">
                  <c:v>38000</c:v>
                </c:pt>
                <c:pt idx="67">
                  <c:v>38500</c:v>
                </c:pt>
                <c:pt idx="68">
                  <c:v>39000</c:v>
                </c:pt>
                <c:pt idx="69">
                  <c:v>39800</c:v>
                </c:pt>
                <c:pt idx="70">
                  <c:v>39800</c:v>
                </c:pt>
                <c:pt idx="71">
                  <c:v>39800</c:v>
                </c:pt>
                <c:pt idx="72">
                  <c:v>40100</c:v>
                </c:pt>
                <c:pt idx="73">
                  <c:v>40000</c:v>
                </c:pt>
                <c:pt idx="74">
                  <c:v>39200</c:v>
                </c:pt>
                <c:pt idx="75">
                  <c:v>37800</c:v>
                </c:pt>
                <c:pt idx="76">
                  <c:v>36300</c:v>
                </c:pt>
                <c:pt idx="77">
                  <c:v>35400</c:v>
                </c:pt>
                <c:pt idx="78">
                  <c:v>35300</c:v>
                </c:pt>
                <c:pt idx="79">
                  <c:v>35600</c:v>
                </c:pt>
                <c:pt idx="80">
                  <c:v>35400</c:v>
                </c:pt>
                <c:pt idx="81">
                  <c:v>35300</c:v>
                </c:pt>
                <c:pt idx="82">
                  <c:v>35100</c:v>
                </c:pt>
                <c:pt idx="83">
                  <c:v>35800</c:v>
                </c:pt>
                <c:pt idx="84">
                  <c:v>36800</c:v>
                </c:pt>
                <c:pt idx="85">
                  <c:v>38400</c:v>
                </c:pt>
                <c:pt idx="86">
                  <c:v>39900</c:v>
                </c:pt>
                <c:pt idx="87">
                  <c:v>41500</c:v>
                </c:pt>
                <c:pt idx="88">
                  <c:v>43000</c:v>
                </c:pt>
                <c:pt idx="89">
                  <c:v>44400</c:v>
                </c:pt>
                <c:pt idx="90">
                  <c:v>45600</c:v>
                </c:pt>
                <c:pt idx="91">
                  <c:v>46500</c:v>
                </c:pt>
                <c:pt idx="92">
                  <c:v>48100</c:v>
                </c:pt>
                <c:pt idx="93">
                  <c:v>48900</c:v>
                </c:pt>
                <c:pt idx="94">
                  <c:v>48600</c:v>
                </c:pt>
                <c:pt idx="95">
                  <c:v>48000</c:v>
                </c:pt>
                <c:pt idx="96">
                  <c:v>47300</c:v>
                </c:pt>
                <c:pt idx="97">
                  <c:v>47300</c:v>
                </c:pt>
                <c:pt idx="98">
                  <c:v>47700</c:v>
                </c:pt>
                <c:pt idx="99">
                  <c:v>48000</c:v>
                </c:pt>
                <c:pt idx="100">
                  <c:v>49000</c:v>
                </c:pt>
                <c:pt idx="101">
                  <c:v>49900</c:v>
                </c:pt>
                <c:pt idx="102">
                  <c:v>50100</c:v>
                </c:pt>
                <c:pt idx="103">
                  <c:v>49800</c:v>
                </c:pt>
                <c:pt idx="104">
                  <c:v>49800</c:v>
                </c:pt>
                <c:pt idx="105">
                  <c:v>51600</c:v>
                </c:pt>
                <c:pt idx="106">
                  <c:v>53400</c:v>
                </c:pt>
                <c:pt idx="107">
                  <c:v>55200.000000000007</c:v>
                </c:pt>
                <c:pt idx="108">
                  <c:v>56799.999999999993</c:v>
                </c:pt>
                <c:pt idx="109">
                  <c:v>58600</c:v>
                </c:pt>
                <c:pt idx="110">
                  <c:v>60300</c:v>
                </c:pt>
                <c:pt idx="111">
                  <c:v>61700</c:v>
                </c:pt>
                <c:pt idx="112">
                  <c:v>62000</c:v>
                </c:pt>
                <c:pt idx="113">
                  <c:v>61700</c:v>
                </c:pt>
                <c:pt idx="114">
                  <c:v>60700</c:v>
                </c:pt>
                <c:pt idx="115">
                  <c:v>59900</c:v>
                </c:pt>
                <c:pt idx="116">
                  <c:v>59500</c:v>
                </c:pt>
                <c:pt idx="117">
                  <c:v>59800</c:v>
                </c:pt>
                <c:pt idx="118">
                  <c:v>59800</c:v>
                </c:pt>
                <c:pt idx="119">
                  <c:v>60000</c:v>
                </c:pt>
                <c:pt idx="120">
                  <c:v>60500</c:v>
                </c:pt>
                <c:pt idx="121">
                  <c:v>61300</c:v>
                </c:pt>
                <c:pt idx="122">
                  <c:v>62100</c:v>
                </c:pt>
                <c:pt idx="123">
                  <c:v>63200</c:v>
                </c:pt>
                <c:pt idx="124">
                  <c:v>64500</c:v>
                </c:pt>
                <c:pt idx="125">
                  <c:v>65700</c:v>
                </c:pt>
                <c:pt idx="126">
                  <c:v>66800</c:v>
                </c:pt>
                <c:pt idx="127">
                  <c:v>68500</c:v>
                </c:pt>
                <c:pt idx="128">
                  <c:v>70300</c:v>
                </c:pt>
                <c:pt idx="129">
                  <c:v>72500</c:v>
                </c:pt>
                <c:pt idx="130">
                  <c:v>74100</c:v>
                </c:pt>
                <c:pt idx="131">
                  <c:v>74900</c:v>
                </c:pt>
                <c:pt idx="132">
                  <c:v>75900</c:v>
                </c:pt>
                <c:pt idx="133">
                  <c:v>76200</c:v>
                </c:pt>
                <c:pt idx="134">
                  <c:v>75500</c:v>
                </c:pt>
                <c:pt idx="135">
                  <c:v>74100</c:v>
                </c:pt>
                <c:pt idx="136">
                  <c:v>73100</c:v>
                </c:pt>
                <c:pt idx="137">
                  <c:v>72700</c:v>
                </c:pt>
                <c:pt idx="138">
                  <c:v>72800</c:v>
                </c:pt>
                <c:pt idx="139">
                  <c:v>73400</c:v>
                </c:pt>
                <c:pt idx="140">
                  <c:v>74600</c:v>
                </c:pt>
                <c:pt idx="141">
                  <c:v>76500</c:v>
                </c:pt>
                <c:pt idx="142">
                  <c:v>78400</c:v>
                </c:pt>
                <c:pt idx="143">
                  <c:v>80200</c:v>
                </c:pt>
                <c:pt idx="144">
                  <c:v>82100</c:v>
                </c:pt>
                <c:pt idx="145">
                  <c:v>84400</c:v>
                </c:pt>
                <c:pt idx="146">
                  <c:v>85700</c:v>
                </c:pt>
                <c:pt idx="147">
                  <c:v>86600</c:v>
                </c:pt>
                <c:pt idx="148">
                  <c:v>87000</c:v>
                </c:pt>
                <c:pt idx="149">
                  <c:v>88000</c:v>
                </c:pt>
                <c:pt idx="150">
                  <c:v>88100</c:v>
                </c:pt>
                <c:pt idx="151">
                  <c:v>88600</c:v>
                </c:pt>
                <c:pt idx="152">
                  <c:v>88800</c:v>
                </c:pt>
                <c:pt idx="153">
                  <c:v>89200</c:v>
                </c:pt>
                <c:pt idx="154">
                  <c:v>89500</c:v>
                </c:pt>
                <c:pt idx="155">
                  <c:v>89000</c:v>
                </c:pt>
                <c:pt idx="156">
                  <c:v>88600</c:v>
                </c:pt>
                <c:pt idx="157">
                  <c:v>88500</c:v>
                </c:pt>
                <c:pt idx="158">
                  <c:v>88400</c:v>
                </c:pt>
                <c:pt idx="159">
                  <c:v>88200</c:v>
                </c:pt>
                <c:pt idx="160">
                  <c:v>87700</c:v>
                </c:pt>
                <c:pt idx="161">
                  <c:v>87900</c:v>
                </c:pt>
                <c:pt idx="162">
                  <c:v>89000</c:v>
                </c:pt>
                <c:pt idx="163">
                  <c:v>90300</c:v>
                </c:pt>
                <c:pt idx="164">
                  <c:v>91400</c:v>
                </c:pt>
                <c:pt idx="165">
                  <c:v>92700</c:v>
                </c:pt>
                <c:pt idx="166">
                  <c:v>93600</c:v>
                </c:pt>
                <c:pt idx="167">
                  <c:v>94900</c:v>
                </c:pt>
                <c:pt idx="168">
                  <c:v>95800</c:v>
                </c:pt>
                <c:pt idx="169">
                  <c:v>96800</c:v>
                </c:pt>
                <c:pt idx="170">
                  <c:v>97500</c:v>
                </c:pt>
                <c:pt idx="171">
                  <c:v>97900</c:v>
                </c:pt>
                <c:pt idx="172">
                  <c:v>98500</c:v>
                </c:pt>
                <c:pt idx="173">
                  <c:v>99300</c:v>
                </c:pt>
                <c:pt idx="174">
                  <c:v>100099.99999999999</c:v>
                </c:pt>
                <c:pt idx="175">
                  <c:v>100699.99999999999</c:v>
                </c:pt>
                <c:pt idx="176">
                  <c:v>101699.99999999999</c:v>
                </c:pt>
                <c:pt idx="177">
                  <c:v>102800</c:v>
                </c:pt>
                <c:pt idx="178">
                  <c:v>104700</c:v>
                </c:pt>
                <c:pt idx="179">
                  <c:v>106800</c:v>
                </c:pt>
                <c:pt idx="180">
                  <c:v>109500</c:v>
                </c:pt>
                <c:pt idx="181">
                  <c:v>112000.00000000001</c:v>
                </c:pt>
                <c:pt idx="182">
                  <c:v>113700</c:v>
                </c:pt>
                <c:pt idx="183">
                  <c:v>115300</c:v>
                </c:pt>
                <c:pt idx="184">
                  <c:v>116500</c:v>
                </c:pt>
                <c:pt idx="185">
                  <c:v>117800</c:v>
                </c:pt>
                <c:pt idx="186">
                  <c:v>119000</c:v>
                </c:pt>
                <c:pt idx="187">
                  <c:v>119200</c:v>
                </c:pt>
                <c:pt idx="188">
                  <c:v>119400</c:v>
                </c:pt>
                <c:pt idx="189">
                  <c:v>119500</c:v>
                </c:pt>
                <c:pt idx="190">
                  <c:v>120700.00000000001</c:v>
                </c:pt>
                <c:pt idx="191">
                  <c:v>121500.00000000001</c:v>
                </c:pt>
                <c:pt idx="192">
                  <c:v>121400</c:v>
                </c:pt>
                <c:pt idx="193">
                  <c:v>121400</c:v>
                </c:pt>
                <c:pt idx="194">
                  <c:v>121300.00000000001</c:v>
                </c:pt>
                <c:pt idx="195">
                  <c:v>121000</c:v>
                </c:pt>
                <c:pt idx="196">
                  <c:v>121000</c:v>
                </c:pt>
                <c:pt idx="197">
                  <c:v>121800</c:v>
                </c:pt>
                <c:pt idx="198">
                  <c:v>122300.00000000001</c:v>
                </c:pt>
                <c:pt idx="199">
                  <c:v>121800</c:v>
                </c:pt>
                <c:pt idx="200">
                  <c:v>120800</c:v>
                </c:pt>
                <c:pt idx="201">
                  <c:v>120600</c:v>
                </c:pt>
                <c:pt idx="202">
                  <c:v>120400</c:v>
                </c:pt>
                <c:pt idx="203">
                  <c:v>120600</c:v>
                </c:pt>
                <c:pt idx="204">
                  <c:v>120300</c:v>
                </c:pt>
                <c:pt idx="205">
                  <c:v>120200</c:v>
                </c:pt>
                <c:pt idx="206">
                  <c:v>120900.00000000001</c:v>
                </c:pt>
                <c:pt idx="207">
                  <c:v>121900.00000000001</c:v>
                </c:pt>
                <c:pt idx="208">
                  <c:v>123800</c:v>
                </c:pt>
                <c:pt idx="209">
                  <c:v>125899.99999999999</c:v>
                </c:pt>
                <c:pt idx="210">
                  <c:v>128600</c:v>
                </c:pt>
                <c:pt idx="211">
                  <c:v>131100</c:v>
                </c:pt>
                <c:pt idx="212">
                  <c:v>134000</c:v>
                </c:pt>
                <c:pt idx="213">
                  <c:v>136800</c:v>
                </c:pt>
                <c:pt idx="214">
                  <c:v>139300</c:v>
                </c:pt>
                <c:pt idx="215">
                  <c:v>141400</c:v>
                </c:pt>
                <c:pt idx="216">
                  <c:v>143000</c:v>
                </c:pt>
                <c:pt idx="217">
                  <c:v>144100</c:v>
                </c:pt>
                <c:pt idx="218">
                  <c:v>145900</c:v>
                </c:pt>
                <c:pt idx="219">
                  <c:v>148500</c:v>
                </c:pt>
                <c:pt idx="220">
                  <c:v>151200</c:v>
                </c:pt>
                <c:pt idx="221">
                  <c:v>153700</c:v>
                </c:pt>
                <c:pt idx="222">
                  <c:v>155800</c:v>
                </c:pt>
                <c:pt idx="223">
                  <c:v>157000</c:v>
                </c:pt>
                <c:pt idx="224">
                  <c:v>158300</c:v>
                </c:pt>
                <c:pt idx="225">
                  <c:v>159000</c:v>
                </c:pt>
                <c:pt idx="226">
                  <c:v>159400</c:v>
                </c:pt>
                <c:pt idx="227">
                  <c:v>159200</c:v>
                </c:pt>
                <c:pt idx="228">
                  <c:v>158800</c:v>
                </c:pt>
                <c:pt idx="229">
                  <c:v>158800</c:v>
                </c:pt>
                <c:pt idx="230">
                  <c:v>158600</c:v>
                </c:pt>
                <c:pt idx="231">
                  <c:v>158000</c:v>
                </c:pt>
                <c:pt idx="232">
                  <c:v>158300</c:v>
                </c:pt>
                <c:pt idx="233">
                  <c:v>158000</c:v>
                </c:pt>
                <c:pt idx="234">
                  <c:v>157800</c:v>
                </c:pt>
                <c:pt idx="235">
                  <c:v>157600</c:v>
                </c:pt>
                <c:pt idx="236">
                  <c:v>157700</c:v>
                </c:pt>
                <c:pt idx="237">
                  <c:v>158200</c:v>
                </c:pt>
                <c:pt idx="238">
                  <c:v>160700</c:v>
                </c:pt>
                <c:pt idx="239">
                  <c:v>164200</c:v>
                </c:pt>
                <c:pt idx="240">
                  <c:v>165600</c:v>
                </c:pt>
                <c:pt idx="241">
                  <c:v>167900</c:v>
                </c:pt>
                <c:pt idx="242">
                  <c:v>166300</c:v>
                </c:pt>
                <c:pt idx="243">
                  <c:v>168300</c:v>
                </c:pt>
                <c:pt idx="244">
                  <c:v>171600</c:v>
                </c:pt>
                <c:pt idx="245">
                  <c:v>173700</c:v>
                </c:pt>
                <c:pt idx="246">
                  <c:v>177700</c:v>
                </c:pt>
                <c:pt idx="247">
                  <c:v>180100</c:v>
                </c:pt>
                <c:pt idx="248">
                  <c:v>181500</c:v>
                </c:pt>
                <c:pt idx="249">
                  <c:v>181700</c:v>
                </c:pt>
                <c:pt idx="250">
                  <c:v>184000</c:v>
                </c:pt>
                <c:pt idx="251">
                  <c:v>187300</c:v>
                </c:pt>
                <c:pt idx="252">
                  <c:v>190000</c:v>
                </c:pt>
                <c:pt idx="253">
                  <c:v>193600</c:v>
                </c:pt>
                <c:pt idx="254">
                  <c:v>196800</c:v>
                </c:pt>
                <c:pt idx="255">
                  <c:v>199300</c:v>
                </c:pt>
                <c:pt idx="256">
                  <c:v>197200</c:v>
                </c:pt>
                <c:pt idx="257">
                  <c:v>198600</c:v>
                </c:pt>
                <c:pt idx="258">
                  <c:v>205100.00000000003</c:v>
                </c:pt>
                <c:pt idx="259">
                  <c:v>211400</c:v>
                </c:pt>
                <c:pt idx="260">
                  <c:v>216500</c:v>
                </c:pt>
                <c:pt idx="261">
                  <c:v>221400</c:v>
                </c:pt>
                <c:pt idx="262">
                  <c:v>225700</c:v>
                </c:pt>
                <c:pt idx="263">
                  <c:v>229199.99999999997</c:v>
                </c:pt>
                <c:pt idx="264">
                  <c:v>231900</c:v>
                </c:pt>
                <c:pt idx="265">
                  <c:v>235600</c:v>
                </c:pt>
                <c:pt idx="266">
                  <c:v>240499.99999999997</c:v>
                </c:pt>
                <c:pt idx="267">
                  <c:v>245000.00000000003</c:v>
                </c:pt>
                <c:pt idx="268">
                  <c:v>249800.00000000003</c:v>
                </c:pt>
                <c:pt idx="269">
                  <c:v>253799.99999999997</c:v>
                </c:pt>
                <c:pt idx="270">
                  <c:v>257100.00000000003</c:v>
                </c:pt>
                <c:pt idx="271">
                  <c:v>259500.00000000003</c:v>
                </c:pt>
                <c:pt idx="272">
                  <c:v>262300</c:v>
                </c:pt>
                <c:pt idx="273">
                  <c:v>265700</c:v>
                </c:pt>
                <c:pt idx="274">
                  <c:v>269800</c:v>
                </c:pt>
                <c:pt idx="275">
                  <c:v>275200</c:v>
                </c:pt>
                <c:pt idx="276">
                  <c:v>280300</c:v>
                </c:pt>
                <c:pt idx="277">
                  <c:v>285200</c:v>
                </c:pt>
                <c:pt idx="278">
                  <c:v>290500</c:v>
                </c:pt>
                <c:pt idx="279">
                  <c:v>296100</c:v>
                </c:pt>
                <c:pt idx="280">
                  <c:v>303400</c:v>
                </c:pt>
                <c:pt idx="281">
                  <c:v>310300</c:v>
                </c:pt>
                <c:pt idx="282">
                  <c:v>317200</c:v>
                </c:pt>
                <c:pt idx="283">
                  <c:v>323800</c:v>
                </c:pt>
                <c:pt idx="284">
                  <c:v>330700</c:v>
                </c:pt>
                <c:pt idx="285">
                  <c:v>338300</c:v>
                </c:pt>
                <c:pt idx="286">
                  <c:v>347000</c:v>
                </c:pt>
                <c:pt idx="287">
                  <c:v>355900</c:v>
                </c:pt>
                <c:pt idx="288">
                  <c:v>365000</c:v>
                </c:pt>
                <c:pt idx="289">
                  <c:v>372800</c:v>
                </c:pt>
                <c:pt idx="290">
                  <c:v>380900</c:v>
                </c:pt>
                <c:pt idx="291">
                  <c:v>389600</c:v>
                </c:pt>
                <c:pt idx="292">
                  <c:v>399600</c:v>
                </c:pt>
                <c:pt idx="293">
                  <c:v>409999.99999999994</c:v>
                </c:pt>
                <c:pt idx="294">
                  <c:v>420800</c:v>
                </c:pt>
                <c:pt idx="295">
                  <c:v>431300</c:v>
                </c:pt>
                <c:pt idx="296">
                  <c:v>442900</c:v>
                </c:pt>
                <c:pt idx="297">
                  <c:v>455300</c:v>
                </c:pt>
                <c:pt idx="298">
                  <c:v>467800</c:v>
                </c:pt>
                <c:pt idx="299">
                  <c:v>479600</c:v>
                </c:pt>
                <c:pt idx="300">
                  <c:v>490599.99999999994</c:v>
                </c:pt>
                <c:pt idx="301">
                  <c:v>501900</c:v>
                </c:pt>
                <c:pt idx="302">
                  <c:v>515500</c:v>
                </c:pt>
                <c:pt idx="303">
                  <c:v>531200</c:v>
                </c:pt>
                <c:pt idx="304">
                  <c:v>548400</c:v>
                </c:pt>
                <c:pt idx="305">
                  <c:v>564500</c:v>
                </c:pt>
                <c:pt idx="306">
                  <c:v>581200</c:v>
                </c:pt>
                <c:pt idx="307">
                  <c:v>598200</c:v>
                </c:pt>
                <c:pt idx="308">
                  <c:v>616600</c:v>
                </c:pt>
                <c:pt idx="309">
                  <c:v>637100</c:v>
                </c:pt>
                <c:pt idx="310">
                  <c:v>658900</c:v>
                </c:pt>
                <c:pt idx="311">
                  <c:v>681600</c:v>
                </c:pt>
                <c:pt idx="312">
                  <c:v>705300</c:v>
                </c:pt>
                <c:pt idx="313">
                  <c:v>730200</c:v>
                </c:pt>
                <c:pt idx="314">
                  <c:v>755600</c:v>
                </c:pt>
                <c:pt idx="315">
                  <c:v>781000</c:v>
                </c:pt>
                <c:pt idx="316">
                  <c:v>807199.99999999988</c:v>
                </c:pt>
                <c:pt idx="317">
                  <c:v>835699.99999999988</c:v>
                </c:pt>
                <c:pt idx="318">
                  <c:v>862900</c:v>
                </c:pt>
                <c:pt idx="319">
                  <c:v>892099.99999999988</c:v>
                </c:pt>
                <c:pt idx="320">
                  <c:v>925799.99999999988</c:v>
                </c:pt>
                <c:pt idx="321">
                  <c:v>958700</c:v>
                </c:pt>
                <c:pt idx="322">
                  <c:v>992800.00000000012</c:v>
                </c:pt>
                <c:pt idx="323">
                  <c:v>1031199.9999999999</c:v>
                </c:pt>
                <c:pt idx="324">
                  <c:v>1073000</c:v>
                </c:pt>
                <c:pt idx="325">
                  <c:v>1115300</c:v>
                </c:pt>
                <c:pt idx="326">
                  <c:v>1162400</c:v>
                </c:pt>
                <c:pt idx="327">
                  <c:v>1208200</c:v>
                </c:pt>
                <c:pt idx="328">
                  <c:v>1254600</c:v>
                </c:pt>
                <c:pt idx="329">
                  <c:v>1307400</c:v>
                </c:pt>
                <c:pt idx="330">
                  <c:v>1361500</c:v>
                </c:pt>
                <c:pt idx="331">
                  <c:v>1415200</c:v>
                </c:pt>
                <c:pt idx="332">
                  <c:v>1473700</c:v>
                </c:pt>
                <c:pt idx="333">
                  <c:v>1529600</c:v>
                </c:pt>
                <c:pt idx="334">
                  <c:v>1587800</c:v>
                </c:pt>
                <c:pt idx="335">
                  <c:v>1652700</c:v>
                </c:pt>
                <c:pt idx="336">
                  <c:v>1715200</c:v>
                </c:pt>
                <c:pt idx="337">
                  <c:v>1780999.9999999998</c:v>
                </c:pt>
                <c:pt idx="338">
                  <c:v>1847900</c:v>
                </c:pt>
                <c:pt idx="339">
                  <c:v>1918199.9999999998</c:v>
                </c:pt>
                <c:pt idx="340">
                  <c:v>1989000</c:v>
                </c:pt>
                <c:pt idx="341">
                  <c:v>2062700</c:v>
                </c:pt>
                <c:pt idx="342">
                  <c:v>2133700</c:v>
                </c:pt>
                <c:pt idx="343">
                  <c:v>2210700</c:v>
                </c:pt>
                <c:pt idx="344">
                  <c:v>2284100</c:v>
                </c:pt>
                <c:pt idx="345">
                  <c:v>2363300</c:v>
                </c:pt>
                <c:pt idx="346">
                  <c:v>2435800</c:v>
                </c:pt>
                <c:pt idx="347">
                  <c:v>2510100</c:v>
                </c:pt>
                <c:pt idx="348">
                  <c:v>2583500</c:v>
                </c:pt>
                <c:pt idx="349">
                  <c:v>2659600</c:v>
                </c:pt>
                <c:pt idx="350">
                  <c:v>2733100</c:v>
                </c:pt>
                <c:pt idx="351">
                  <c:v>2808400</c:v>
                </c:pt>
                <c:pt idx="352">
                  <c:v>2880500</c:v>
                </c:pt>
                <c:pt idx="353">
                  <c:v>2961800</c:v>
                </c:pt>
                <c:pt idx="354">
                  <c:v>3044600</c:v>
                </c:pt>
                <c:pt idx="355">
                  <c:v>3131800</c:v>
                </c:pt>
                <c:pt idx="356">
                  <c:v>3225700</c:v>
                </c:pt>
                <c:pt idx="357">
                  <c:v>3328100</c:v>
                </c:pt>
                <c:pt idx="358">
                  <c:v>3440999.9999999995</c:v>
                </c:pt>
                <c:pt idx="359">
                  <c:v>3565500</c:v>
                </c:pt>
                <c:pt idx="360">
                  <c:v>3702000.0000000005</c:v>
                </c:pt>
                <c:pt idx="361">
                  <c:v>3851800</c:v>
                </c:pt>
                <c:pt idx="362">
                  <c:v>4015300</c:v>
                </c:pt>
                <c:pt idx="363">
                  <c:v>4189200.0000000005</c:v>
                </c:pt>
                <c:pt idx="364">
                  <c:v>4371600</c:v>
                </c:pt>
                <c:pt idx="365">
                  <c:v>4559400</c:v>
                </c:pt>
                <c:pt idx="366">
                  <c:v>4751800</c:v>
                </c:pt>
                <c:pt idx="367">
                  <c:v>4942100</c:v>
                </c:pt>
                <c:pt idx="368">
                  <c:v>5130300</c:v>
                </c:pt>
                <c:pt idx="369">
                  <c:v>5314400</c:v>
                </c:pt>
                <c:pt idx="370">
                  <c:v>5489100</c:v>
                </c:pt>
                <c:pt idx="371">
                  <c:v>5651800</c:v>
                </c:pt>
                <c:pt idx="372">
                  <c:v>5801700</c:v>
                </c:pt>
                <c:pt idx="373">
                  <c:v>5934800</c:v>
                </c:pt>
                <c:pt idx="374">
                  <c:v>6049100</c:v>
                </c:pt>
                <c:pt idx="375">
                  <c:v>6140400</c:v>
                </c:pt>
                <c:pt idx="376">
                  <c:v>6211500</c:v>
                </c:pt>
                <c:pt idx="377">
                  <c:v>6257600</c:v>
                </c:pt>
                <c:pt idx="378">
                  <c:v>6278200</c:v>
                </c:pt>
                <c:pt idx="379">
                  <c:v>6276700</c:v>
                </c:pt>
                <c:pt idx="380">
                  <c:v>6250400</c:v>
                </c:pt>
                <c:pt idx="381">
                  <c:v>6203700</c:v>
                </c:pt>
                <c:pt idx="382">
                  <c:v>6137600</c:v>
                </c:pt>
                <c:pt idx="383">
                  <c:v>6052000</c:v>
                </c:pt>
                <c:pt idx="384">
                  <c:v>5952200</c:v>
                </c:pt>
                <c:pt idx="385">
                  <c:v>5837100</c:v>
                </c:pt>
                <c:pt idx="386">
                  <c:v>5708900</c:v>
                </c:pt>
                <c:pt idx="387">
                  <c:v>5572600</c:v>
                </c:pt>
                <c:pt idx="388">
                  <c:v>5432900</c:v>
                </c:pt>
                <c:pt idx="389">
                  <c:v>5286300</c:v>
                </c:pt>
                <c:pt idx="390">
                  <c:v>5135900</c:v>
                </c:pt>
                <c:pt idx="391">
                  <c:v>4987400</c:v>
                </c:pt>
                <c:pt idx="392">
                  <c:v>4838600</c:v>
                </c:pt>
                <c:pt idx="393">
                  <c:v>4688100</c:v>
                </c:pt>
                <c:pt idx="394">
                  <c:v>4541500</c:v>
                </c:pt>
                <c:pt idx="395">
                  <c:v>4396200</c:v>
                </c:pt>
                <c:pt idx="396">
                  <c:v>4252500</c:v>
                </c:pt>
                <c:pt idx="397">
                  <c:v>4113500</c:v>
                </c:pt>
                <c:pt idx="398">
                  <c:v>3975800.0000000005</c:v>
                </c:pt>
                <c:pt idx="399">
                  <c:v>3843000</c:v>
                </c:pt>
                <c:pt idx="400">
                  <c:v>3714200.0000000005</c:v>
                </c:pt>
                <c:pt idx="401">
                  <c:v>3589500.0000000005</c:v>
                </c:pt>
                <c:pt idx="402">
                  <c:v>3469800</c:v>
                </c:pt>
                <c:pt idx="403">
                  <c:v>3354200</c:v>
                </c:pt>
                <c:pt idx="404">
                  <c:v>3244400.0000000005</c:v>
                </c:pt>
                <c:pt idx="405">
                  <c:v>3138000</c:v>
                </c:pt>
                <c:pt idx="406">
                  <c:v>3036900</c:v>
                </c:pt>
                <c:pt idx="407">
                  <c:v>2938900</c:v>
                </c:pt>
                <c:pt idx="408">
                  <c:v>2844600</c:v>
                </c:pt>
                <c:pt idx="409">
                  <c:v>2753900</c:v>
                </c:pt>
                <c:pt idx="410">
                  <c:v>2667200</c:v>
                </c:pt>
                <c:pt idx="411">
                  <c:v>2582500</c:v>
                </c:pt>
                <c:pt idx="412">
                  <c:v>2502300</c:v>
                </c:pt>
                <c:pt idx="413">
                  <c:v>2423800</c:v>
                </c:pt>
                <c:pt idx="414">
                  <c:v>2348600</c:v>
                </c:pt>
                <c:pt idx="415">
                  <c:v>2276500</c:v>
                </c:pt>
                <c:pt idx="416">
                  <c:v>2207400</c:v>
                </c:pt>
                <c:pt idx="417">
                  <c:v>2141300</c:v>
                </c:pt>
                <c:pt idx="418">
                  <c:v>2078099.9999999998</c:v>
                </c:pt>
                <c:pt idx="419">
                  <c:v>2018700.0000000002</c:v>
                </c:pt>
                <c:pt idx="420">
                  <c:v>1962200</c:v>
                </c:pt>
                <c:pt idx="421">
                  <c:v>1907999.9999999998</c:v>
                </c:pt>
                <c:pt idx="422">
                  <c:v>1857800</c:v>
                </c:pt>
                <c:pt idx="423">
                  <c:v>1809900</c:v>
                </c:pt>
                <c:pt idx="424">
                  <c:v>1763900</c:v>
                </c:pt>
                <c:pt idx="425">
                  <c:v>1719700</c:v>
                </c:pt>
                <c:pt idx="426">
                  <c:v>1678099.9999999998</c:v>
                </c:pt>
                <c:pt idx="427">
                  <c:v>1638400</c:v>
                </c:pt>
                <c:pt idx="428">
                  <c:v>1600100.0000000002</c:v>
                </c:pt>
                <c:pt idx="429">
                  <c:v>1562100</c:v>
                </c:pt>
                <c:pt idx="430">
                  <c:v>1525000</c:v>
                </c:pt>
                <c:pt idx="431">
                  <c:v>1488400</c:v>
                </c:pt>
                <c:pt idx="432">
                  <c:v>1453700</c:v>
                </c:pt>
                <c:pt idx="433">
                  <c:v>1420000</c:v>
                </c:pt>
                <c:pt idx="434">
                  <c:v>1387300</c:v>
                </c:pt>
                <c:pt idx="435">
                  <c:v>1354800</c:v>
                </c:pt>
                <c:pt idx="436">
                  <c:v>1325000</c:v>
                </c:pt>
                <c:pt idx="437">
                  <c:v>1296100</c:v>
                </c:pt>
                <c:pt idx="438">
                  <c:v>1268300</c:v>
                </c:pt>
                <c:pt idx="439">
                  <c:v>1242200</c:v>
                </c:pt>
                <c:pt idx="440">
                  <c:v>1217000</c:v>
                </c:pt>
                <c:pt idx="441">
                  <c:v>1192900</c:v>
                </c:pt>
                <c:pt idx="442">
                  <c:v>1169100</c:v>
                </c:pt>
                <c:pt idx="443">
                  <c:v>1145800</c:v>
                </c:pt>
                <c:pt idx="444">
                  <c:v>1123000</c:v>
                </c:pt>
                <c:pt idx="445">
                  <c:v>1100300</c:v>
                </c:pt>
                <c:pt idx="446">
                  <c:v>1078200</c:v>
                </c:pt>
                <c:pt idx="447">
                  <c:v>1055600</c:v>
                </c:pt>
                <c:pt idx="448">
                  <c:v>1034300</c:v>
                </c:pt>
                <c:pt idx="449">
                  <c:v>1014100</c:v>
                </c:pt>
                <c:pt idx="450">
                  <c:v>995299.99999999988</c:v>
                </c:pt>
                <c:pt idx="451">
                  <c:v>977900</c:v>
                </c:pt>
                <c:pt idx="452">
                  <c:v>960500</c:v>
                </c:pt>
                <c:pt idx="453">
                  <c:v>944400.00000000012</c:v>
                </c:pt>
                <c:pt idx="454">
                  <c:v>928700.00000000012</c:v>
                </c:pt>
                <c:pt idx="455">
                  <c:v>913299.99999999988</c:v>
                </c:pt>
                <c:pt idx="456">
                  <c:v>898800</c:v>
                </c:pt>
                <c:pt idx="457">
                  <c:v>883500.00000000012</c:v>
                </c:pt>
                <c:pt idx="458">
                  <c:v>868099.99999999988</c:v>
                </c:pt>
                <c:pt idx="459">
                  <c:v>853200</c:v>
                </c:pt>
                <c:pt idx="460">
                  <c:v>840199.99999999988</c:v>
                </c:pt>
                <c:pt idx="461">
                  <c:v>829800</c:v>
                </c:pt>
                <c:pt idx="462">
                  <c:v>818900</c:v>
                </c:pt>
                <c:pt idx="463">
                  <c:v>807799.99999999988</c:v>
                </c:pt>
                <c:pt idx="464">
                  <c:v>797800</c:v>
                </c:pt>
                <c:pt idx="465">
                  <c:v>789600</c:v>
                </c:pt>
                <c:pt idx="466">
                  <c:v>782200</c:v>
                </c:pt>
                <c:pt idx="467">
                  <c:v>774500</c:v>
                </c:pt>
                <c:pt idx="468">
                  <c:v>766900</c:v>
                </c:pt>
                <c:pt idx="469">
                  <c:v>759700</c:v>
                </c:pt>
                <c:pt idx="470">
                  <c:v>752100</c:v>
                </c:pt>
                <c:pt idx="471">
                  <c:v>744400</c:v>
                </c:pt>
                <c:pt idx="472">
                  <c:v>737300</c:v>
                </c:pt>
                <c:pt idx="473">
                  <c:v>730300</c:v>
                </c:pt>
                <c:pt idx="474">
                  <c:v>722500</c:v>
                </c:pt>
                <c:pt idx="475">
                  <c:v>713700</c:v>
                </c:pt>
                <c:pt idx="476">
                  <c:v>705500</c:v>
                </c:pt>
                <c:pt idx="477">
                  <c:v>697900</c:v>
                </c:pt>
                <c:pt idx="478">
                  <c:v>690800</c:v>
                </c:pt>
                <c:pt idx="479">
                  <c:v>683500</c:v>
                </c:pt>
                <c:pt idx="480">
                  <c:v>676100</c:v>
                </c:pt>
                <c:pt idx="481">
                  <c:v>669000</c:v>
                </c:pt>
                <c:pt idx="482">
                  <c:v>662700</c:v>
                </c:pt>
                <c:pt idx="483">
                  <c:v>656700</c:v>
                </c:pt>
                <c:pt idx="484">
                  <c:v>651100</c:v>
                </c:pt>
                <c:pt idx="485">
                  <c:v>645900</c:v>
                </c:pt>
                <c:pt idx="486">
                  <c:v>641400</c:v>
                </c:pt>
                <c:pt idx="487">
                  <c:v>636700</c:v>
                </c:pt>
                <c:pt idx="488">
                  <c:v>632200</c:v>
                </c:pt>
                <c:pt idx="489">
                  <c:v>628000</c:v>
                </c:pt>
                <c:pt idx="490">
                  <c:v>624000</c:v>
                </c:pt>
                <c:pt idx="491">
                  <c:v>619000</c:v>
                </c:pt>
                <c:pt idx="492">
                  <c:v>613100</c:v>
                </c:pt>
                <c:pt idx="493">
                  <c:v>606600</c:v>
                </c:pt>
                <c:pt idx="494">
                  <c:v>599800</c:v>
                </c:pt>
                <c:pt idx="495">
                  <c:v>592600</c:v>
                </c:pt>
                <c:pt idx="496">
                  <c:v>585200</c:v>
                </c:pt>
                <c:pt idx="497">
                  <c:v>577900</c:v>
                </c:pt>
                <c:pt idx="498">
                  <c:v>570600</c:v>
                </c:pt>
                <c:pt idx="499">
                  <c:v>563100</c:v>
                </c:pt>
                <c:pt idx="500">
                  <c:v>555600</c:v>
                </c:pt>
                <c:pt idx="501">
                  <c:v>549100</c:v>
                </c:pt>
                <c:pt idx="502">
                  <c:v>544000</c:v>
                </c:pt>
                <c:pt idx="503">
                  <c:v>539100</c:v>
                </c:pt>
                <c:pt idx="504">
                  <c:v>534000</c:v>
                </c:pt>
                <c:pt idx="505">
                  <c:v>529100</c:v>
                </c:pt>
                <c:pt idx="506">
                  <c:v>525100</c:v>
                </c:pt>
                <c:pt idx="507">
                  <c:v>521900.00000000006</c:v>
                </c:pt>
                <c:pt idx="508">
                  <c:v>517600</c:v>
                </c:pt>
                <c:pt idx="509">
                  <c:v>512399.99999999994</c:v>
                </c:pt>
                <c:pt idx="510">
                  <c:v>506500.00000000006</c:v>
                </c:pt>
                <c:pt idx="511">
                  <c:v>500500</c:v>
                </c:pt>
                <c:pt idx="512">
                  <c:v>494000.00000000006</c:v>
                </c:pt>
                <c:pt idx="513">
                  <c:v>486500</c:v>
                </c:pt>
                <c:pt idx="514">
                  <c:v>479200</c:v>
                </c:pt>
                <c:pt idx="515">
                  <c:v>472300</c:v>
                </c:pt>
                <c:pt idx="516">
                  <c:v>465400</c:v>
                </c:pt>
                <c:pt idx="517">
                  <c:v>458700</c:v>
                </c:pt>
                <c:pt idx="518">
                  <c:v>452799.99999999994</c:v>
                </c:pt>
                <c:pt idx="519">
                  <c:v>447700.00000000006</c:v>
                </c:pt>
                <c:pt idx="520">
                  <c:v>441899.99999999994</c:v>
                </c:pt>
                <c:pt idx="521">
                  <c:v>434199.99999999994</c:v>
                </c:pt>
                <c:pt idx="522">
                  <c:v>425699.99999999994</c:v>
                </c:pt>
                <c:pt idx="523">
                  <c:v>418400</c:v>
                </c:pt>
                <c:pt idx="524">
                  <c:v>413500</c:v>
                </c:pt>
                <c:pt idx="525">
                  <c:v>409000</c:v>
                </c:pt>
                <c:pt idx="526">
                  <c:v>404100.00000000006</c:v>
                </c:pt>
                <c:pt idx="527">
                  <c:v>398300</c:v>
                </c:pt>
                <c:pt idx="528">
                  <c:v>392500</c:v>
                </c:pt>
                <c:pt idx="529">
                  <c:v>386800</c:v>
                </c:pt>
                <c:pt idx="530">
                  <c:v>380800</c:v>
                </c:pt>
                <c:pt idx="531">
                  <c:v>373700</c:v>
                </c:pt>
                <c:pt idx="532">
                  <c:v>366600</c:v>
                </c:pt>
                <c:pt idx="533">
                  <c:v>360300</c:v>
                </c:pt>
                <c:pt idx="534">
                  <c:v>353100</c:v>
                </c:pt>
                <c:pt idx="535">
                  <c:v>345100</c:v>
                </c:pt>
                <c:pt idx="536">
                  <c:v>338200</c:v>
                </c:pt>
                <c:pt idx="537">
                  <c:v>332400</c:v>
                </c:pt>
                <c:pt idx="538">
                  <c:v>328800</c:v>
                </c:pt>
                <c:pt idx="539">
                  <c:v>325800</c:v>
                </c:pt>
                <c:pt idx="540">
                  <c:v>322500</c:v>
                </c:pt>
                <c:pt idx="541">
                  <c:v>318600</c:v>
                </c:pt>
                <c:pt idx="542">
                  <c:v>313700</c:v>
                </c:pt>
                <c:pt idx="543">
                  <c:v>307100</c:v>
                </c:pt>
                <c:pt idx="544">
                  <c:v>299500</c:v>
                </c:pt>
                <c:pt idx="545">
                  <c:v>292900</c:v>
                </c:pt>
                <c:pt idx="546">
                  <c:v>287500</c:v>
                </c:pt>
                <c:pt idx="547">
                  <c:v>281600</c:v>
                </c:pt>
                <c:pt idx="548">
                  <c:v>274700</c:v>
                </c:pt>
                <c:pt idx="549">
                  <c:v>267800</c:v>
                </c:pt>
                <c:pt idx="550">
                  <c:v>263000</c:v>
                </c:pt>
                <c:pt idx="551">
                  <c:v>259300</c:v>
                </c:pt>
                <c:pt idx="552">
                  <c:v>256800</c:v>
                </c:pt>
                <c:pt idx="553">
                  <c:v>254700.00000000003</c:v>
                </c:pt>
                <c:pt idx="554">
                  <c:v>254100</c:v>
                </c:pt>
                <c:pt idx="555">
                  <c:v>253600</c:v>
                </c:pt>
                <c:pt idx="556">
                  <c:v>252800</c:v>
                </c:pt>
                <c:pt idx="557">
                  <c:v>252000</c:v>
                </c:pt>
                <c:pt idx="558">
                  <c:v>249500</c:v>
                </c:pt>
                <c:pt idx="559">
                  <c:v>245000.00000000003</c:v>
                </c:pt>
                <c:pt idx="560">
                  <c:v>238700</c:v>
                </c:pt>
                <c:pt idx="561">
                  <c:v>231400</c:v>
                </c:pt>
                <c:pt idx="562">
                  <c:v>223400</c:v>
                </c:pt>
                <c:pt idx="563">
                  <c:v>214800</c:v>
                </c:pt>
                <c:pt idx="564">
                  <c:v>206199.99999999997</c:v>
                </c:pt>
                <c:pt idx="565">
                  <c:v>199100</c:v>
                </c:pt>
                <c:pt idx="566">
                  <c:v>193900</c:v>
                </c:pt>
                <c:pt idx="567">
                  <c:v>190600</c:v>
                </c:pt>
                <c:pt idx="568">
                  <c:v>188800</c:v>
                </c:pt>
                <c:pt idx="569">
                  <c:v>187600</c:v>
                </c:pt>
                <c:pt idx="570">
                  <c:v>187000</c:v>
                </c:pt>
                <c:pt idx="571">
                  <c:v>187200</c:v>
                </c:pt>
                <c:pt idx="572">
                  <c:v>186500</c:v>
                </c:pt>
                <c:pt idx="573">
                  <c:v>186200</c:v>
                </c:pt>
                <c:pt idx="574">
                  <c:v>186600</c:v>
                </c:pt>
                <c:pt idx="575">
                  <c:v>187800</c:v>
                </c:pt>
                <c:pt idx="576">
                  <c:v>189000</c:v>
                </c:pt>
                <c:pt idx="577">
                  <c:v>189200</c:v>
                </c:pt>
                <c:pt idx="578">
                  <c:v>189900</c:v>
                </c:pt>
                <c:pt idx="579">
                  <c:v>190900</c:v>
                </c:pt>
                <c:pt idx="580">
                  <c:v>191500</c:v>
                </c:pt>
                <c:pt idx="581">
                  <c:v>190500</c:v>
                </c:pt>
                <c:pt idx="582">
                  <c:v>189000</c:v>
                </c:pt>
                <c:pt idx="583">
                  <c:v>187000</c:v>
                </c:pt>
                <c:pt idx="584">
                  <c:v>184200</c:v>
                </c:pt>
                <c:pt idx="585">
                  <c:v>181500</c:v>
                </c:pt>
                <c:pt idx="586">
                  <c:v>178000</c:v>
                </c:pt>
                <c:pt idx="587">
                  <c:v>174200</c:v>
                </c:pt>
                <c:pt idx="588">
                  <c:v>170400</c:v>
                </c:pt>
                <c:pt idx="589">
                  <c:v>167000</c:v>
                </c:pt>
                <c:pt idx="590">
                  <c:v>163800</c:v>
                </c:pt>
                <c:pt idx="591">
                  <c:v>160500</c:v>
                </c:pt>
                <c:pt idx="592">
                  <c:v>156500</c:v>
                </c:pt>
                <c:pt idx="593">
                  <c:v>153100</c:v>
                </c:pt>
                <c:pt idx="594">
                  <c:v>150800</c:v>
                </c:pt>
                <c:pt idx="595">
                  <c:v>149500</c:v>
                </c:pt>
                <c:pt idx="596">
                  <c:v>148000</c:v>
                </c:pt>
                <c:pt idx="597">
                  <c:v>147400</c:v>
                </c:pt>
                <c:pt idx="598">
                  <c:v>147300</c:v>
                </c:pt>
                <c:pt idx="599">
                  <c:v>147500</c:v>
                </c:pt>
                <c:pt idx="600">
                  <c:v>147300</c:v>
                </c:pt>
                <c:pt idx="601">
                  <c:v>147000</c:v>
                </c:pt>
                <c:pt idx="602">
                  <c:v>146100</c:v>
                </c:pt>
                <c:pt idx="603">
                  <c:v>145300</c:v>
                </c:pt>
                <c:pt idx="604">
                  <c:v>145000</c:v>
                </c:pt>
                <c:pt idx="605">
                  <c:v>144400</c:v>
                </c:pt>
                <c:pt idx="606">
                  <c:v>143400</c:v>
                </c:pt>
                <c:pt idx="607">
                  <c:v>142400</c:v>
                </c:pt>
                <c:pt idx="608">
                  <c:v>141400</c:v>
                </c:pt>
                <c:pt idx="609">
                  <c:v>140600</c:v>
                </c:pt>
                <c:pt idx="610">
                  <c:v>139800</c:v>
                </c:pt>
                <c:pt idx="611">
                  <c:v>140000</c:v>
                </c:pt>
                <c:pt idx="612">
                  <c:v>141300</c:v>
                </c:pt>
                <c:pt idx="613">
                  <c:v>142700</c:v>
                </c:pt>
                <c:pt idx="614">
                  <c:v>144700</c:v>
                </c:pt>
                <c:pt idx="615">
                  <c:v>146700</c:v>
                </c:pt>
                <c:pt idx="616">
                  <c:v>148500</c:v>
                </c:pt>
                <c:pt idx="617">
                  <c:v>150700</c:v>
                </c:pt>
                <c:pt idx="618">
                  <c:v>152700</c:v>
                </c:pt>
                <c:pt idx="619">
                  <c:v>154600</c:v>
                </c:pt>
                <c:pt idx="620">
                  <c:v>155900</c:v>
                </c:pt>
                <c:pt idx="621">
                  <c:v>155700</c:v>
                </c:pt>
                <c:pt idx="622">
                  <c:v>154600</c:v>
                </c:pt>
                <c:pt idx="623">
                  <c:v>154900</c:v>
                </c:pt>
                <c:pt idx="624">
                  <c:v>154000</c:v>
                </c:pt>
                <c:pt idx="625">
                  <c:v>151800</c:v>
                </c:pt>
                <c:pt idx="626">
                  <c:v>150700</c:v>
                </c:pt>
                <c:pt idx="627">
                  <c:v>149300</c:v>
                </c:pt>
                <c:pt idx="628">
                  <c:v>148200</c:v>
                </c:pt>
                <c:pt idx="629">
                  <c:v>148700</c:v>
                </c:pt>
                <c:pt idx="630">
                  <c:v>149100</c:v>
                </c:pt>
                <c:pt idx="631">
                  <c:v>149700</c:v>
                </c:pt>
                <c:pt idx="632">
                  <c:v>152000</c:v>
                </c:pt>
                <c:pt idx="633">
                  <c:v>153700</c:v>
                </c:pt>
                <c:pt idx="634">
                  <c:v>154900</c:v>
                </c:pt>
                <c:pt idx="635">
                  <c:v>155800</c:v>
                </c:pt>
                <c:pt idx="636">
                  <c:v>156100</c:v>
                </c:pt>
                <c:pt idx="637">
                  <c:v>156000</c:v>
                </c:pt>
                <c:pt idx="638">
                  <c:v>157000</c:v>
                </c:pt>
                <c:pt idx="639">
                  <c:v>157800</c:v>
                </c:pt>
                <c:pt idx="640">
                  <c:v>159500</c:v>
                </c:pt>
                <c:pt idx="641">
                  <c:v>161900</c:v>
                </c:pt>
                <c:pt idx="642">
                  <c:v>163700</c:v>
                </c:pt>
                <c:pt idx="643">
                  <c:v>165600</c:v>
                </c:pt>
                <c:pt idx="644">
                  <c:v>167300</c:v>
                </c:pt>
                <c:pt idx="645">
                  <c:v>169100</c:v>
                </c:pt>
                <c:pt idx="646">
                  <c:v>170900</c:v>
                </c:pt>
                <c:pt idx="647">
                  <c:v>172700</c:v>
                </c:pt>
                <c:pt idx="648">
                  <c:v>174200</c:v>
                </c:pt>
                <c:pt idx="649">
                  <c:v>175600</c:v>
                </c:pt>
                <c:pt idx="650">
                  <c:v>177100</c:v>
                </c:pt>
                <c:pt idx="651">
                  <c:v>177800</c:v>
                </c:pt>
                <c:pt idx="652">
                  <c:v>177900</c:v>
                </c:pt>
                <c:pt idx="653">
                  <c:v>177400</c:v>
                </c:pt>
                <c:pt idx="654">
                  <c:v>175900</c:v>
                </c:pt>
                <c:pt idx="655">
                  <c:v>174800</c:v>
                </c:pt>
                <c:pt idx="656">
                  <c:v>173800</c:v>
                </c:pt>
                <c:pt idx="657">
                  <c:v>172100</c:v>
                </c:pt>
                <c:pt idx="658">
                  <c:v>171500</c:v>
                </c:pt>
                <c:pt idx="659">
                  <c:v>171900</c:v>
                </c:pt>
                <c:pt idx="660">
                  <c:v>172400</c:v>
                </c:pt>
                <c:pt idx="661">
                  <c:v>172200</c:v>
                </c:pt>
                <c:pt idx="662">
                  <c:v>172000</c:v>
                </c:pt>
                <c:pt idx="663">
                  <c:v>172200</c:v>
                </c:pt>
                <c:pt idx="664">
                  <c:v>172200</c:v>
                </c:pt>
                <c:pt idx="665">
                  <c:v>171900</c:v>
                </c:pt>
                <c:pt idx="666">
                  <c:v>171800</c:v>
                </c:pt>
                <c:pt idx="667">
                  <c:v>172700</c:v>
                </c:pt>
                <c:pt idx="668">
                  <c:v>173600</c:v>
                </c:pt>
                <c:pt idx="669">
                  <c:v>172900</c:v>
                </c:pt>
                <c:pt idx="670">
                  <c:v>171600</c:v>
                </c:pt>
                <c:pt idx="671">
                  <c:v>170100</c:v>
                </c:pt>
                <c:pt idx="672">
                  <c:v>168000</c:v>
                </c:pt>
                <c:pt idx="673">
                  <c:v>166400</c:v>
                </c:pt>
                <c:pt idx="674">
                  <c:v>164400</c:v>
                </c:pt>
                <c:pt idx="675">
                  <c:v>162600</c:v>
                </c:pt>
                <c:pt idx="676">
                  <c:v>161100</c:v>
                </c:pt>
                <c:pt idx="677">
                  <c:v>159400</c:v>
                </c:pt>
                <c:pt idx="678">
                  <c:v>157800</c:v>
                </c:pt>
                <c:pt idx="679">
                  <c:v>156000</c:v>
                </c:pt>
                <c:pt idx="680">
                  <c:v>154500</c:v>
                </c:pt>
                <c:pt idx="681">
                  <c:v>152700</c:v>
                </c:pt>
                <c:pt idx="682">
                  <c:v>150000</c:v>
                </c:pt>
                <c:pt idx="683">
                  <c:v>146700</c:v>
                </c:pt>
                <c:pt idx="684">
                  <c:v>143900</c:v>
                </c:pt>
                <c:pt idx="685">
                  <c:v>141900</c:v>
                </c:pt>
                <c:pt idx="686">
                  <c:v>139200</c:v>
                </c:pt>
                <c:pt idx="687">
                  <c:v>136700</c:v>
                </c:pt>
                <c:pt idx="688">
                  <c:v>135800</c:v>
                </c:pt>
                <c:pt idx="689">
                  <c:v>134800</c:v>
                </c:pt>
                <c:pt idx="690">
                  <c:v>133200</c:v>
                </c:pt>
                <c:pt idx="691">
                  <c:v>132700</c:v>
                </c:pt>
                <c:pt idx="692">
                  <c:v>131600</c:v>
                </c:pt>
                <c:pt idx="693">
                  <c:v>130800</c:v>
                </c:pt>
                <c:pt idx="694">
                  <c:v>129400</c:v>
                </c:pt>
                <c:pt idx="695">
                  <c:v>127400</c:v>
                </c:pt>
                <c:pt idx="696">
                  <c:v>125899.99999999999</c:v>
                </c:pt>
                <c:pt idx="697">
                  <c:v>124800</c:v>
                </c:pt>
                <c:pt idx="698">
                  <c:v>123200</c:v>
                </c:pt>
                <c:pt idx="699">
                  <c:v>120900.00000000001</c:v>
                </c:pt>
                <c:pt idx="700">
                  <c:v>119200</c:v>
                </c:pt>
                <c:pt idx="701">
                  <c:v>118200</c:v>
                </c:pt>
                <c:pt idx="702">
                  <c:v>116900</c:v>
                </c:pt>
                <c:pt idx="703">
                  <c:v>115799.99999999999</c:v>
                </c:pt>
                <c:pt idx="704">
                  <c:v>114500</c:v>
                </c:pt>
                <c:pt idx="705">
                  <c:v>113599.99999999999</c:v>
                </c:pt>
                <c:pt idx="706">
                  <c:v>111700</c:v>
                </c:pt>
                <c:pt idx="707">
                  <c:v>110000.00000000001</c:v>
                </c:pt>
                <c:pt idx="708">
                  <c:v>109100</c:v>
                </c:pt>
                <c:pt idx="709">
                  <c:v>108400.00000000001</c:v>
                </c:pt>
                <c:pt idx="710">
                  <c:v>107100</c:v>
                </c:pt>
                <c:pt idx="711">
                  <c:v>105400</c:v>
                </c:pt>
                <c:pt idx="712">
                  <c:v>103899.99999999999</c:v>
                </c:pt>
                <c:pt idx="713">
                  <c:v>103200</c:v>
                </c:pt>
                <c:pt idx="714">
                  <c:v>103200</c:v>
                </c:pt>
                <c:pt idx="715">
                  <c:v>103299.99999999999</c:v>
                </c:pt>
                <c:pt idx="716">
                  <c:v>102899.99999999999</c:v>
                </c:pt>
                <c:pt idx="717">
                  <c:v>103400</c:v>
                </c:pt>
                <c:pt idx="718">
                  <c:v>105600</c:v>
                </c:pt>
                <c:pt idx="719">
                  <c:v>107800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29-48EC-9C90-845311308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2782760"/>
        <c:axId val="812792928"/>
      </c:scatterChart>
      <c:valAx>
        <c:axId val="812782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2792928"/>
        <c:crosses val="autoZero"/>
        <c:crossBetween val="midCat"/>
      </c:valAx>
      <c:valAx>
        <c:axId val="81279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2782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</a:t>
            </a:r>
            <a:r>
              <a:rPr lang="en-GB" baseline="0"/>
              <a:t> 6000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'6000'!$V$5:$V$724</c:f>
              <c:numCache>
                <c:formatCode>General</c:formatCode>
                <c:ptCount val="720"/>
                <c:pt idx="0">
                  <c:v>-11.01581443124922</c:v>
                </c:pt>
                <c:pt idx="1">
                  <c:v>-9.4795187715631997</c:v>
                </c:pt>
                <c:pt idx="2">
                  <c:v>-6.3139472103386813</c:v>
                </c:pt>
                <c:pt idx="3">
                  <c:v>-1.9195748774285859</c:v>
                </c:pt>
                <c:pt idx="4">
                  <c:v>0.4083608211971938</c:v>
                </c:pt>
                <c:pt idx="5">
                  <c:v>-1.2257226748826686</c:v>
                </c:pt>
                <c:pt idx="6">
                  <c:v>-2.8387885604537892</c:v>
                </c:pt>
                <c:pt idx="7">
                  <c:v>-2.7604822631666357</c:v>
                </c:pt>
                <c:pt idx="8">
                  <c:v>-1.8018024802863668</c:v>
                </c:pt>
                <c:pt idx="9">
                  <c:v>-1.1936467134477795</c:v>
                </c:pt>
                <c:pt idx="10">
                  <c:v>-0.31599729724523168</c:v>
                </c:pt>
                <c:pt idx="11">
                  <c:v>1.0462742999252508</c:v>
                </c:pt>
                <c:pt idx="12">
                  <c:v>1.6307466028722823</c:v>
                </c:pt>
                <c:pt idx="13">
                  <c:v>1.4817865151611562</c:v>
                </c:pt>
                <c:pt idx="14">
                  <c:v>0.51179955809147759</c:v>
                </c:pt>
                <c:pt idx="15">
                  <c:v>-4.48206327706131E-2</c:v>
                </c:pt>
                <c:pt idx="16">
                  <c:v>-0.17485968340601318</c:v>
                </c:pt>
                <c:pt idx="17">
                  <c:v>-0.6856847508418199</c:v>
                </c:pt>
                <c:pt idx="18">
                  <c:v>-0.98768030927022576</c:v>
                </c:pt>
                <c:pt idx="19">
                  <c:v>-1.3062483095009676</c:v>
                </c:pt>
                <c:pt idx="20">
                  <c:v>-1.8835803611973359</c:v>
                </c:pt>
                <c:pt idx="21">
                  <c:v>-1.5337911350768718</c:v>
                </c:pt>
                <c:pt idx="22">
                  <c:v>-1.3417181809973098</c:v>
                </c:pt>
                <c:pt idx="23">
                  <c:v>-0.98235415457973296</c:v>
                </c:pt>
                <c:pt idx="24">
                  <c:v>-0.70320391926238091</c:v>
                </c:pt>
                <c:pt idx="25">
                  <c:v>-0.45692967572831666</c:v>
                </c:pt>
                <c:pt idx="26">
                  <c:v>0</c:v>
                </c:pt>
                <c:pt idx="27">
                  <c:v>0.10165700057830702</c:v>
                </c:pt>
                <c:pt idx="28">
                  <c:v>0.75401852474411879</c:v>
                </c:pt>
                <c:pt idx="29">
                  <c:v>-4.986356404669242E-2</c:v>
                </c:pt>
                <c:pt idx="30">
                  <c:v>9.9528807901325636E-2</c:v>
                </c:pt>
                <c:pt idx="31">
                  <c:v>4.9847519489178448E-2</c:v>
                </c:pt>
                <c:pt idx="32">
                  <c:v>0</c:v>
                </c:pt>
                <c:pt idx="33">
                  <c:v>-0.61111201766001266</c:v>
                </c:pt>
                <c:pt idx="34">
                  <c:v>-0.57290182831550707</c:v>
                </c:pt>
                <c:pt idx="35">
                  <c:v>-0.85879046800133574</c:v>
                </c:pt>
                <c:pt idx="36">
                  <c:v>-0.32950086493298536</c:v>
                </c:pt>
                <c:pt idx="37">
                  <c:v>-0.39220572915556784</c:v>
                </c:pt>
                <c:pt idx="38">
                  <c:v>-0.86391072171862027</c:v>
                </c:pt>
                <c:pt idx="39">
                  <c:v>-0.11753511478536009</c:v>
                </c:pt>
                <c:pt idx="40">
                  <c:v>-2.0877484111474138</c:v>
                </c:pt>
                <c:pt idx="41">
                  <c:v>-1.7656483213176064</c:v>
                </c:pt>
                <c:pt idx="42">
                  <c:v>-2.6014546140968298</c:v>
                </c:pt>
                <c:pt idx="43">
                  <c:v>-0.59312979390559284</c:v>
                </c:pt>
                <c:pt idx="44">
                  <c:v>-2.2620346203599673</c:v>
                </c:pt>
                <c:pt idx="45">
                  <c:v>-2.4290981234091116</c:v>
                </c:pt>
                <c:pt idx="46">
                  <c:v>-2.4481893283976128</c:v>
                </c:pt>
                <c:pt idx="47">
                  <c:v>-0.37974800017309479</c:v>
                </c:pt>
                <c:pt idx="48">
                  <c:v>0.57726694655580968</c:v>
                </c:pt>
                <c:pt idx="49">
                  <c:v>-0.48644596821414665</c:v>
                </c:pt>
                <c:pt idx="50">
                  <c:v>-9.9501299610640581E-2</c:v>
                </c:pt>
                <c:pt idx="51">
                  <c:v>0.60055447984079746</c:v>
                </c:pt>
                <c:pt idx="52">
                  <c:v>-0.20279596500705785</c:v>
                </c:pt>
                <c:pt idx="53">
                  <c:v>0.10269034158647283</c:v>
                </c:pt>
                <c:pt idx="54">
                  <c:v>-0.84041987882606861</c:v>
                </c:pt>
                <c:pt idx="55">
                  <c:v>-1.1995269968346094</c:v>
                </c:pt>
                <c:pt idx="56">
                  <c:v>-1.7186967552322203</c:v>
                </c:pt>
                <c:pt idx="57">
                  <c:v>-0.83882320835507884</c:v>
                </c:pt>
                <c:pt idx="58">
                  <c:v>-0.86591030228576626</c:v>
                </c:pt>
                <c:pt idx="59">
                  <c:v>-0.12703003916271724</c:v>
                </c:pt>
                <c:pt idx="60">
                  <c:v>0.38599115026469882</c:v>
                </c:pt>
                <c:pt idx="61">
                  <c:v>-0.26091313157856194</c:v>
                </c:pt>
                <c:pt idx="62">
                  <c:v>0.26557401004471376</c:v>
                </c:pt>
                <c:pt idx="63">
                  <c:v>0.1341919006485858</c:v>
                </c:pt>
                <c:pt idx="64">
                  <c:v>1.0790032991011247</c:v>
                </c:pt>
                <c:pt idx="65">
                  <c:v>0.6722442935910492</c:v>
                </c:pt>
                <c:pt idx="66">
                  <c:v>0.67461244919661068</c:v>
                </c:pt>
                <c:pt idx="67">
                  <c:v>1.0819005077689099</c:v>
                </c:pt>
                <c:pt idx="68">
                  <c:v>0</c:v>
                </c:pt>
                <c:pt idx="69">
                  <c:v>0</c:v>
                </c:pt>
                <c:pt idx="70">
                  <c:v>0.41926485457007834</c:v>
                </c:pt>
                <c:pt idx="71">
                  <c:v>-0.14190236342944657</c:v>
                </c:pt>
                <c:pt idx="72">
                  <c:v>-1.1683607954202813</c:v>
                </c:pt>
                <c:pt idx="73">
                  <c:v>-2.1395782188172756</c:v>
                </c:pt>
                <c:pt idx="74">
                  <c:v>-2.4160763310695934</c:v>
                </c:pt>
                <c:pt idx="75">
                  <c:v>-1.5273116403893938</c:v>
                </c:pt>
                <c:pt idx="76">
                  <c:v>-0.17540091151619361</c:v>
                </c:pt>
                <c:pt idx="77">
                  <c:v>0.53172678733206957</c:v>
                </c:pt>
                <c:pt idx="78">
                  <c:v>-0.36159482773055079</c:v>
                </c:pt>
                <c:pt idx="79">
                  <c:v>-0.18439314157431413</c:v>
                </c:pt>
                <c:pt idx="80">
                  <c:v>-0.37604050821036716</c:v>
                </c:pt>
                <c:pt idx="81">
                  <c:v>1.3339822373436296</c:v>
                </c:pt>
                <c:pt idx="82">
                  <c:v>1.8939103549197276</c:v>
                </c:pt>
                <c:pt idx="83">
                  <c:v>2.9765591847553838</c:v>
                </c:pt>
                <c:pt idx="84">
                  <c:v>2.7258687023920896</c:v>
                </c:pt>
                <c:pt idx="85">
                  <c:v>2.8521108049178516</c:v>
                </c:pt>
                <c:pt idx="86">
                  <c:v>2.6259418681647451</c:v>
                </c:pt>
                <c:pt idx="87">
                  <c:v>2.4083471839264821</c:v>
                </c:pt>
                <c:pt idx="88">
                  <c:v>2.0428427695513762</c:v>
                </c:pt>
                <c:pt idx="89">
                  <c:v>1.5210316448755663</c:v>
                </c:pt>
                <c:pt idx="90">
                  <c:v>2.6896348855076462</c:v>
                </c:pt>
                <c:pt idx="91">
                  <c:v>1.3356389278537224</c:v>
                </c:pt>
                <c:pt idx="92">
                  <c:v>-0.50738089908840822</c:v>
                </c:pt>
                <c:pt idx="93">
                  <c:v>-1.0457948232380048</c:v>
                </c:pt>
                <c:pt idx="94">
                  <c:v>-1.2551263933712886</c:v>
                </c:pt>
                <c:pt idx="95">
                  <c:v>0</c:v>
                </c:pt>
                <c:pt idx="96">
                  <c:v>0.74950839078365239</c:v>
                </c:pt>
                <c:pt idx="97">
                  <c:v>0.56942038052685473</c:v>
                </c:pt>
                <c:pt idx="98">
                  <c:v>1.9048619915397584</c:v>
                </c:pt>
                <c:pt idx="99">
                  <c:v>1.715329883443246</c:v>
                </c:pt>
                <c:pt idx="100">
                  <c:v>0.38453454531942072</c:v>
                </c:pt>
                <c:pt idx="101">
                  <c:v>-0.58887892319516077</c:v>
                </c:pt>
                <c:pt idx="102">
                  <c:v>0</c:v>
                </c:pt>
                <c:pt idx="103">
                  <c:v>3.6202260845477103</c:v>
                </c:pt>
                <c:pt idx="104">
                  <c:v>3.5645888891454502</c:v>
                </c:pt>
                <c:pt idx="105">
                  <c:v>3.5251223784844594</c:v>
                </c:pt>
                <c:pt idx="106">
                  <c:v>3.08703755037806</c:v>
                </c:pt>
                <c:pt idx="107">
                  <c:v>3.4588464362967137</c:v>
                </c:pt>
                <c:pt idx="108">
                  <c:v>3.2206769970479576</c:v>
                </c:pt>
                <c:pt idx="109">
                  <c:v>2.6525815184806425</c:v>
                </c:pt>
                <c:pt idx="110">
                  <c:v>0.5693354521865498</c:v>
                </c:pt>
                <c:pt idx="111">
                  <c:v>-0.58428783407162665</c:v>
                </c:pt>
                <c:pt idx="112">
                  <c:v>-2.005869205212957</c:v>
                </c:pt>
                <c:pt idx="113">
                  <c:v>-1.6596116277691089</c:v>
                </c:pt>
                <c:pt idx="114">
                  <c:v>-0.86030530406884842</c:v>
                </c:pt>
                <c:pt idx="115">
                  <c:v>0.65802814164002466</c:v>
                </c:pt>
                <c:pt idx="116">
                  <c:v>0</c:v>
                </c:pt>
                <c:pt idx="117">
                  <c:v>0.45702446977323813</c:v>
                </c:pt>
                <c:pt idx="118">
                  <c:v>1.1619727646714304</c:v>
                </c:pt>
                <c:pt idx="119">
                  <c:v>1.8816500296062122</c:v>
                </c:pt>
                <c:pt idx="120">
                  <c:v>1.8925831317282764</c:v>
                </c:pt>
                <c:pt idx="121">
                  <c:v>2.6329129086314103</c:v>
                </c:pt>
                <c:pt idx="122">
                  <c:v>3.1243767474117852</c:v>
                </c:pt>
                <c:pt idx="123">
                  <c:v>2.8949758461196438</c:v>
                </c:pt>
                <c:pt idx="124">
                  <c:v>2.6691627639669879</c:v>
                </c:pt>
                <c:pt idx="125">
                  <c:v>4.1357374762022339</c:v>
                </c:pt>
                <c:pt idx="126">
                  <c:v>4.370664475538006</c:v>
                </c:pt>
                <c:pt idx="127">
                  <c:v>5.3174838106018463</c:v>
                </c:pt>
                <c:pt idx="128">
                  <c:v>3.8761479097192795</c:v>
                </c:pt>
                <c:pt idx="129">
                  <c:v>1.9444697407854832</c:v>
                </c:pt>
                <c:pt idx="130">
                  <c:v>2.4727399691114269</c:v>
                </c:pt>
                <c:pt idx="131">
                  <c:v>0.75387635071135395</c:v>
                </c:pt>
                <c:pt idx="132">
                  <c:v>-1.8173521361340912</c:v>
                </c:pt>
                <c:pt idx="133">
                  <c:v>-3.7610837015244885</c:v>
                </c:pt>
                <c:pt idx="134">
                  <c:v>-2.8154899891233671</c:v>
                </c:pt>
                <c:pt idx="135">
                  <c:v>-1.1668618353440767</c:v>
                </c:pt>
                <c:pt idx="136">
                  <c:v>0.30174039650498835</c:v>
                </c:pt>
                <c:pt idx="137">
                  <c:v>1.8402582571337351</c:v>
                </c:pt>
                <c:pt idx="138">
                  <c:v>3.7567400527030781</c:v>
                </c:pt>
                <c:pt idx="139">
                  <c:v>5.9888535942394334</c:v>
                </c:pt>
                <c:pt idx="140">
                  <c:v>6.0438537158916308</c:v>
                </c:pt>
                <c:pt idx="141">
                  <c:v>5.7540559904453117</c:v>
                </c:pt>
                <c:pt idx="142">
                  <c:v>6.11020804664322</c:v>
                </c:pt>
                <c:pt idx="143">
                  <c:v>7.4266076349323802</c:v>
                </c:pt>
                <c:pt idx="144">
                  <c:v>4.2629762509261377</c:v>
                </c:pt>
                <c:pt idx="145">
                  <c:v>3.0051026562422249</c:v>
                </c:pt>
                <c:pt idx="146">
                  <c:v>1.3779642216315591</c:v>
                </c:pt>
                <c:pt idx="147">
                  <c:v>3.5043207508702676</c:v>
                </c:pt>
                <c:pt idx="148">
                  <c:v>0.36268836072873933</c:v>
                </c:pt>
                <c:pt idx="149">
                  <c:v>1.8847782750399067</c:v>
                </c:pt>
                <c:pt idx="150">
                  <c:v>0.7715325776283708</c:v>
                </c:pt>
                <c:pt idx="151">
                  <c:v>1.6076192556688145</c:v>
                </c:pt>
                <c:pt idx="152">
                  <c:v>1.2575636614198058</c:v>
                </c:pt>
                <c:pt idx="153">
                  <c:v>-2.1611961917088034</c:v>
                </c:pt>
                <c:pt idx="154">
                  <c:v>-1.8250772345938648</c:v>
                </c:pt>
                <c:pt idx="155">
                  <c:v>-0.47682949833739663</c:v>
                </c:pt>
                <c:pt idx="156">
                  <c:v>-0.50339158876939694</c:v>
                </c:pt>
                <c:pt idx="157">
                  <c:v>-1.0546556169429573</c:v>
                </c:pt>
                <c:pt idx="158">
                  <c:v>-2.7732764345830683</c:v>
                </c:pt>
                <c:pt idx="159">
                  <c:v>1.1804897563641006</c:v>
                </c:pt>
                <c:pt idx="160">
                  <c:v>6.6994202066293163</c:v>
                </c:pt>
                <c:pt idx="161">
                  <c:v>8.3473090720187653</c:v>
                </c:pt>
                <c:pt idx="162">
                  <c:v>7.4801589384193949</c:v>
                </c:pt>
                <c:pt idx="163">
                  <c:v>9.130092290774412</c:v>
                </c:pt>
                <c:pt idx="164">
                  <c:v>6.7599080674072427</c:v>
                </c:pt>
                <c:pt idx="165">
                  <c:v>10.511356914881464</c:v>
                </c:pt>
                <c:pt idx="166">
                  <c:v>7.6023977149713486</c:v>
                </c:pt>
                <c:pt idx="167">
                  <c:v>9.2281532417912455</c:v>
                </c:pt>
                <c:pt idx="168">
                  <c:v>6.97985459094512</c:v>
                </c:pt>
                <c:pt idx="169">
                  <c:v>4.4661267036362471</c:v>
                </c:pt>
                <c:pt idx="170">
                  <c:v>7.2118621544180357</c:v>
                </c:pt>
                <c:pt idx="171">
                  <c:v>11.048340841289296</c:v>
                </c:pt>
                <c:pt idx="172">
                  <c:v>12.533954199270619</c:v>
                </c:pt>
                <c:pt idx="173">
                  <c:v>11.370854643198623</c:v>
                </c:pt>
                <c:pt idx="174">
                  <c:v>22.770883908423173</c:v>
                </c:pt>
                <c:pt idx="175">
                  <c:v>31.413864196991412</c:v>
                </c:pt>
                <c:pt idx="176">
                  <c:v>72.944557479779959</c:v>
                </c:pt>
                <c:pt idx="177">
                  <c:v>145.04211854758674</c:v>
                </c:pt>
                <c:pt idx="178">
                  <c:v>364.73323022183143</c:v>
                </c:pt>
                <c:pt idx="179">
                  <c:v>-329.7845081440928</c:v>
                </c:pt>
                <c:pt idx="180">
                  <c:v>-110.02630150459424</c:v>
                </c:pt>
                <c:pt idx="181">
                  <c:v>-55.659182513876942</c:v>
                </c:pt>
                <c:pt idx="182">
                  <c:v>-30.233574366486735</c:v>
                </c:pt>
                <c:pt idx="183">
                  <c:v>-25.571863872601149</c:v>
                </c:pt>
                <c:pt idx="184">
                  <c:v>-19.284462518610926</c:v>
                </c:pt>
                <c:pt idx="185">
                  <c:v>-2.6230663778391308</c:v>
                </c:pt>
                <c:pt idx="186">
                  <c:v>-2.2897636360058025</c:v>
                </c:pt>
                <c:pt idx="187">
                  <c:v>-0.98814385615246669</c:v>
                </c:pt>
                <c:pt idx="188">
                  <c:v>-10.899507067709312</c:v>
                </c:pt>
                <c:pt idx="189">
                  <c:v>-6.3993620934235151</c:v>
                </c:pt>
                <c:pt idx="190">
                  <c:v>0.73171117475404501</c:v>
                </c:pt>
                <c:pt idx="191">
                  <c:v>0</c:v>
                </c:pt>
                <c:pt idx="192">
                  <c:v>0.62798626887656317</c:v>
                </c:pt>
                <c:pt idx="193">
                  <c:v>1.7325102757646413</c:v>
                </c:pt>
                <c:pt idx="194">
                  <c:v>0</c:v>
                </c:pt>
                <c:pt idx="195">
                  <c:v>-4.0710893906805126</c:v>
                </c:pt>
                <c:pt idx="196">
                  <c:v>-2.3581892405934144</c:v>
                </c:pt>
                <c:pt idx="197">
                  <c:v>2.2068336693786752</c:v>
                </c:pt>
                <c:pt idx="198">
                  <c:v>4.2723636775945222</c:v>
                </c:pt>
                <c:pt idx="199">
                  <c:v>0.80831503331250176</c:v>
                </c:pt>
                <c:pt idx="200">
                  <c:v>0.77283047752000589</c:v>
                </c:pt>
                <c:pt idx="201">
                  <c:v>-0.73900400838656699</c:v>
                </c:pt>
                <c:pt idx="202">
                  <c:v>1.0516380925939064</c:v>
                </c:pt>
                <c:pt idx="203">
                  <c:v>0.33693678531396171</c:v>
                </c:pt>
                <c:pt idx="204">
                  <c:v>-2.2400789436110959</c:v>
                </c:pt>
                <c:pt idx="205">
                  <c:v>-3.0852235841270792</c:v>
                </c:pt>
                <c:pt idx="206">
                  <c:v>-5.5322217645566818</c:v>
                </c:pt>
                <c:pt idx="207">
                  <c:v>-5.7555747198661908</c:v>
                </c:pt>
                <c:pt idx="208">
                  <c:v>-7.0667206701025638</c:v>
                </c:pt>
                <c:pt idx="209">
                  <c:v>-6.1485739777731929</c:v>
                </c:pt>
                <c:pt idx="210">
                  <c:v>-6.708767893898985</c:v>
                </c:pt>
                <c:pt idx="211">
                  <c:v>-6.1837475487899658</c:v>
                </c:pt>
                <c:pt idx="212">
                  <c:v>-5.2093507743199927</c:v>
                </c:pt>
                <c:pt idx="213">
                  <c:v>-4.1730193980122969</c:v>
                </c:pt>
                <c:pt idx="214">
                  <c:v>-3.0244348072551768</c:v>
                </c:pt>
                <c:pt idx="215">
                  <c:v>-1.9996900868711094</c:v>
                </c:pt>
                <c:pt idx="216">
                  <c:v>-3.1467786730008669</c:v>
                </c:pt>
                <c:pt idx="217">
                  <c:v>-4.351478207279122</c:v>
                </c:pt>
                <c:pt idx="218">
                  <c:v>-4.2906238192883484</c:v>
                </c:pt>
                <c:pt idx="219">
                  <c:v>-3.7990447944530081</c:v>
                </c:pt>
                <c:pt idx="220">
                  <c:v>-3.0425502893786689</c:v>
                </c:pt>
                <c:pt idx="221">
                  <c:v>-1.6842750445025052</c:v>
                </c:pt>
                <c:pt idx="222">
                  <c:v>-1.7536290092268687</c:v>
                </c:pt>
                <c:pt idx="223">
                  <c:v>-0.91428961898826377</c:v>
                </c:pt>
                <c:pt idx="224">
                  <c:v>-0.5048833380739125</c:v>
                </c:pt>
                <c:pt idx="225">
                  <c:v>0.24723378937804716</c:v>
                </c:pt>
                <c:pt idx="226">
                  <c:v>0.48077360471339442</c:v>
                </c:pt>
                <c:pt idx="227">
                  <c:v>0</c:v>
                </c:pt>
                <c:pt idx="228">
                  <c:v>0.22820041404558747</c:v>
                </c:pt>
                <c:pt idx="229">
                  <c:v>0.67303545568940149</c:v>
                </c:pt>
                <c:pt idx="230">
                  <c:v>-0.32734034254718064</c:v>
                </c:pt>
                <c:pt idx="231">
                  <c:v>0.31964084810247523</c:v>
                </c:pt>
                <c:pt idx="232">
                  <c:v>0.20844760560567369</c:v>
                </c:pt>
                <c:pt idx="233">
                  <c:v>0.20387155616539188</c:v>
                </c:pt>
                <c:pt idx="234">
                  <c:v>-9.9618140088512594E-2</c:v>
                </c:pt>
                <c:pt idx="235">
                  <c:v>-0.48575432903922822</c:v>
                </c:pt>
                <c:pt idx="236">
                  <c:v>-2.3511379347920434</c:v>
                </c:pt>
                <c:pt idx="237">
                  <c:v>-3.1449169898821565</c:v>
                </c:pt>
                <c:pt idx="238">
                  <c:v>-1.2161017141960346</c:v>
                </c:pt>
                <c:pt idx="239">
                  <c:v>-1.9312984065287848</c:v>
                </c:pt>
                <c:pt idx="240">
                  <c:v>1.3106379158014418</c:v>
                </c:pt>
                <c:pt idx="241">
                  <c:v>-1.5997815389323777</c:v>
                </c:pt>
                <c:pt idx="242">
                  <c:v>-2.5406167801072663</c:v>
                </c:pt>
                <c:pt idx="243">
                  <c:v>-1.5617926766930403</c:v>
                </c:pt>
                <c:pt idx="244">
                  <c:v>-2.8479634570180714</c:v>
                </c:pt>
                <c:pt idx="245">
                  <c:v>-1.6468414323616238</c:v>
                </c:pt>
                <c:pt idx="246">
                  <c:v>-0.93277354644754684</c:v>
                </c:pt>
                <c:pt idx="247">
                  <c:v>-0.12927067635313103</c:v>
                </c:pt>
                <c:pt idx="248">
                  <c:v>-1.4537511522656148</c:v>
                </c:pt>
                <c:pt idx="249">
                  <c:v>-2.0019394355155371</c:v>
                </c:pt>
                <c:pt idx="250">
                  <c:v>-1.5867690934683651</c:v>
                </c:pt>
                <c:pt idx="251">
                  <c:v>-2.0279024436895843</c:v>
                </c:pt>
                <c:pt idx="252">
                  <c:v>-1.7431776157902255</c:v>
                </c:pt>
                <c:pt idx="253">
                  <c:v>-1.3122743123143996</c:v>
                </c:pt>
                <c:pt idx="254">
                  <c:v>1.0800296623925465</c:v>
                </c:pt>
                <c:pt idx="255">
                  <c:v>-0.70735745944961659</c:v>
                </c:pt>
                <c:pt idx="256">
                  <c:v>-3.1576288363260754</c:v>
                </c:pt>
                <c:pt idx="257">
                  <c:v>-2.9084624124850009</c:v>
                </c:pt>
                <c:pt idx="258">
                  <c:v>-2.2466628425816841</c:v>
                </c:pt>
                <c:pt idx="259">
                  <c:v>-2.067564782001416</c:v>
                </c:pt>
                <c:pt idx="260">
                  <c:v>-1.7470263051293486</c:v>
                </c:pt>
                <c:pt idx="261">
                  <c:v>-1.3696141181152934</c:v>
                </c:pt>
                <c:pt idx="262">
                  <c:v>-1.0213228343643657</c:v>
                </c:pt>
                <c:pt idx="263">
                  <c:v>-1.3523954133564549</c:v>
                </c:pt>
                <c:pt idx="264">
                  <c:v>-1.732925977893933</c:v>
                </c:pt>
                <c:pt idx="265">
                  <c:v>-1.5284520576790435</c:v>
                </c:pt>
                <c:pt idx="266">
                  <c:v>-1.5710360066516504</c:v>
                </c:pt>
                <c:pt idx="267">
                  <c:v>-1.2630090699095389</c:v>
                </c:pt>
                <c:pt idx="268">
                  <c:v>-1.0053693081702382</c:v>
                </c:pt>
                <c:pt idx="269">
                  <c:v>-0.71175484415923074</c:v>
                </c:pt>
                <c:pt idx="270">
                  <c:v>-0.80672119551955035</c:v>
                </c:pt>
                <c:pt idx="271">
                  <c:v>-0.95248014463476061</c:v>
                </c:pt>
                <c:pt idx="272">
                  <c:v>-1.1108303666645571</c:v>
                </c:pt>
                <c:pt idx="273">
                  <c:v>-1.4097229505140962</c:v>
                </c:pt>
                <c:pt idx="274">
                  <c:v>-1.2842369128048898</c:v>
                </c:pt>
                <c:pt idx="275">
                  <c:v>-1.1913597172825106</c:v>
                </c:pt>
                <c:pt idx="276">
                  <c:v>-1.2438729973207896</c:v>
                </c:pt>
                <c:pt idx="277">
                  <c:v>-1.2636746933472649</c:v>
                </c:pt>
                <c:pt idx="278">
                  <c:v>-1.5875193474406188</c:v>
                </c:pt>
                <c:pt idx="279">
                  <c:v>-1.4433135285593399</c:v>
                </c:pt>
                <c:pt idx="280">
                  <c:v>-1.3818591980970185</c:v>
                </c:pt>
                <c:pt idx="281">
                  <c:v>-1.2768862909454046</c:v>
                </c:pt>
                <c:pt idx="282">
                  <c:v>-1.282735243699882</c:v>
                </c:pt>
                <c:pt idx="283">
                  <c:v>-1.3557650255882088</c:v>
                </c:pt>
                <c:pt idx="284">
                  <c:v>-1.493842628478983</c:v>
                </c:pt>
                <c:pt idx="285">
                  <c:v>-1.464593401490397</c:v>
                </c:pt>
                <c:pt idx="286">
                  <c:v>-1.4348660332889382</c:v>
                </c:pt>
                <c:pt idx="287">
                  <c:v>-1.1805491553104672</c:v>
                </c:pt>
                <c:pt idx="288">
                  <c:v>-1.1818840208839596</c:v>
                </c:pt>
                <c:pt idx="289">
                  <c:v>-1.219172916691851</c:v>
                </c:pt>
                <c:pt idx="290">
                  <c:v>-1.3503451893010505</c:v>
                </c:pt>
                <c:pt idx="291">
                  <c:v>-1.3432806346492727</c:v>
                </c:pt>
                <c:pt idx="292">
                  <c:v>-1.3371006618323225</c:v>
                </c:pt>
                <c:pt idx="293">
                  <c:v>-1.2498415510157237</c:v>
                </c:pt>
                <c:pt idx="294">
                  <c:v>-1.3230843545826345</c:v>
                </c:pt>
                <c:pt idx="295">
                  <c:v>-1.3566332752386019</c:v>
                </c:pt>
                <c:pt idx="296">
                  <c:v>-1.3073275498197487</c:v>
                </c:pt>
                <c:pt idx="297">
                  <c:v>-1.184320458111696</c:v>
                </c:pt>
                <c:pt idx="298">
                  <c:v>-1.0615089942921858</c:v>
                </c:pt>
                <c:pt idx="299">
                  <c:v>-1.0492646777086034</c:v>
                </c:pt>
                <c:pt idx="300">
                  <c:v>-1.2158357379230693</c:v>
                </c:pt>
                <c:pt idx="301">
                  <c:v>-1.3421950242908438</c:v>
                </c:pt>
                <c:pt idx="302">
                  <c:v>-1.4020590241279285</c:v>
                </c:pt>
                <c:pt idx="303">
                  <c:v>-1.2553731343684738</c:v>
                </c:pt>
                <c:pt idx="304">
                  <c:v>-1.2469547958335727</c:v>
                </c:pt>
                <c:pt idx="305">
                  <c:v>-1.2190244323233432</c:v>
                </c:pt>
                <c:pt idx="306">
                  <c:v>-1.2583977768513883</c:v>
                </c:pt>
                <c:pt idx="307">
                  <c:v>-1.3423984289251987</c:v>
                </c:pt>
                <c:pt idx="308">
                  <c:v>-1.3600436415791539</c:v>
                </c:pt>
                <c:pt idx="309">
                  <c:v>-1.3523731033406987</c:v>
                </c:pt>
                <c:pt idx="310">
                  <c:v>-1.3434080279159248</c:v>
                </c:pt>
                <c:pt idx="311">
                  <c:v>-1.3507377238275</c:v>
                </c:pt>
                <c:pt idx="312">
                  <c:v>-1.309900622345769</c:v>
                </c:pt>
                <c:pt idx="313">
                  <c:v>-1.2542898004618399</c:v>
                </c:pt>
                <c:pt idx="314">
                  <c:v>-1.2353998510468593</c:v>
                </c:pt>
                <c:pt idx="315">
                  <c:v>-1.2863706907335701</c:v>
                </c:pt>
                <c:pt idx="316">
                  <c:v>-1.1716587363210378</c:v>
                </c:pt>
                <c:pt idx="317">
                  <c:v>-1.2053324049110563</c:v>
                </c:pt>
                <c:pt idx="318">
                  <c:v>-1.3248920402351507</c:v>
                </c:pt>
                <c:pt idx="319">
                  <c:v>-1.2398328525267692</c:v>
                </c:pt>
                <c:pt idx="320">
                  <c:v>-1.2288111569149831</c:v>
                </c:pt>
                <c:pt idx="321">
                  <c:v>-1.3212778455931318</c:v>
                </c:pt>
                <c:pt idx="322">
                  <c:v>-1.375564862660869</c:v>
                </c:pt>
                <c:pt idx="323">
                  <c:v>-1.326022234100755</c:v>
                </c:pt>
                <c:pt idx="324">
                  <c:v>-1.4112991061766609</c:v>
                </c:pt>
                <c:pt idx="325">
                  <c:v>-1.312379716922593</c:v>
                </c:pt>
                <c:pt idx="326">
                  <c:v>-1.2689340482519771</c:v>
                </c:pt>
                <c:pt idx="327">
                  <c:v>-1.3826895296139174</c:v>
                </c:pt>
                <c:pt idx="328">
                  <c:v>-1.3616807248006426</c:v>
                </c:pt>
                <c:pt idx="329">
                  <c:v>-1.2959912004703311</c:v>
                </c:pt>
                <c:pt idx="330">
                  <c:v>-1.3547076420988722</c:v>
                </c:pt>
                <c:pt idx="331">
                  <c:v>-1.2440102556224462</c:v>
                </c:pt>
                <c:pt idx="332">
                  <c:v>-1.254125269162649</c:v>
                </c:pt>
                <c:pt idx="333">
                  <c:v>-1.3541706373163029</c:v>
                </c:pt>
                <c:pt idx="334">
                  <c:v>-1.2579328518883546</c:v>
                </c:pt>
                <c:pt idx="335">
                  <c:v>-1.2878246220736833</c:v>
                </c:pt>
                <c:pt idx="336">
                  <c:v>-1.27578116210548</c:v>
                </c:pt>
                <c:pt idx="337">
                  <c:v>-1.3091249779385521</c:v>
                </c:pt>
                <c:pt idx="338">
                  <c:v>-1.2907860279370391</c:v>
                </c:pt>
                <c:pt idx="339">
                  <c:v>-1.3193787172325131</c:v>
                </c:pt>
                <c:pt idx="340">
                  <c:v>-1.2530221581877665</c:v>
                </c:pt>
                <c:pt idx="341">
                  <c:v>-1.3544930134764437</c:v>
                </c:pt>
                <c:pt idx="342">
                  <c:v>-1.2831698566300715</c:v>
                </c:pt>
                <c:pt idx="343">
                  <c:v>-1.3821526758607228</c:v>
                </c:pt>
                <c:pt idx="344">
                  <c:v>-1.2699604771658275</c:v>
                </c:pt>
                <c:pt idx="345">
                  <c:v>-1.3408068059241292</c:v>
                </c:pt>
                <c:pt idx="346">
                  <c:v>-1.33519345729607</c:v>
                </c:pt>
                <c:pt idx="347">
                  <c:v>-1.4503432607939155</c:v>
                </c:pt>
                <c:pt idx="348">
                  <c:v>-1.4497643176799635</c:v>
                </c:pt>
                <c:pt idx="349">
                  <c:v>-1.5518486904494557</c:v>
                </c:pt>
                <c:pt idx="350">
                  <c:v>-1.6176916942863966</c:v>
                </c:pt>
                <c:pt idx="351">
                  <c:v>-1.9574972625515217</c:v>
                </c:pt>
                <c:pt idx="352">
                  <c:v>-2.2135976161134709</c:v>
                </c:pt>
                <c:pt idx="353">
                  <c:v>-2.6579954985254517</c:v>
                </c:pt>
                <c:pt idx="354">
                  <c:v>-3.2889941045470232</c:v>
                </c:pt>
                <c:pt idx="355">
                  <c:v>-4.6026469891823902</c:v>
                </c:pt>
                <c:pt idx="356">
                  <c:v>-6.5936998735099337</c:v>
                </c:pt>
                <c:pt idx="357">
                  <c:v>-11.660784471786318</c:v>
                </c:pt>
                <c:pt idx="358">
                  <c:v>-36.902066189186833</c:v>
                </c:pt>
                <c:pt idx="359">
                  <c:v>38.963258398215707</c:v>
                </c:pt>
                <c:pt idx="360">
                  <c:v>13.638903403125227</c:v>
                </c:pt>
                <c:pt idx="361">
                  <c:v>8.3798915827697016</c:v>
                </c:pt>
                <c:pt idx="362">
                  <c:v>6.2768501923583306</c:v>
                </c:pt>
                <c:pt idx="363">
                  <c:v>4.6828668522691999</c:v>
                </c:pt>
                <c:pt idx="364">
                  <c:v>3.8905011417978757</c:v>
                </c:pt>
                <c:pt idx="365">
                  <c:v>3.1524712215886477</c:v>
                </c:pt>
                <c:pt idx="366">
                  <c:v>2.6284737162601255</c:v>
                </c:pt>
                <c:pt idx="367">
                  <c:v>2.2499265272776507</c:v>
                </c:pt>
                <c:pt idx="368">
                  <c:v>1.8468060604426388</c:v>
                </c:pt>
                <c:pt idx="369">
                  <c:v>1.5534153346245194</c:v>
                </c:pt>
                <c:pt idx="370">
                  <c:v>1.3077718858024998</c:v>
                </c:pt>
                <c:pt idx="371">
                  <c:v>1.0507538269715591</c:v>
                </c:pt>
                <c:pt idx="372">
                  <c:v>0.85123853120162463</c:v>
                </c:pt>
                <c:pt idx="373">
                  <c:v>0.6296105028176523</c:v>
                </c:pt>
                <c:pt idx="374">
                  <c:v>0.46680927144169077</c:v>
                </c:pt>
                <c:pt idx="375">
                  <c:v>0.29048763365766689</c:v>
                </c:pt>
                <c:pt idx="376">
                  <c:v>0.12557000839798879</c:v>
                </c:pt>
                <c:pt idx="377">
                  <c:v>-8.8473628324777336E-3</c:v>
                </c:pt>
                <c:pt idx="378">
                  <c:v>-0.15226398946537265</c:v>
                </c:pt>
                <c:pt idx="379">
                  <c:v>-0.26708264452038738</c:v>
                </c:pt>
                <c:pt idx="380">
                  <c:v>-0.37558815310583815</c:v>
                </c:pt>
                <c:pt idx="381">
                  <c:v>-0.4859228368603673</c:v>
                </c:pt>
                <c:pt idx="382">
                  <c:v>-0.56883084643622017</c:v>
                </c:pt>
                <c:pt idx="383">
                  <c:v>-0.66174073796550492</c:v>
                </c:pt>
                <c:pt idx="384">
                  <c:v>-0.75068366410834342</c:v>
                </c:pt>
                <c:pt idx="385">
                  <c:v>-0.81154039207863438</c:v>
                </c:pt>
                <c:pt idx="386">
                  <c:v>-0.84834140602969843</c:v>
                </c:pt>
                <c:pt idx="387">
                  <c:v>-0.91487450789300984</c:v>
                </c:pt>
                <c:pt idx="388">
                  <c:v>-0.96698816082415695</c:v>
                </c:pt>
                <c:pt idx="389">
                  <c:v>-0.98534049869795015</c:v>
                </c:pt>
                <c:pt idx="390">
                  <c:v>-1.0159392826175646</c:v>
                </c:pt>
                <c:pt idx="391">
                  <c:v>-1.0639689760196396</c:v>
                </c:pt>
                <c:pt idx="392">
                  <c:v>-1.0789116566374508</c:v>
                </c:pt>
                <c:pt idx="393">
                  <c:v>-1.1094580150038218</c:v>
                </c:pt>
                <c:pt idx="394">
                  <c:v>-1.1397486943302078</c:v>
                </c:pt>
                <c:pt idx="395">
                  <c:v>-1.150460147475737</c:v>
                </c:pt>
                <c:pt idx="396">
                  <c:v>-1.1854582736166708</c:v>
                </c:pt>
                <c:pt idx="397">
                  <c:v>-1.1944139117034993</c:v>
                </c:pt>
                <c:pt idx="398">
                  <c:v>-1.2103647255034338</c:v>
                </c:pt>
                <c:pt idx="399">
                  <c:v>-1.2202155517743594</c:v>
                </c:pt>
                <c:pt idx="400">
                  <c:v>-1.2283868582407103</c:v>
                </c:pt>
                <c:pt idx="401">
                  <c:v>-1.2395001685922278</c:v>
                </c:pt>
                <c:pt idx="402">
                  <c:v>-1.2338985719018019</c:v>
                </c:pt>
                <c:pt idx="403">
                  <c:v>-1.2484463688475751</c:v>
                </c:pt>
                <c:pt idx="404">
                  <c:v>-1.2423543372599211</c:v>
                </c:pt>
                <c:pt idx="405">
                  <c:v>-1.256584312294819</c:v>
                </c:pt>
                <c:pt idx="406">
                  <c:v>-1.2696697128864303</c:v>
                </c:pt>
                <c:pt idx="407">
                  <c:v>-1.2736088462067043</c:v>
                </c:pt>
                <c:pt idx="408">
                  <c:v>-1.2772169653964975</c:v>
                </c:pt>
                <c:pt idx="409">
                  <c:v>-1.3045087599129266</c:v>
                </c:pt>
                <c:pt idx="410">
                  <c:v>-1.2948486224685356</c:v>
                </c:pt>
                <c:pt idx="411">
                  <c:v>-1.3239600678679151</c:v>
                </c:pt>
                <c:pt idx="412">
                  <c:v>-1.3326358228496415</c:v>
                </c:pt>
                <c:pt idx="413">
                  <c:v>-1.3335942435632921</c:v>
                </c:pt>
                <c:pt idx="414">
                  <c:v>-1.3373014310820881</c:v>
                </c:pt>
                <c:pt idx="415">
                  <c:v>-1.3376405876047686</c:v>
                </c:pt>
                <c:pt idx="416">
                  <c:v>-1.3403076131353051</c:v>
                </c:pt>
                <c:pt idx="417">
                  <c:v>-1.3187849370328004</c:v>
                </c:pt>
                <c:pt idx="418">
                  <c:v>-1.3080209540603909</c:v>
                </c:pt>
                <c:pt idx="419">
                  <c:v>-1.3111969356684507</c:v>
                </c:pt>
                <c:pt idx="420">
                  <c:v>-1.2675652908540425</c:v>
                </c:pt>
                <c:pt idx="421">
                  <c:v>-1.2608487883044643</c:v>
                </c:pt>
                <c:pt idx="422">
                  <c:v>-1.2648464629210954</c:v>
                </c:pt>
                <c:pt idx="423">
                  <c:v>-1.2651212479786476</c:v>
                </c:pt>
                <c:pt idx="424">
                  <c:v>-1.2417994454731947</c:v>
                </c:pt>
                <c:pt idx="425">
                  <c:v>-1.2312425648567336</c:v>
                </c:pt>
                <c:pt idx="426">
                  <c:v>-1.236673757829414</c:v>
                </c:pt>
                <c:pt idx="427">
                  <c:v>-1.2806303862470763</c:v>
                </c:pt>
                <c:pt idx="428">
                  <c:v>-1.2976105269410425</c:v>
                </c:pt>
                <c:pt idx="429">
                  <c:v>-1.3357257397022075</c:v>
                </c:pt>
                <c:pt idx="430">
                  <c:v>-1.3170556505027753</c:v>
                </c:pt>
                <c:pt idx="431">
                  <c:v>-1.3330004681295828</c:v>
                </c:pt>
                <c:pt idx="432">
                  <c:v>-1.3473361710866887</c:v>
                </c:pt>
                <c:pt idx="433">
                  <c:v>-1.3946441321420449</c:v>
                </c:pt>
                <c:pt idx="434">
                  <c:v>-1.3271195654307524</c:v>
                </c:pt>
                <c:pt idx="435">
                  <c:v>-1.3415700356762825</c:v>
                </c:pt>
                <c:pt idx="436">
                  <c:v>-1.3443953811401477</c:v>
                </c:pt>
                <c:pt idx="437">
                  <c:v>-1.3064923087982052</c:v>
                </c:pt>
                <c:pt idx="438">
                  <c:v>-1.3154407957394256</c:v>
                </c:pt>
                <c:pt idx="439">
                  <c:v>-1.3037562008312216</c:v>
                </c:pt>
                <c:pt idx="440">
                  <c:v>-1.3337913250557214</c:v>
                </c:pt>
                <c:pt idx="441">
                  <c:v>-1.3599485638836404</c:v>
                </c:pt>
                <c:pt idx="442">
                  <c:v>-1.3817256673375358</c:v>
                </c:pt>
                <c:pt idx="443">
                  <c:v>-1.4282022541894113</c:v>
                </c:pt>
                <c:pt idx="444">
                  <c:v>-1.4433508362919332</c:v>
                </c:pt>
                <c:pt idx="445">
                  <c:v>-1.5366885106841341</c:v>
                </c:pt>
                <c:pt idx="446">
                  <c:v>-1.5075581373789855</c:v>
                </c:pt>
                <c:pt idx="447">
                  <c:v>-1.4825727836055982</c:v>
                </c:pt>
                <c:pt idx="448">
                  <c:v>-1.4334237340923064</c:v>
                </c:pt>
                <c:pt idx="449">
                  <c:v>-1.3725587562398425</c:v>
                </c:pt>
                <c:pt idx="450">
                  <c:v>-1.427383192149102</c:v>
                </c:pt>
                <c:pt idx="451">
                  <c:v>-1.3687527480320847</c:v>
                </c:pt>
                <c:pt idx="452">
                  <c:v>-1.3821811423898847</c:v>
                </c:pt>
                <c:pt idx="453">
                  <c:v>-1.407693135434837</c:v>
                </c:pt>
                <c:pt idx="454">
                  <c:v>-1.3673182906965731</c:v>
                </c:pt>
                <c:pt idx="455">
                  <c:v>-1.4973065632161502</c:v>
                </c:pt>
                <c:pt idx="456">
                  <c:v>-1.5650727196511587</c:v>
                </c:pt>
                <c:pt idx="457">
                  <c:v>-1.5723992029931653</c:v>
                </c:pt>
                <c:pt idx="458">
                  <c:v>-1.4184439938992064</c:v>
                </c:pt>
                <c:pt idx="459">
                  <c:v>-1.1738481767712823</c:v>
                </c:pt>
                <c:pt idx="460">
                  <c:v>-1.2711475782293493</c:v>
                </c:pt>
                <c:pt idx="461">
                  <c:v>-1.3381080745714677</c:v>
                </c:pt>
                <c:pt idx="462">
                  <c:v>-1.2455269725150786</c:v>
                </c:pt>
                <c:pt idx="463">
                  <c:v>-1.0533843425375637</c:v>
                </c:pt>
                <c:pt idx="464">
                  <c:v>-0.97886170531465733</c:v>
                </c:pt>
                <c:pt idx="465">
                  <c:v>-1.0519160615806444</c:v>
                </c:pt>
                <c:pt idx="466">
                  <c:v>-1.0653987006226036</c:v>
                </c:pt>
                <c:pt idx="467">
                  <c:v>-1.0457787646865881</c:v>
                </c:pt>
                <c:pt idx="468">
                  <c:v>-1.1323310549603276</c:v>
                </c:pt>
                <c:pt idx="469">
                  <c:v>-1.1893216003619385</c:v>
                </c:pt>
                <c:pt idx="470">
                  <c:v>-1.124908538400635</c:v>
                </c:pt>
                <c:pt idx="471">
                  <c:v>-1.1491271016458464</c:v>
                </c:pt>
                <c:pt idx="472">
                  <c:v>-1.3181575159296304</c:v>
                </c:pt>
                <c:pt idx="473">
                  <c:v>-1.5329592289064844</c:v>
                </c:pt>
                <c:pt idx="474">
                  <c:v>-1.4837830105109306</c:v>
                </c:pt>
                <c:pt idx="475">
                  <c:v>-1.4170954593198166</c:v>
                </c:pt>
                <c:pt idx="476">
                  <c:v>-1.3683750498955884</c:v>
                </c:pt>
                <c:pt idx="477">
                  <c:v>-1.4541569075517311</c:v>
                </c:pt>
                <c:pt idx="478">
                  <c:v>-1.5241768156376339</c:v>
                </c:pt>
                <c:pt idx="479">
                  <c:v>-1.5121598998826606</c:v>
                </c:pt>
                <c:pt idx="480">
                  <c:v>-1.3810564893332726</c:v>
                </c:pt>
                <c:pt idx="481">
                  <c:v>-1.3638339170210705</c:v>
                </c:pt>
                <c:pt idx="482">
                  <c:v>-1.3141510517378814</c:v>
                </c:pt>
                <c:pt idx="483">
                  <c:v>-1.2592967418874284</c:v>
                </c:pt>
                <c:pt idx="484">
                  <c:v>-1.1238873592544969</c:v>
                </c:pt>
                <c:pt idx="485">
                  <c:v>-1.210358330140483</c:v>
                </c:pt>
                <c:pt idx="486">
                  <c:v>-1.1951626659615793</c:v>
                </c:pt>
                <c:pt idx="487">
                  <c:v>-1.1502407849234388</c:v>
                </c:pt>
                <c:pt idx="488">
                  <c:v>-1.1346298997729474</c:v>
                </c:pt>
                <c:pt idx="489">
                  <c:v>-1.4567818281656411</c:v>
                </c:pt>
                <c:pt idx="490">
                  <c:v>-1.7855943288253699</c:v>
                </c:pt>
                <c:pt idx="491">
                  <c:v>-2.0369105612447935</c:v>
                </c:pt>
                <c:pt idx="492">
                  <c:v>-2.219962957090226</c:v>
                </c:pt>
                <c:pt idx="493">
                  <c:v>-2.4267200878453177</c:v>
                </c:pt>
                <c:pt idx="494">
                  <c:v>-2.6038802086989468</c:v>
                </c:pt>
                <c:pt idx="495">
                  <c:v>-2.6694843905799202</c:v>
                </c:pt>
                <c:pt idx="496">
                  <c:v>-2.7905775166926134</c:v>
                </c:pt>
                <c:pt idx="497">
                  <c:v>-2.9664833258161853</c:v>
                </c:pt>
                <c:pt idx="498">
                  <c:v>-3.1062487353756687</c:v>
                </c:pt>
                <c:pt idx="499">
                  <c:v>-2.8022422900059087</c:v>
                </c:pt>
                <c:pt idx="500">
                  <c:v>-2.2988117707576037</c:v>
                </c:pt>
                <c:pt idx="501">
                  <c:v>-2.2935943008538793</c:v>
                </c:pt>
                <c:pt idx="502">
                  <c:v>-2.4804719882757893</c:v>
                </c:pt>
                <c:pt idx="503">
                  <c:v>-2.4778458929027081</c:v>
                </c:pt>
                <c:pt idx="504">
                  <c:v>-2.1164327945997323</c:v>
                </c:pt>
                <c:pt idx="505">
                  <c:v>-1.7583396906219599</c:v>
                </c:pt>
                <c:pt idx="506">
                  <c:v>-2.4738498772228121</c:v>
                </c:pt>
                <c:pt idx="507">
                  <c:v>-3.0960429772745099</c:v>
                </c:pt>
                <c:pt idx="508">
                  <c:v>-3.6984370523355721</c:v>
                </c:pt>
                <c:pt idx="509">
                  <c:v>-3.9687393069431547</c:v>
                </c:pt>
                <c:pt idx="510">
                  <c:v>-4.4729336698019111</c:v>
                </c:pt>
                <c:pt idx="511">
                  <c:v>-5.4722334327390838</c:v>
                </c:pt>
                <c:pt idx="512">
                  <c:v>-5.6626767439353918</c:v>
                </c:pt>
                <c:pt idx="513">
                  <c:v>-5.5951171594305604</c:v>
                </c:pt>
                <c:pt idx="514">
                  <c:v>-5.9628858710900934</c:v>
                </c:pt>
                <c:pt idx="515">
                  <c:v>-6.1227294878939382</c:v>
                </c:pt>
                <c:pt idx="516">
                  <c:v>-5.7641482935181285</c:v>
                </c:pt>
                <c:pt idx="517">
                  <c:v>-5.274269173030766</c:v>
                </c:pt>
                <c:pt idx="518">
                  <c:v>-6.361026426023944</c:v>
                </c:pt>
                <c:pt idx="519">
                  <c:v>-9.1097147584927907</c:v>
                </c:pt>
                <c:pt idx="520">
                  <c:v>-10.650056001226826</c:v>
                </c:pt>
                <c:pt idx="521">
                  <c:v>-9.9567042852890939</c:v>
                </c:pt>
                <c:pt idx="522">
                  <c:v>-7.2777601812215318</c:v>
                </c:pt>
                <c:pt idx="523">
                  <c:v>-7.0739066710478857</c:v>
                </c:pt>
                <c:pt idx="524">
                  <c:v>-8.4326705409750424</c:v>
                </c:pt>
                <c:pt idx="525">
                  <c:v>-11.017030127761796</c:v>
                </c:pt>
                <c:pt idx="526">
                  <c:v>-11.814753506586467</c:v>
                </c:pt>
                <c:pt idx="527">
                  <c:v>-13.000052381504744</c:v>
                </c:pt>
                <c:pt idx="528">
                  <c:v>-15.144131998328371</c:v>
                </c:pt>
                <c:pt idx="529">
                  <c:v>-20.530849787751865</c:v>
                </c:pt>
                <c:pt idx="530">
                  <c:v>-22.641240332773343</c:v>
                </c:pt>
                <c:pt idx="531">
                  <c:v>-23.675968367310581</c:v>
                </c:pt>
                <c:pt idx="532">
                  <c:v>-31.530806389859539</c:v>
                </c:pt>
                <c:pt idx="533">
                  <c:v>-43.604712028411662</c:v>
                </c:pt>
                <c:pt idx="534">
                  <c:v>-46.541384233591486</c:v>
                </c:pt>
                <c:pt idx="535">
                  <c:v>-50.5118266897152</c:v>
                </c:pt>
                <c:pt idx="536">
                  <c:v>-43.372974145323951</c:v>
                </c:pt>
                <c:pt idx="537">
                  <c:v>-66.945167644081621</c:v>
                </c:pt>
                <c:pt idx="538">
                  <c:v>-148.7261032297472</c:v>
                </c:pt>
                <c:pt idx="539">
                  <c:v>177.74185868324008</c:v>
                </c:pt>
                <c:pt idx="540">
                  <c:v>113.20159116413697</c:v>
                </c:pt>
                <c:pt idx="541">
                  <c:v>84.694234393961111</c:v>
                </c:pt>
                <c:pt idx="542">
                  <c:v>73.173143467736281</c:v>
                </c:pt>
                <c:pt idx="543">
                  <c:v>51.349204394998246</c:v>
                </c:pt>
                <c:pt idx="544">
                  <c:v>35.406513304853902</c:v>
                </c:pt>
                <c:pt idx="545">
                  <c:v>32.389177997308906</c:v>
                </c:pt>
                <c:pt idx="546">
                  <c:v>33.883892827077098</c:v>
                </c:pt>
                <c:pt idx="547">
                  <c:v>30.02680113081604</c:v>
                </c:pt>
                <c:pt idx="548">
                  <c:v>19.729549235676732</c:v>
                </c:pt>
                <c:pt idx="549">
                  <c:v>13.724869383784329</c:v>
                </c:pt>
                <c:pt idx="550">
                  <c:v>8.6094760930534182</c:v>
                </c:pt>
                <c:pt idx="551">
                  <c:v>6.6135043225308259</c:v>
                </c:pt>
                <c:pt idx="552">
                  <c:v>1.7973152061370332</c:v>
                </c:pt>
                <c:pt idx="553">
                  <c:v>1.3780682851635269</c:v>
                </c:pt>
                <c:pt idx="554">
                  <c:v>2.0425610052067058</c:v>
                </c:pt>
                <c:pt idx="555">
                  <c:v>1.9581175803338353</c:v>
                </c:pt>
                <c:pt idx="556">
                  <c:v>5.7391620830189769</c:v>
                </c:pt>
                <c:pt idx="557">
                  <c:v>9.8044892688547129</c:v>
                </c:pt>
                <c:pt idx="558">
                  <c:v>13.500366940387613</c:v>
                </c:pt>
                <c:pt idx="559">
                  <c:v>15.151490142128655</c:v>
                </c:pt>
                <c:pt idx="560">
                  <c:v>16.382701453124778</c:v>
                </c:pt>
                <c:pt idx="561">
                  <c:v>17.478959963894717</c:v>
                </c:pt>
                <c:pt idx="562">
                  <c:v>17.252752973204263</c:v>
                </c:pt>
                <c:pt idx="563">
                  <c:v>14.196773694285222</c:v>
                </c:pt>
                <c:pt idx="564">
                  <c:v>10.209334035396479</c:v>
                </c:pt>
                <c:pt idx="565">
                  <c:v>6.4292620694995541</c:v>
                </c:pt>
                <c:pt idx="566">
                  <c:v>3.3940709484222773</c:v>
                </c:pt>
                <c:pt idx="567">
                  <c:v>2.181779250786525</c:v>
                </c:pt>
                <c:pt idx="568">
                  <c:v>1.0668650842084966</c:v>
                </c:pt>
                <c:pt idx="569">
                  <c:v>-0.3413651498705127</c:v>
                </c:pt>
                <c:pt idx="570">
                  <c:v>1.1487158725815991</c:v>
                </c:pt>
                <c:pt idx="571">
                  <c:v>0.48138090394654875</c:v>
                </c:pt>
                <c:pt idx="572">
                  <c:v>-0.61728025421166433</c:v>
                </c:pt>
                <c:pt idx="573">
                  <c:v>-1.7877727442277773</c:v>
                </c:pt>
                <c:pt idx="574">
                  <c:v>-1.7120682570934946</c:v>
                </c:pt>
                <c:pt idx="575">
                  <c:v>-0.27600032122304657</c:v>
                </c:pt>
                <c:pt idx="576">
                  <c:v>-0.93611857497066453</c:v>
                </c:pt>
                <c:pt idx="577">
                  <c:v>-1.2938801128593957</c:v>
                </c:pt>
                <c:pt idx="578">
                  <c:v>-0.74724908429942094</c:v>
                </c:pt>
                <c:pt idx="579">
                  <c:v>1.2128852827311978</c:v>
                </c:pt>
                <c:pt idx="580">
                  <c:v>1.7723692213607118</c:v>
                </c:pt>
                <c:pt idx="581">
                  <c:v>2.3352997256436918</c:v>
                </c:pt>
                <c:pt idx="582">
                  <c:v>3.2082941507764211</c:v>
                </c:pt>
                <c:pt idx="583">
                  <c:v>3.0598617971816551</c:v>
                </c:pt>
                <c:pt idx="584">
                  <c:v>3.9127918885671034</c:v>
                </c:pt>
                <c:pt idx="585">
                  <c:v>4.2494687708851693</c:v>
                </c:pt>
                <c:pt idx="586">
                  <c:v>4.2149598659685337</c:v>
                </c:pt>
                <c:pt idx="587">
                  <c:v>3.7576987834209579</c:v>
                </c:pt>
                <c:pt idx="588">
                  <c:v>3.503412877560848</c:v>
                </c:pt>
                <c:pt idx="589">
                  <c:v>3.613924418584717</c:v>
                </c:pt>
                <c:pt idx="590">
                  <c:v>4.3551299670222079</c:v>
                </c:pt>
                <c:pt idx="591">
                  <c:v>3.7011399411615304</c:v>
                </c:pt>
                <c:pt idx="592">
                  <c:v>2.4910612777003518</c:v>
                </c:pt>
                <c:pt idx="593">
                  <c:v>1.3918069669661655</c:v>
                </c:pt>
                <c:pt idx="594">
                  <c:v>1.5836906563890762</c:v>
                </c:pt>
                <c:pt idx="595">
                  <c:v>0.62335765236888729</c:v>
                </c:pt>
                <c:pt idx="596">
                  <c:v>0.10176621055212233</c:v>
                </c:pt>
                <c:pt idx="597">
                  <c:v>-0.19805081611260897</c:v>
                </c:pt>
                <c:pt idx="598">
                  <c:v>0.19435355580861094</c:v>
                </c:pt>
                <c:pt idx="599">
                  <c:v>0.28545762091679061</c:v>
                </c:pt>
                <c:pt idx="600">
                  <c:v>0.84060879263388988</c:v>
                </c:pt>
                <c:pt idx="601">
                  <c:v>0.73477264623332561</c:v>
                </c:pt>
                <c:pt idx="602">
                  <c:v>0.27041894512762255</c:v>
                </c:pt>
                <c:pt idx="603">
                  <c:v>0.53241300726996055</c:v>
                </c:pt>
                <c:pt idx="604">
                  <c:v>0.86929739402149586</c:v>
                </c:pt>
                <c:pt idx="605">
                  <c:v>0.85904104244674295</c:v>
                </c:pt>
                <c:pt idx="606">
                  <c:v>0.84891428819354275</c:v>
                </c:pt>
                <c:pt idx="607">
                  <c:v>0.66597490579888574</c:v>
                </c:pt>
                <c:pt idx="608">
                  <c:v>0.65946936562958491</c:v>
                </c:pt>
                <c:pt idx="609">
                  <c:v>-0.16100259204716508</c:v>
                </c:pt>
                <c:pt idx="610">
                  <c:v>-1.0247220283583094</c:v>
                </c:pt>
                <c:pt idx="611">
                  <c:v>-1.0651815105634845</c:v>
                </c:pt>
                <c:pt idx="612">
                  <c:v>-1.4799327712404002</c:v>
                </c:pt>
                <c:pt idx="613">
                  <c:v>-1.4270229648842356</c:v>
                </c:pt>
                <c:pt idx="614">
                  <c:v>-1.2434177244099844</c:v>
                </c:pt>
                <c:pt idx="615">
                  <c:v>-1.4704619780011572</c:v>
                </c:pt>
                <c:pt idx="616">
                  <c:v>-1.2926758893125174</c:v>
                </c:pt>
                <c:pt idx="617">
                  <c:v>-1.1887796488044562</c:v>
                </c:pt>
                <c:pt idx="618">
                  <c:v>-0.78917575172052146</c:v>
                </c:pt>
                <c:pt idx="619">
                  <c:v>0.11859120182858937</c:v>
                </c:pt>
                <c:pt idx="620">
                  <c:v>0.64392456979091062</c:v>
                </c:pt>
                <c:pt idx="621">
                  <c:v>-0.1720207335987938</c:v>
                </c:pt>
                <c:pt idx="622">
                  <c:v>0.50969464734941872</c:v>
                </c:pt>
                <c:pt idx="623">
                  <c:v>1.2293263901307716</c:v>
                </c:pt>
                <c:pt idx="624">
                  <c:v>0.61226015799455802</c:v>
                </c:pt>
                <c:pt idx="625">
                  <c:v>0.76953085471145821</c:v>
                </c:pt>
                <c:pt idx="626">
                  <c:v>0.59878189808593485</c:v>
                </c:pt>
                <c:pt idx="627">
                  <c:v>-0.26700434559220698</c:v>
                </c:pt>
                <c:pt idx="628">
                  <c:v>-0.2096615973972234</c:v>
                </c:pt>
                <c:pt idx="629">
                  <c:v>-0.30763922470159355</c:v>
                </c:pt>
                <c:pt idx="630">
                  <c:v>-1.1461099474946506</c:v>
                </c:pt>
                <c:pt idx="631">
                  <c:v>-0.82255111099130673</c:v>
                </c:pt>
                <c:pt idx="632">
                  <c:v>-0.56416012759469991</c:v>
                </c:pt>
                <c:pt idx="633">
                  <c:v>-0.41212102455442678</c:v>
                </c:pt>
                <c:pt idx="634">
                  <c:v>-0.13454044109150801</c:v>
                </c:pt>
                <c:pt idx="635">
                  <c:v>4.4052931878439346E-2</c:v>
                </c:pt>
                <c:pt idx="636">
                  <c:v>-0.43165946702777053</c:v>
                </c:pt>
                <c:pt idx="637">
                  <c:v>-0.33638167151025489</c:v>
                </c:pt>
                <c:pt idx="638">
                  <c:v>-0.6984686090622837</c:v>
                </c:pt>
                <c:pt idx="639">
                  <c:v>-0.95856784319400179</c:v>
                </c:pt>
                <c:pt idx="640">
                  <c:v>-0.69470985787016848</c:v>
                </c:pt>
                <c:pt idx="641">
                  <c:v>-0.71551321584523175</c:v>
                </c:pt>
                <c:pt idx="642">
                  <c:v>-0.61960619669960226</c:v>
                </c:pt>
                <c:pt idx="643">
                  <c:v>-0.64030036164041693</c:v>
                </c:pt>
                <c:pt idx="644">
                  <c:v>-0.62293199850473047</c:v>
                </c:pt>
                <c:pt idx="645">
                  <c:v>-0.60592758188589912</c:v>
                </c:pt>
                <c:pt idx="646">
                  <c:v>-0.49148649087472329</c:v>
                </c:pt>
                <c:pt idx="647">
                  <c:v>-0.44691248958451224</c:v>
                </c:pt>
                <c:pt idx="648">
                  <c:v>-0.46769212183010739</c:v>
                </c:pt>
                <c:pt idx="649">
                  <c:v>-0.21295745250927176</c:v>
                </c:pt>
                <c:pt idx="650">
                  <c:v>-2.9958825265194392E-2</c:v>
                </c:pt>
                <c:pt idx="651">
                  <c:v>0.14714825197754927</c:v>
                </c:pt>
                <c:pt idx="652">
                  <c:v>0.43667929658319332</c:v>
                </c:pt>
                <c:pt idx="653">
                  <c:v>0.31812118046174032</c:v>
                </c:pt>
                <c:pt idx="654">
                  <c:v>0.28601490381205841</c:v>
                </c:pt>
                <c:pt idx="655">
                  <c:v>0.48293434682202802</c:v>
                </c:pt>
                <c:pt idx="656">
                  <c:v>0.1685757655705567</c:v>
                </c:pt>
                <c:pt idx="657">
                  <c:v>-0.11075364865096923</c:v>
                </c:pt>
                <c:pt idx="658">
                  <c:v>-0.13595868025463784</c:v>
                </c:pt>
                <c:pt idx="659">
                  <c:v>5.3485139128055845E-2</c:v>
                </c:pt>
                <c:pt idx="660">
                  <c:v>5.284708519054148E-2</c:v>
                </c:pt>
                <c:pt idx="661">
                  <c:v>-5.1990596666402933E-2</c:v>
                </c:pt>
                <c:pt idx="662">
                  <c:v>0</c:v>
                </c:pt>
                <c:pt idx="663">
                  <c:v>7.565009693628931E-2</c:v>
                </c:pt>
                <c:pt idx="664">
                  <c:v>2.4888279273422353E-2</c:v>
                </c:pt>
                <c:pt idx="665">
                  <c:v>-0.22092700412532099</c:v>
                </c:pt>
                <c:pt idx="666">
                  <c:v>-0.21590499176969086</c:v>
                </c:pt>
                <c:pt idx="667">
                  <c:v>0.1658356437377243</c:v>
                </c:pt>
                <c:pt idx="668">
                  <c:v>0.30508199259048546</c:v>
                </c:pt>
                <c:pt idx="669">
                  <c:v>0.35054601783539457</c:v>
                </c:pt>
                <c:pt idx="670">
                  <c:v>0.48824990932506479</c:v>
                </c:pt>
                <c:pt idx="671">
                  <c:v>0.37255323985011168</c:v>
                </c:pt>
                <c:pt idx="672">
                  <c:v>0.4632255016194326</c:v>
                </c:pt>
                <c:pt idx="673">
                  <c:v>0.41765201547689051</c:v>
                </c:pt>
                <c:pt idx="674">
                  <c:v>0.34699539583506217</c:v>
                </c:pt>
                <c:pt idx="675">
                  <c:v>0.39329080826114365</c:v>
                </c:pt>
                <c:pt idx="676">
                  <c:v>0.36904278000471802</c:v>
                </c:pt>
                <c:pt idx="677">
                  <c:v>0.41551370343742583</c:v>
                </c:pt>
                <c:pt idx="678">
                  <c:v>0.34522628635142261</c:v>
                </c:pt>
                <c:pt idx="679">
                  <c:v>0.41607873375363774</c:v>
                </c:pt>
                <c:pt idx="680">
                  <c:v>0.6272172249700515</c:v>
                </c:pt>
                <c:pt idx="681">
                  <c:v>0.77452532669836915</c:v>
                </c:pt>
                <c:pt idx="682">
                  <c:v>0.66713009554248881</c:v>
                </c:pt>
                <c:pt idx="683">
                  <c:v>0.47999648751943119</c:v>
                </c:pt>
                <c:pt idx="684">
                  <c:v>0.65546429815605589</c:v>
                </c:pt>
                <c:pt idx="685">
                  <c:v>0.61545805839359846</c:v>
                </c:pt>
                <c:pt idx="686">
                  <c:v>0.22242131471320645</c:v>
                </c:pt>
                <c:pt idx="687">
                  <c:v>0.24790344670595005</c:v>
                </c:pt>
                <c:pt idx="688">
                  <c:v>0.40099705339201558</c:v>
                </c:pt>
                <c:pt idx="689">
                  <c:v>0.12599541839256664</c:v>
                </c:pt>
                <c:pt idx="690">
                  <c:v>0.27839464704935435</c:v>
                </c:pt>
                <c:pt idx="691">
                  <c:v>0.20374558708356291</c:v>
                </c:pt>
                <c:pt idx="692">
                  <c:v>0.361397325565599</c:v>
                </c:pt>
                <c:pt idx="693">
                  <c:v>0.52653397789818124</c:v>
                </c:pt>
                <c:pt idx="694">
                  <c:v>0.40137277747353023</c:v>
                </c:pt>
                <c:pt idx="695">
                  <c:v>0.30020433029397325</c:v>
                </c:pt>
                <c:pt idx="696">
                  <c:v>0.44642672802696332</c:v>
                </c:pt>
                <c:pt idx="697">
                  <c:v>0.66075444263194627</c:v>
                </c:pt>
                <c:pt idx="698">
                  <c:v>0.50431643217266142</c:v>
                </c:pt>
                <c:pt idx="699">
                  <c:v>0.30550140808410259</c:v>
                </c:pt>
                <c:pt idx="700">
                  <c:v>0.40947838761380279</c:v>
                </c:pt>
                <c:pt idx="701">
                  <c:v>0.36121843227891193</c:v>
                </c:pt>
                <c:pt idx="702">
                  <c:v>0.4435206853671318</c:v>
                </c:pt>
                <c:pt idx="703">
                  <c:v>0.31997667456535539</c:v>
                </c:pt>
                <c:pt idx="704">
                  <c:v>0.70889458944111483</c:v>
                </c:pt>
                <c:pt idx="705">
                  <c:v>0.68435554486746664</c:v>
                </c:pt>
                <c:pt idx="706">
                  <c:v>0.38057958060999353</c:v>
                </c:pt>
                <c:pt idx="707">
                  <c:v>0.32157632220144788</c:v>
                </c:pt>
                <c:pt idx="708">
                  <c:v>0.64163903935165956</c:v>
                </c:pt>
                <c:pt idx="709">
                  <c:v>0.91359613905962855</c:v>
                </c:pt>
                <c:pt idx="710">
                  <c:v>0.91473438075024316</c:v>
                </c:pt>
                <c:pt idx="711">
                  <c:v>0.47542939625868341</c:v>
                </c:pt>
                <c:pt idx="712">
                  <c:v>0</c:v>
                </c:pt>
                <c:pt idx="713">
                  <c:v>-9.1164192743663053E-2</c:v>
                </c:pt>
                <c:pt idx="714">
                  <c:v>0.43194073512149289</c:v>
                </c:pt>
                <c:pt idx="715">
                  <c:v>-0.71389966227196311</c:v>
                </c:pt>
                <c:pt idx="716">
                  <c:v>-4.161197451382824</c:v>
                </c:pt>
                <c:pt idx="717">
                  <c:v>-6.7648392391182677</c:v>
                </c:pt>
                <c:pt idx="718">
                  <c:v>-1.1423498440490578</c:v>
                </c:pt>
                <c:pt idx="7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DE-41F9-9B87-EDFFED35A2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9590128"/>
        <c:axId val="829588488"/>
      </c:scatterChart>
      <c:valAx>
        <c:axId val="829590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588488"/>
        <c:crosses val="autoZero"/>
        <c:crossBetween val="midCat"/>
      </c:valAx>
      <c:valAx>
        <c:axId val="829588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590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 cylinder average pressure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'6000'!$E$5:$E$724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993-43D7-BD91-26205FB70E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781728"/>
        <c:axId val="697782712"/>
      </c:scatterChart>
      <c:valAx>
        <c:axId val="697781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782712"/>
        <c:crosses val="autoZero"/>
        <c:crossBetween val="midCat"/>
      </c:valAx>
      <c:valAx>
        <c:axId val="697782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781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Work</a:t>
            </a:r>
            <a:r>
              <a:rPr lang="en-GB" baseline="0"/>
              <a:t> done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'6000'!$AJ$5:$AJ$724</c:f>
              <c:numCache>
                <c:formatCode>General</c:formatCode>
                <c:ptCount val="720"/>
                <c:pt idx="0">
                  <c:v>0.15707999999999667</c:v>
                </c:pt>
                <c:pt idx="1">
                  <c:v>0.47171999999998998</c:v>
                </c:pt>
                <c:pt idx="2">
                  <c:v>0.78860000000001118</c:v>
                </c:pt>
                <c:pt idx="3">
                  <c:v>1.0700099999999844</c:v>
                </c:pt>
                <c:pt idx="4">
                  <c:v>1.4363999999999977</c:v>
                </c:pt>
                <c:pt idx="5">
                  <c:v>1.7311799999999988</c:v>
                </c:pt>
                <c:pt idx="6">
                  <c:v>2.075190000000021</c:v>
                </c:pt>
                <c:pt idx="7">
                  <c:v>2.430799999999985</c:v>
                </c:pt>
                <c:pt idx="8">
                  <c:v>2.7581400000000156</c:v>
                </c:pt>
                <c:pt idx="9">
                  <c:v>3.1837500000000003</c:v>
                </c:pt>
                <c:pt idx="10">
                  <c:v>3.5424000000000015</c:v>
                </c:pt>
                <c:pt idx="11">
                  <c:v>3.9177799999999712</c:v>
                </c:pt>
                <c:pt idx="12">
                  <c:v>4.4011800000000179</c:v>
                </c:pt>
                <c:pt idx="13">
                  <c:v>4.7725599999999968</c:v>
                </c:pt>
                <c:pt idx="14">
                  <c:v>5.3030900000000116</c:v>
                </c:pt>
                <c:pt idx="15">
                  <c:v>5.7671999999999795</c:v>
                </c:pt>
                <c:pt idx="16">
                  <c:v>6.2560200000000155</c:v>
                </c:pt>
                <c:pt idx="17">
                  <c:v>6.7710199999999814</c:v>
                </c:pt>
                <c:pt idx="18">
                  <c:v>7.3655400000000082</c:v>
                </c:pt>
                <c:pt idx="19">
                  <c:v>7.9402100000000102</c:v>
                </c:pt>
                <c:pt idx="20">
                  <c:v>8.5456800000000133</c:v>
                </c:pt>
                <c:pt idx="21">
                  <c:v>9.183419999999975</c:v>
                </c:pt>
                <c:pt idx="22">
                  <c:v>9.8549000000000166</c:v>
                </c:pt>
                <c:pt idx="23">
                  <c:v>10.561589999999978</c:v>
                </c:pt>
                <c:pt idx="24">
                  <c:v>11.304960000000021</c:v>
                </c:pt>
                <c:pt idx="25">
                  <c:v>12.023200000000037</c:v>
                </c:pt>
                <c:pt idx="26">
                  <c:v>12.840459999999993</c:v>
                </c:pt>
                <c:pt idx="27">
                  <c:v>13.698599999999947</c:v>
                </c:pt>
                <c:pt idx="28">
                  <c:v>14.529900000000058</c:v>
                </c:pt>
                <c:pt idx="29">
                  <c:v>15.398639999999977</c:v>
                </c:pt>
                <c:pt idx="30">
                  <c:v>16.305899999999991</c:v>
                </c:pt>
                <c:pt idx="31">
                  <c:v>17.32842999999994</c:v>
                </c:pt>
                <c:pt idx="32">
                  <c:v>18.320600000000063</c:v>
                </c:pt>
                <c:pt idx="33">
                  <c:v>19.274399999999932</c:v>
                </c:pt>
                <c:pt idx="34">
                  <c:v>20.346660000000064</c:v>
                </c:pt>
                <c:pt idx="35">
                  <c:v>21.462839999999964</c:v>
                </c:pt>
                <c:pt idx="36">
                  <c:v>22.536330000000063</c:v>
                </c:pt>
                <c:pt idx="37">
                  <c:v>23.73837999999996</c:v>
                </c:pt>
                <c:pt idx="38">
                  <c:v>24.894519999999932</c:v>
                </c:pt>
                <c:pt idx="39">
                  <c:v>26.090610000000037</c:v>
                </c:pt>
                <c:pt idx="40">
                  <c:v>27.425700000000063</c:v>
                </c:pt>
                <c:pt idx="41">
                  <c:v>28.608469999999983</c:v>
                </c:pt>
                <c:pt idx="42">
                  <c:v>29.928959999999954</c:v>
                </c:pt>
                <c:pt idx="43">
                  <c:v>31.185600000000015</c:v>
                </c:pt>
                <c:pt idx="44">
                  <c:v>32.586839999999988</c:v>
                </c:pt>
                <c:pt idx="45">
                  <c:v>33.91969000000006</c:v>
                </c:pt>
                <c:pt idx="46">
                  <c:v>35.404200000000024</c:v>
                </c:pt>
                <c:pt idx="47">
                  <c:v>36.696839999999874</c:v>
                </c:pt>
                <c:pt idx="48">
                  <c:v>38.260900000000007</c:v>
                </c:pt>
                <c:pt idx="49">
                  <c:v>39.621830000000017</c:v>
                </c:pt>
                <c:pt idx="50">
                  <c:v>41.139360000000103</c:v>
                </c:pt>
                <c:pt idx="51">
                  <c:v>42.563880000000118</c:v>
                </c:pt>
                <c:pt idx="52">
                  <c:v>44.152079999999636</c:v>
                </c:pt>
                <c:pt idx="53">
                  <c:v>45.503700000000151</c:v>
                </c:pt>
                <c:pt idx="54">
                  <c:v>47.15746000000005</c:v>
                </c:pt>
                <c:pt idx="55">
                  <c:v>48.706610000000069</c:v>
                </c:pt>
                <c:pt idx="56">
                  <c:v>50.286000000000087</c:v>
                </c:pt>
                <c:pt idx="57">
                  <c:v>51.744599999999807</c:v>
                </c:pt>
                <c:pt idx="58">
                  <c:v>53.223679999999966</c:v>
                </c:pt>
                <c:pt idx="59">
                  <c:v>54.881519999999981</c:v>
                </c:pt>
                <c:pt idx="60">
                  <c:v>56.40887000000015</c:v>
                </c:pt>
                <c:pt idx="61">
                  <c:v>57.957119999999847</c:v>
                </c:pt>
                <c:pt idx="62">
                  <c:v>59.526390000000013</c:v>
                </c:pt>
                <c:pt idx="63">
                  <c:v>60.944639999999858</c:v>
                </c:pt>
                <c:pt idx="64">
                  <c:v>62.549200000000027</c:v>
                </c:pt>
                <c:pt idx="65">
                  <c:v>63.995820000000379</c:v>
                </c:pt>
                <c:pt idx="66">
                  <c:v>65.635969999999546</c:v>
                </c:pt>
                <c:pt idx="67">
                  <c:v>67.111200000000423</c:v>
                </c:pt>
                <c:pt idx="68">
                  <c:v>68.407199999999904</c:v>
                </c:pt>
                <c:pt idx="69">
                  <c:v>70.090440000000086</c:v>
                </c:pt>
                <c:pt idx="70">
                  <c:v>71.4008800000001</c:v>
                </c:pt>
                <c:pt idx="71">
                  <c:v>72.912179999999907</c:v>
                </c:pt>
                <c:pt idx="72">
                  <c:v>74.22986999999992</c:v>
                </c:pt>
                <c:pt idx="73">
                  <c:v>75.547559999999905</c:v>
                </c:pt>
                <c:pt idx="74">
                  <c:v>76.865249999999904</c:v>
                </c:pt>
                <c:pt idx="75">
                  <c:v>78.398320000000325</c:v>
                </c:pt>
                <c:pt idx="76">
                  <c:v>79.504259999999903</c:v>
                </c:pt>
                <c:pt idx="77">
                  <c:v>80.599300000000113</c:v>
                </c:pt>
                <c:pt idx="78">
                  <c:v>82.136009999999899</c:v>
                </c:pt>
                <c:pt idx="79">
                  <c:v>82.99389999999967</c:v>
                </c:pt>
                <c:pt idx="80">
                  <c:v>84.297110000000316</c:v>
                </c:pt>
                <c:pt idx="81">
                  <c:v>85.600319999999641</c:v>
                </c:pt>
                <c:pt idx="82">
                  <c:v>86.422070000000076</c:v>
                </c:pt>
                <c:pt idx="83">
                  <c:v>87.4665600000003</c:v>
                </c:pt>
                <c:pt idx="84">
                  <c:v>88.500299999999839</c:v>
                </c:pt>
                <c:pt idx="85">
                  <c:v>89.523320000000055</c:v>
                </c:pt>
                <c:pt idx="86">
                  <c:v>90.2806199999998</c:v>
                </c:pt>
                <c:pt idx="87">
                  <c:v>91.016639999999526</c:v>
                </c:pt>
                <c:pt idx="88">
                  <c:v>91.993590000001248</c:v>
                </c:pt>
                <c:pt idx="89">
                  <c:v>92.694399999998737</c:v>
                </c:pt>
                <c:pt idx="90">
                  <c:v>93.643320000000486</c:v>
                </c:pt>
                <c:pt idx="91">
                  <c:v>94.036649999999696</c:v>
                </c:pt>
                <c:pt idx="92">
                  <c:v>94.67486000000018</c:v>
                </c:pt>
                <c:pt idx="93">
                  <c:v>95.292450000000684</c:v>
                </c:pt>
                <c:pt idx="94">
                  <c:v>95.606679999999884</c:v>
                </c:pt>
                <c:pt idx="95">
                  <c:v>96.462880000000126</c:v>
                </c:pt>
                <c:pt idx="96">
                  <c:v>96.729739999999282</c:v>
                </c:pt>
                <c:pt idx="97">
                  <c:v>96.966450000000066</c:v>
                </c:pt>
                <c:pt idx="98">
                  <c:v>97.173280000000872</c:v>
                </c:pt>
                <c:pt idx="99">
                  <c:v>97.650039999999734</c:v>
                </c:pt>
                <c:pt idx="100">
                  <c:v>97.804399999998836</c:v>
                </c:pt>
                <c:pt idx="101">
                  <c:v>97.929600000001386</c:v>
                </c:pt>
                <c:pt idx="102">
                  <c:v>98.025909999998731</c:v>
                </c:pt>
                <c:pt idx="103">
                  <c:v>98.093600000001345</c:v>
                </c:pt>
                <c:pt idx="104">
                  <c:v>98.132939999998641</c:v>
                </c:pt>
                <c:pt idx="105">
                  <c:v>98.144200000001291</c:v>
                </c:pt>
                <c:pt idx="106">
                  <c:v>97.805919999998835</c:v>
                </c:pt>
                <c:pt idx="107">
                  <c:v>98.08054000000125</c:v>
                </c:pt>
                <c:pt idx="108">
                  <c:v>97.353629999999029</c:v>
                </c:pt>
                <c:pt idx="109">
                  <c:v>97.574199999999621</c:v>
                </c:pt>
                <c:pt idx="110">
                  <c:v>96.77590000000113</c:v>
                </c:pt>
                <c:pt idx="111">
                  <c:v>96.943679999999844</c:v>
                </c:pt>
                <c:pt idx="112">
                  <c:v>96.075669999999462</c:v>
                </c:pt>
                <c:pt idx="113">
                  <c:v>95.849600000000379</c:v>
                </c:pt>
                <c:pt idx="114">
                  <c:v>95.598239999999379</c:v>
                </c:pt>
                <c:pt idx="115">
                  <c:v>94.62608000000094</c:v>
                </c:pt>
                <c:pt idx="116">
                  <c:v>94.314089999999922</c:v>
                </c:pt>
                <c:pt idx="117">
                  <c:v>93.624499999999202</c:v>
                </c:pt>
                <c:pt idx="118">
                  <c:v>92.902950000000487</c:v>
                </c:pt>
                <c:pt idx="119">
                  <c:v>92.149919999999753</c:v>
                </c:pt>
                <c:pt idx="120">
                  <c:v>91.365890000001073</c:v>
                </c:pt>
                <c:pt idx="121">
                  <c:v>90.915000000000006</c:v>
                </c:pt>
                <c:pt idx="122">
                  <c:v>89.709199999999583</c:v>
                </c:pt>
                <c:pt idx="123">
                  <c:v>88.835009999998832</c:v>
                </c:pt>
                <c:pt idx="124">
                  <c:v>87.931740000000161</c:v>
                </c:pt>
                <c:pt idx="125">
                  <c:v>86.999870000001522</c:v>
                </c:pt>
                <c:pt idx="126">
                  <c:v>86.039879999998647</c:v>
                </c:pt>
                <c:pt idx="127">
                  <c:v>85.052250000000001</c:v>
                </c:pt>
                <c:pt idx="128">
                  <c:v>84.037460000001388</c:v>
                </c:pt>
                <c:pt idx="129">
                  <c:v>82.613519999998786</c:v>
                </c:pt>
                <c:pt idx="130">
                  <c:v>81.926189999999821</c:v>
                </c:pt>
                <c:pt idx="131">
                  <c:v>80.446079999999384</c:v>
                </c:pt>
                <c:pt idx="132">
                  <c:v>79.32336000000079</c:v>
                </c:pt>
                <c:pt idx="133">
                  <c:v>77.785120000000362</c:v>
                </c:pt>
                <c:pt idx="134">
                  <c:v>77.002519999999194</c:v>
                </c:pt>
                <c:pt idx="135">
                  <c:v>75.412530000000984</c:v>
                </c:pt>
                <c:pt idx="136">
                  <c:v>74.190380000000189</c:v>
                </c:pt>
                <c:pt idx="137">
                  <c:v>72.547019999999733</c:v>
                </c:pt>
                <c:pt idx="138">
                  <c:v>71.676970000000821</c:v>
                </c:pt>
                <c:pt idx="139">
                  <c:v>69.986279999998089</c:v>
                </c:pt>
                <c:pt idx="140">
                  <c:v>68.673200000001842</c:v>
                </c:pt>
                <c:pt idx="141">
                  <c:v>66.933899999999085</c:v>
                </c:pt>
                <c:pt idx="142">
                  <c:v>65.576910000000552</c:v>
                </c:pt>
                <c:pt idx="143">
                  <c:v>64.200439999999716</c:v>
                </c:pt>
                <c:pt idx="144">
                  <c:v>62.804969999998875</c:v>
                </c:pt>
                <c:pt idx="145">
                  <c:v>60.978960000000747</c:v>
                </c:pt>
                <c:pt idx="146">
                  <c:v>59.543999999999905</c:v>
                </c:pt>
                <c:pt idx="147">
                  <c:v>57.676659999999437</c:v>
                </c:pt>
                <c:pt idx="148">
                  <c:v>56.620880000000568</c:v>
                </c:pt>
                <c:pt idx="149">
                  <c:v>54.717390000000094</c:v>
                </c:pt>
                <c:pt idx="150">
                  <c:v>52.79399999999962</c:v>
                </c:pt>
                <c:pt idx="151">
                  <c:v>51.691980000000761</c:v>
                </c:pt>
                <c:pt idx="152">
                  <c:v>49.735820000000288</c:v>
                </c:pt>
                <c:pt idx="153">
                  <c:v>47.761709999999809</c:v>
                </c:pt>
                <c:pt idx="154">
                  <c:v>46.61799999999856</c:v>
                </c:pt>
                <c:pt idx="155">
                  <c:v>44.614500000000483</c:v>
                </c:pt>
                <c:pt idx="156">
                  <c:v>43.020949999999615</c:v>
                </c:pt>
                <c:pt idx="157">
                  <c:v>40.98816000000155</c:v>
                </c:pt>
                <c:pt idx="158">
                  <c:v>39.368639999998251</c:v>
                </c:pt>
                <c:pt idx="159">
                  <c:v>37.737920000002241</c:v>
                </c:pt>
                <c:pt idx="160">
                  <c:v>35.666759999999314</c:v>
                </c:pt>
                <c:pt idx="161">
                  <c:v>34.444000000000486</c:v>
                </c:pt>
                <c:pt idx="162">
                  <c:v>32.351250000000007</c:v>
                </c:pt>
                <c:pt idx="163">
                  <c:v>30.24699999999951</c:v>
                </c:pt>
                <c:pt idx="164">
                  <c:v>28.997600000000688</c:v>
                </c:pt>
                <c:pt idx="165">
                  <c:v>26.875139999997735</c:v>
                </c:pt>
                <c:pt idx="166">
                  <c:v>24.743130000002171</c:v>
                </c:pt>
                <c:pt idx="167">
                  <c:v>23.47163999999842</c:v>
                </c:pt>
                <c:pt idx="168">
                  <c:v>21.324800000000394</c:v>
                </c:pt>
                <c:pt idx="169">
                  <c:v>19.606049999999506</c:v>
                </c:pt>
                <c:pt idx="170">
                  <c:v>17.445600000001487</c:v>
                </c:pt>
                <c:pt idx="171">
                  <c:v>16.151980000000201</c:v>
                </c:pt>
                <c:pt idx="172">
                  <c:v>13.981119999999702</c:v>
                </c:pt>
                <c:pt idx="173">
                  <c:v>12.242439999998806</c:v>
                </c:pt>
                <c:pt idx="174">
                  <c:v>10.062730000000794</c:v>
                </c:pt>
                <c:pt idx="175">
                  <c:v>8.317059999999902</c:v>
                </c:pt>
                <c:pt idx="176">
                  <c:v>6.5689499999990044</c:v>
                </c:pt>
                <c:pt idx="177">
                  <c:v>4.8188800000005978</c:v>
                </c:pt>
                <c:pt idx="178">
                  <c:v>2.6291400000001</c:v>
                </c:pt>
                <c:pt idx="179">
                  <c:v>1.3147499999988042</c:v>
                </c:pt>
                <c:pt idx="180">
                  <c:v>-1.3148399999988041</c:v>
                </c:pt>
                <c:pt idx="181">
                  <c:v>-2.6295000000000996</c:v>
                </c:pt>
                <c:pt idx="182">
                  <c:v>-4.8200900000005982</c:v>
                </c:pt>
                <c:pt idx="183">
                  <c:v>-6.5711999999990045</c:v>
                </c:pt>
                <c:pt idx="184">
                  <c:v>-8.3206699999999003</c:v>
                </c:pt>
                <c:pt idx="185">
                  <c:v>-10.068020000000796</c:v>
                </c:pt>
                <c:pt idx="186">
                  <c:v>-12.250279999998806</c:v>
                </c:pt>
                <c:pt idx="187">
                  <c:v>-13.991359999999702</c:v>
                </c:pt>
                <c:pt idx="188">
                  <c:v>-16.165670000000198</c:v>
                </c:pt>
                <c:pt idx="189">
                  <c:v>-17.461600000001489</c:v>
                </c:pt>
                <c:pt idx="190">
                  <c:v>-19.626299999999503</c:v>
                </c:pt>
                <c:pt idx="191">
                  <c:v>-21.348810000000395</c:v>
                </c:pt>
                <c:pt idx="192">
                  <c:v>-23.500799999998414</c:v>
                </c:pt>
                <c:pt idx="193">
                  <c:v>-24.775620000002174</c:v>
                </c:pt>
                <c:pt idx="194">
                  <c:v>-26.913579999997729</c:v>
                </c:pt>
                <c:pt idx="195">
                  <c:v>-29.04249000000069</c:v>
                </c:pt>
                <c:pt idx="196">
                  <c:v>-30.295999999999509</c:v>
                </c:pt>
                <c:pt idx="197">
                  <c:v>-32.407500000000006</c:v>
                </c:pt>
                <c:pt idx="198">
                  <c:v>-34.508000000000493</c:v>
                </c:pt>
                <c:pt idx="199">
                  <c:v>-35.735649999999318</c:v>
                </c:pt>
                <c:pt idx="200">
                  <c:v>-37.815360000002251</c:v>
                </c:pt>
                <c:pt idx="201">
                  <c:v>-39.453279999998244</c:v>
                </c:pt>
                <c:pt idx="202">
                  <c:v>-41.080320000001556</c:v>
                </c:pt>
                <c:pt idx="203">
                  <c:v>-43.122959999999608</c:v>
                </c:pt>
                <c:pt idx="204">
                  <c:v>-44.724750000000483</c:v>
                </c:pt>
                <c:pt idx="205">
                  <c:v>-46.738999999998548</c:v>
                </c:pt>
                <c:pt idx="206">
                  <c:v>-47.88939999999981</c:v>
                </c:pt>
                <c:pt idx="207">
                  <c:v>-49.875060000000289</c:v>
                </c:pt>
                <c:pt idx="208">
                  <c:v>-51.843270000000771</c:v>
                </c:pt>
                <c:pt idx="209">
                  <c:v>-52.952759999999614</c:v>
                </c:pt>
                <c:pt idx="210">
                  <c:v>-54.889000000000102</c:v>
                </c:pt>
                <c:pt idx="211">
                  <c:v>-56.805840000000572</c:v>
                </c:pt>
                <c:pt idx="212">
                  <c:v>-57.869869999999437</c:v>
                </c:pt>
                <c:pt idx="213">
                  <c:v>-59.751359999999906</c:v>
                </c:pt>
                <c:pt idx="214">
                  <c:v>-61.198000000000754</c:v>
                </c:pt>
                <c:pt idx="215">
                  <c:v>-63.039059999998869</c:v>
                </c:pt>
                <c:pt idx="216">
                  <c:v>-64.446929999999725</c:v>
                </c:pt>
                <c:pt idx="217">
                  <c:v>-65.836120000000562</c:v>
                </c:pt>
                <c:pt idx="218">
                  <c:v>-67.20614999999907</c:v>
                </c:pt>
                <c:pt idx="219">
                  <c:v>-68.962200000001843</c:v>
                </c:pt>
                <c:pt idx="220">
                  <c:v>-70.289039999998067</c:v>
                </c:pt>
                <c:pt idx="221">
                  <c:v>-71.997380000000831</c:v>
                </c:pt>
                <c:pt idx="222">
                  <c:v>-72.878259999999727</c:v>
                </c:pt>
                <c:pt idx="223">
                  <c:v>-74.540070000000185</c:v>
                </c:pt>
                <c:pt idx="224">
                  <c:v>-75.77734000000099</c:v>
                </c:pt>
                <c:pt idx="225">
                  <c:v>-77.386679999999188</c:v>
                </c:pt>
                <c:pt idx="226">
                  <c:v>-78.181130000000365</c:v>
                </c:pt>
                <c:pt idx="227">
                  <c:v>-79.739520000000795</c:v>
                </c:pt>
                <c:pt idx="228">
                  <c:v>-80.878719999999376</c:v>
                </c:pt>
                <c:pt idx="229">
                  <c:v>-82.379879999999815</c:v>
                </c:pt>
                <c:pt idx="230">
                  <c:v>-83.080079999998773</c:v>
                </c:pt>
                <c:pt idx="231">
                  <c:v>-84.52587000000139</c:v>
                </c:pt>
                <c:pt idx="232">
                  <c:v>-85.558500000000009</c:v>
                </c:pt>
                <c:pt idx="233">
                  <c:v>-86.564289999998621</c:v>
                </c:pt>
                <c:pt idx="234">
                  <c:v>-87.54276000000155</c:v>
                </c:pt>
                <c:pt idx="235">
                  <c:v>-88.493430000000174</c:v>
                </c:pt>
                <c:pt idx="236">
                  <c:v>-89.415819999998817</c:v>
                </c:pt>
                <c:pt idx="237">
                  <c:v>-90.309449999999586</c:v>
                </c:pt>
                <c:pt idx="238">
                  <c:v>-91.54</c:v>
                </c:pt>
                <c:pt idx="239">
                  <c:v>-92.005980000001074</c:v>
                </c:pt>
                <c:pt idx="240">
                  <c:v>-92.810409999999749</c:v>
                </c:pt>
                <c:pt idx="241">
                  <c:v>-93.58416000000048</c:v>
                </c:pt>
                <c:pt idx="242">
                  <c:v>-94.32674999999918</c:v>
                </c:pt>
                <c:pt idx="243">
                  <c:v>-95.03769999999993</c:v>
                </c:pt>
                <c:pt idx="244">
                  <c:v>-95.365920000000955</c:v>
                </c:pt>
                <c:pt idx="245">
                  <c:v>-96.365529999999367</c:v>
                </c:pt>
                <c:pt idx="246">
                  <c:v>-96.633600000000399</c:v>
                </c:pt>
                <c:pt idx="247">
                  <c:v>-96.876559999999444</c:v>
                </c:pt>
                <c:pt idx="248">
                  <c:v>-97.773119999999849</c:v>
                </c:pt>
                <c:pt idx="249">
                  <c:v>-97.616900000001152</c:v>
                </c:pt>
                <c:pt idx="250">
                  <c:v>-98.44444999999962</c:v>
                </c:pt>
                <c:pt idx="251">
                  <c:v>-98.23571999999902</c:v>
                </c:pt>
                <c:pt idx="252">
                  <c:v>-98.992580000001269</c:v>
                </c:pt>
                <c:pt idx="253">
                  <c:v>-98.730079999998821</c:v>
                </c:pt>
                <c:pt idx="254">
                  <c:v>-99.092840000001317</c:v>
                </c:pt>
                <c:pt idx="255">
                  <c:v>-99.100149999998621</c:v>
                </c:pt>
                <c:pt idx="256">
                  <c:v>-99.079560000001365</c:v>
                </c:pt>
                <c:pt idx="257">
                  <c:v>-99.03079999999872</c:v>
                </c:pt>
                <c:pt idx="258">
                  <c:v>-98.953600000001416</c:v>
                </c:pt>
                <c:pt idx="259">
                  <c:v>-98.847689999998806</c:v>
                </c:pt>
                <c:pt idx="260">
                  <c:v>-98.712799999999731</c:v>
                </c:pt>
                <c:pt idx="261">
                  <c:v>-98.249120000000886</c:v>
                </c:pt>
                <c:pt idx="262">
                  <c:v>-98.062060000000059</c:v>
                </c:pt>
                <c:pt idx="263">
                  <c:v>-97.845299999999256</c:v>
                </c:pt>
                <c:pt idx="264">
                  <c:v>-97.598570000000137</c:v>
                </c:pt>
                <c:pt idx="265">
                  <c:v>-96.749119999999863</c:v>
                </c:pt>
                <c:pt idx="266">
                  <c:v>-96.45526000000072</c:v>
                </c:pt>
                <c:pt idx="267">
                  <c:v>-95.851350000000181</c:v>
                </c:pt>
                <c:pt idx="268">
                  <c:v>-95.226899999999688</c:v>
                </c:pt>
                <c:pt idx="269">
                  <c:v>-94.854360000000497</c:v>
                </c:pt>
                <c:pt idx="270">
                  <c:v>-93.912409999998701</c:v>
                </c:pt>
                <c:pt idx="271">
                  <c:v>-93.225600000001279</c:v>
                </c:pt>
                <c:pt idx="272">
                  <c:v>-92.255679999999515</c:v>
                </c:pt>
                <c:pt idx="273">
                  <c:v>-91.533779999999794</c:v>
                </c:pt>
                <c:pt idx="274">
                  <c:v>-90.790680000000052</c:v>
                </c:pt>
                <c:pt idx="275">
                  <c:v>-89.774789999999825</c:v>
                </c:pt>
                <c:pt idx="276">
                  <c:v>-88.74820000000031</c:v>
                </c:pt>
                <c:pt idx="277">
                  <c:v>-87.710880000000074</c:v>
                </c:pt>
                <c:pt idx="278">
                  <c:v>-86.903529999999634</c:v>
                </c:pt>
                <c:pt idx="279">
                  <c:v>-85.600320000000323</c:v>
                </c:pt>
                <c:pt idx="280">
                  <c:v>-84.297109999999662</c:v>
                </c:pt>
                <c:pt idx="281">
                  <c:v>-83.453699999999898</c:v>
                </c:pt>
                <c:pt idx="282">
                  <c:v>-81.909740000000099</c:v>
                </c:pt>
                <c:pt idx="283">
                  <c:v>-80.821949999999902</c:v>
                </c:pt>
                <c:pt idx="284">
                  <c:v>-79.723280000000329</c:v>
                </c:pt>
                <c:pt idx="285">
                  <c:v>-78.182939999999903</c:v>
                </c:pt>
                <c:pt idx="286">
                  <c:v>-76.865249999999904</c:v>
                </c:pt>
                <c:pt idx="287">
                  <c:v>-75.547559999999905</c:v>
                </c:pt>
                <c:pt idx="288">
                  <c:v>-74.22986999999992</c:v>
                </c:pt>
                <c:pt idx="289">
                  <c:v>-72.711320000000086</c:v>
                </c:pt>
                <c:pt idx="290">
                  <c:v>-71.4008800000001</c:v>
                </c:pt>
                <c:pt idx="291">
                  <c:v>-69.703199999999896</c:v>
                </c:pt>
                <c:pt idx="292">
                  <c:v>-68.407200000000429</c:v>
                </c:pt>
                <c:pt idx="293">
                  <c:v>-66.924779999999529</c:v>
                </c:pt>
                <c:pt idx="294">
                  <c:v>-65.270310000000407</c:v>
                </c:pt>
                <c:pt idx="295">
                  <c:v>-63.816560000000038</c:v>
                </c:pt>
                <c:pt idx="296">
                  <c:v>-62.197799999999859</c:v>
                </c:pt>
                <c:pt idx="297">
                  <c:v>-60.772480000000016</c:v>
                </c:pt>
                <c:pt idx="298">
                  <c:v>-59.189129999999842</c:v>
                </c:pt>
                <c:pt idx="299">
                  <c:v>-57.626880000000156</c:v>
                </c:pt>
                <c:pt idx="300">
                  <c:v>-56.085609999999988</c:v>
                </c:pt>
                <c:pt idx="301">
                  <c:v>-54.407039999999959</c:v>
                </c:pt>
                <c:pt idx="302">
                  <c:v>-52.914239999999801</c:v>
                </c:pt>
                <c:pt idx="303">
                  <c:v>-51.442000000000085</c:v>
                </c:pt>
                <c:pt idx="304">
                  <c:v>-49.842300000000066</c:v>
                </c:pt>
                <c:pt idx="305">
                  <c:v>-48.273020000000045</c:v>
                </c:pt>
                <c:pt idx="306">
                  <c:v>-46.592700000000164</c:v>
                </c:pt>
                <c:pt idx="307">
                  <c:v>-45.227919999999621</c:v>
                </c:pt>
                <c:pt idx="308">
                  <c:v>-43.613640000000132</c:v>
                </c:pt>
                <c:pt idx="309">
                  <c:v>-42.169770000000106</c:v>
                </c:pt>
                <c:pt idx="310">
                  <c:v>-40.62672000000002</c:v>
                </c:pt>
                <c:pt idx="311">
                  <c:v>-39.246860000000005</c:v>
                </c:pt>
                <c:pt idx="312">
                  <c:v>-37.651649999999862</c:v>
                </c:pt>
                <c:pt idx="313">
                  <c:v>-36.340560000000025</c:v>
                </c:pt>
                <c:pt idx="314">
                  <c:v>-34.825700000000055</c:v>
                </c:pt>
                <c:pt idx="315">
                  <c:v>-33.468929999999986</c:v>
                </c:pt>
                <c:pt idx="316">
                  <c:v>-32.038240000000016</c:v>
                </c:pt>
                <c:pt idx="317">
                  <c:v>-30.758399999999948</c:v>
                </c:pt>
                <c:pt idx="318">
                  <c:v>-29.409359999999982</c:v>
                </c:pt>
                <c:pt idx="319">
                  <c:v>-28.204110000000064</c:v>
                </c:pt>
                <c:pt idx="320">
                  <c:v>-26.835900000000038</c:v>
                </c:pt>
                <c:pt idx="321">
                  <c:v>-25.61275999999993</c:v>
                </c:pt>
                <c:pt idx="322">
                  <c:v>-24.430069999999958</c:v>
                </c:pt>
                <c:pt idx="323">
                  <c:v>-23.196820000000066</c:v>
                </c:pt>
                <c:pt idx="324">
                  <c:v>-22.097879999999964</c:v>
                </c:pt>
                <c:pt idx="325">
                  <c:v>-20.951820000000069</c:v>
                </c:pt>
                <c:pt idx="326">
                  <c:v>-19.850399999999929</c:v>
                </c:pt>
                <c:pt idx="327">
                  <c:v>-18.872850000000067</c:v>
                </c:pt>
                <c:pt idx="328">
                  <c:v>-17.852839999999937</c:v>
                </c:pt>
                <c:pt idx="329">
                  <c:v>-16.798739999999992</c:v>
                </c:pt>
                <c:pt idx="330">
                  <c:v>-15.865199999999977</c:v>
                </c:pt>
                <c:pt idx="331">
                  <c:v>-14.970900000000062</c:v>
                </c:pt>
                <c:pt idx="332">
                  <c:v>-14.114759999999944</c:v>
                </c:pt>
                <c:pt idx="333">
                  <c:v>-13.228549999999993</c:v>
                </c:pt>
                <c:pt idx="334">
                  <c:v>-12.384200000000039</c:v>
                </c:pt>
                <c:pt idx="335">
                  <c:v>-11.643520000000022</c:v>
                </c:pt>
                <c:pt idx="336">
                  <c:v>-10.874879999999974</c:v>
                </c:pt>
                <c:pt idx="337">
                  <c:v>-10.143900000000018</c:v>
                </c:pt>
                <c:pt idx="338">
                  <c:v>-9.4491099999999726</c:v>
                </c:pt>
                <c:pt idx="339">
                  <c:v>-8.7890400000000124</c:v>
                </c:pt>
                <c:pt idx="340">
                  <c:v>-8.1622200000000102</c:v>
                </c:pt>
                <c:pt idx="341">
                  <c:v>-7.5671800000000093</c:v>
                </c:pt>
                <c:pt idx="342">
                  <c:v>-6.9505799999999809</c:v>
                </c:pt>
                <c:pt idx="343">
                  <c:v>-6.4173100000000165</c:v>
                </c:pt>
                <c:pt idx="344">
                  <c:v>-5.9111999999999787</c:v>
                </c:pt>
                <c:pt idx="345">
                  <c:v>-5.4307800000000128</c:v>
                </c:pt>
                <c:pt idx="346">
                  <c:v>-4.8807199999999957</c:v>
                </c:pt>
                <c:pt idx="347">
                  <c:v>-4.4972200000000182</c:v>
                </c:pt>
                <c:pt idx="348">
                  <c:v>-3.9969899999999705</c:v>
                </c:pt>
                <c:pt idx="349">
                  <c:v>-3.6096400000000015</c:v>
                </c:pt>
                <c:pt idx="350">
                  <c:v>-3.2400000000000007</c:v>
                </c:pt>
                <c:pt idx="351">
                  <c:v>-2.8017000000000158</c:v>
                </c:pt>
                <c:pt idx="352">
                  <c:v>-2.4656099999999848</c:v>
                </c:pt>
                <c:pt idx="353">
                  <c:v>-2.1012000000000213</c:v>
                </c:pt>
                <c:pt idx="354">
                  <c:v>-1.7496699999999987</c:v>
                </c:pt>
                <c:pt idx="355">
                  <c:v>-1.4493599999999975</c:v>
                </c:pt>
                <c:pt idx="356">
                  <c:v>-1.0772999999999842</c:v>
                </c:pt>
                <c:pt idx="357">
                  <c:v>-0.7926000000000113</c:v>
                </c:pt>
                <c:pt idx="358">
                  <c:v>-0.47315999999998992</c:v>
                </c:pt>
                <c:pt idx="359">
                  <c:v>-0.15723999999999666</c:v>
                </c:pt>
                <c:pt idx="360">
                  <c:v>0.15707999999999667</c:v>
                </c:pt>
                <c:pt idx="361">
                  <c:v>0.47171999999998998</c:v>
                </c:pt>
                <c:pt idx="362">
                  <c:v>0.78860000000001118</c:v>
                </c:pt>
                <c:pt idx="363">
                  <c:v>1.0700099999999844</c:v>
                </c:pt>
                <c:pt idx="364">
                  <c:v>1.4363999999999977</c:v>
                </c:pt>
                <c:pt idx="365">
                  <c:v>1.7311799999999988</c:v>
                </c:pt>
                <c:pt idx="366">
                  <c:v>2.075190000000021</c:v>
                </c:pt>
                <c:pt idx="367">
                  <c:v>2.430799999999985</c:v>
                </c:pt>
                <c:pt idx="368">
                  <c:v>2.7581400000000156</c:v>
                </c:pt>
                <c:pt idx="369">
                  <c:v>3.1837500000000003</c:v>
                </c:pt>
                <c:pt idx="370">
                  <c:v>3.5424000000000015</c:v>
                </c:pt>
                <c:pt idx="371">
                  <c:v>3.9177799999999712</c:v>
                </c:pt>
                <c:pt idx="372">
                  <c:v>4.4011800000000179</c:v>
                </c:pt>
                <c:pt idx="373">
                  <c:v>4.7725599999999968</c:v>
                </c:pt>
                <c:pt idx="374">
                  <c:v>5.3030900000000116</c:v>
                </c:pt>
                <c:pt idx="375">
                  <c:v>5.7671999999999795</c:v>
                </c:pt>
                <c:pt idx="376">
                  <c:v>6.2560200000000155</c:v>
                </c:pt>
                <c:pt idx="377">
                  <c:v>6.7710199999999814</c:v>
                </c:pt>
                <c:pt idx="378">
                  <c:v>7.3655400000000082</c:v>
                </c:pt>
                <c:pt idx="379">
                  <c:v>7.9402100000000102</c:v>
                </c:pt>
                <c:pt idx="380">
                  <c:v>8.5456800000000133</c:v>
                </c:pt>
                <c:pt idx="381">
                  <c:v>9.183419999999975</c:v>
                </c:pt>
                <c:pt idx="382">
                  <c:v>9.8549000000000166</c:v>
                </c:pt>
                <c:pt idx="383">
                  <c:v>10.561589999999978</c:v>
                </c:pt>
                <c:pt idx="384">
                  <c:v>11.304960000000021</c:v>
                </c:pt>
                <c:pt idx="385">
                  <c:v>12.023200000000037</c:v>
                </c:pt>
                <c:pt idx="386">
                  <c:v>12.840459999999993</c:v>
                </c:pt>
                <c:pt idx="387">
                  <c:v>13.698599999999947</c:v>
                </c:pt>
                <c:pt idx="388">
                  <c:v>14.529900000000058</c:v>
                </c:pt>
                <c:pt idx="389">
                  <c:v>15.398639999999977</c:v>
                </c:pt>
                <c:pt idx="390">
                  <c:v>16.305899999999991</c:v>
                </c:pt>
                <c:pt idx="391">
                  <c:v>17.32842999999994</c:v>
                </c:pt>
                <c:pt idx="392">
                  <c:v>18.320600000000063</c:v>
                </c:pt>
                <c:pt idx="393">
                  <c:v>19.274399999999932</c:v>
                </c:pt>
                <c:pt idx="394">
                  <c:v>20.346660000000064</c:v>
                </c:pt>
                <c:pt idx="395">
                  <c:v>21.462839999999964</c:v>
                </c:pt>
                <c:pt idx="396">
                  <c:v>22.536330000000063</c:v>
                </c:pt>
                <c:pt idx="397">
                  <c:v>23.73837999999996</c:v>
                </c:pt>
                <c:pt idx="398">
                  <c:v>24.894519999999932</c:v>
                </c:pt>
                <c:pt idx="399">
                  <c:v>26.090610000000037</c:v>
                </c:pt>
                <c:pt idx="400">
                  <c:v>27.425700000000063</c:v>
                </c:pt>
                <c:pt idx="401">
                  <c:v>28.608469999999983</c:v>
                </c:pt>
                <c:pt idx="402">
                  <c:v>29.928959999999954</c:v>
                </c:pt>
                <c:pt idx="403">
                  <c:v>31.185600000000015</c:v>
                </c:pt>
                <c:pt idx="404">
                  <c:v>32.586839999999988</c:v>
                </c:pt>
                <c:pt idx="405">
                  <c:v>33.91969000000006</c:v>
                </c:pt>
                <c:pt idx="406">
                  <c:v>35.404200000000024</c:v>
                </c:pt>
                <c:pt idx="407">
                  <c:v>36.696839999999874</c:v>
                </c:pt>
                <c:pt idx="408">
                  <c:v>38.260900000000007</c:v>
                </c:pt>
                <c:pt idx="409">
                  <c:v>39.621830000000017</c:v>
                </c:pt>
                <c:pt idx="410">
                  <c:v>41.139360000000103</c:v>
                </c:pt>
                <c:pt idx="411">
                  <c:v>42.563880000000118</c:v>
                </c:pt>
                <c:pt idx="412">
                  <c:v>44.152079999999636</c:v>
                </c:pt>
                <c:pt idx="413">
                  <c:v>45.503700000000151</c:v>
                </c:pt>
                <c:pt idx="414">
                  <c:v>47.15746000000005</c:v>
                </c:pt>
                <c:pt idx="415">
                  <c:v>48.706610000000069</c:v>
                </c:pt>
                <c:pt idx="416">
                  <c:v>50.286000000000087</c:v>
                </c:pt>
                <c:pt idx="417">
                  <c:v>51.744599999999807</c:v>
                </c:pt>
                <c:pt idx="418">
                  <c:v>53.223679999999966</c:v>
                </c:pt>
                <c:pt idx="419">
                  <c:v>54.881519999999981</c:v>
                </c:pt>
                <c:pt idx="420">
                  <c:v>56.40887000000015</c:v>
                </c:pt>
                <c:pt idx="421">
                  <c:v>57.957119999999847</c:v>
                </c:pt>
                <c:pt idx="422">
                  <c:v>59.526390000000013</c:v>
                </c:pt>
                <c:pt idx="423">
                  <c:v>60.944639999999858</c:v>
                </c:pt>
                <c:pt idx="424">
                  <c:v>62.549200000000027</c:v>
                </c:pt>
                <c:pt idx="425">
                  <c:v>63.995820000000379</c:v>
                </c:pt>
                <c:pt idx="426">
                  <c:v>65.635969999999546</c:v>
                </c:pt>
                <c:pt idx="427">
                  <c:v>67.111200000000423</c:v>
                </c:pt>
                <c:pt idx="428">
                  <c:v>68.407199999999904</c:v>
                </c:pt>
                <c:pt idx="429">
                  <c:v>70.090440000000086</c:v>
                </c:pt>
                <c:pt idx="430">
                  <c:v>71.4008800000001</c:v>
                </c:pt>
                <c:pt idx="431">
                  <c:v>72.912179999999907</c:v>
                </c:pt>
                <c:pt idx="432">
                  <c:v>74.22986999999992</c:v>
                </c:pt>
                <c:pt idx="433">
                  <c:v>75.547559999999905</c:v>
                </c:pt>
                <c:pt idx="434">
                  <c:v>76.865249999999904</c:v>
                </c:pt>
                <c:pt idx="435">
                  <c:v>78.398320000000325</c:v>
                </c:pt>
                <c:pt idx="436">
                  <c:v>79.504259999999903</c:v>
                </c:pt>
                <c:pt idx="437">
                  <c:v>80.599300000000113</c:v>
                </c:pt>
                <c:pt idx="438">
                  <c:v>82.136009999999899</c:v>
                </c:pt>
                <c:pt idx="439">
                  <c:v>82.99389999999967</c:v>
                </c:pt>
                <c:pt idx="440">
                  <c:v>84.297110000000316</c:v>
                </c:pt>
                <c:pt idx="441">
                  <c:v>85.600319999999641</c:v>
                </c:pt>
                <c:pt idx="442">
                  <c:v>86.422070000000076</c:v>
                </c:pt>
                <c:pt idx="443">
                  <c:v>87.4665600000003</c:v>
                </c:pt>
                <c:pt idx="444">
                  <c:v>88.500299999999839</c:v>
                </c:pt>
                <c:pt idx="445">
                  <c:v>89.523320000000055</c:v>
                </c:pt>
                <c:pt idx="446">
                  <c:v>90.2806199999998</c:v>
                </c:pt>
                <c:pt idx="447">
                  <c:v>91.016639999999526</c:v>
                </c:pt>
                <c:pt idx="448">
                  <c:v>91.993590000001248</c:v>
                </c:pt>
                <c:pt idx="449">
                  <c:v>92.694399999998737</c:v>
                </c:pt>
                <c:pt idx="450">
                  <c:v>93.643320000000486</c:v>
                </c:pt>
                <c:pt idx="451">
                  <c:v>94.036649999999696</c:v>
                </c:pt>
                <c:pt idx="452">
                  <c:v>94.67486000000018</c:v>
                </c:pt>
                <c:pt idx="453">
                  <c:v>95.292450000000684</c:v>
                </c:pt>
                <c:pt idx="454">
                  <c:v>95.606679999999884</c:v>
                </c:pt>
                <c:pt idx="455">
                  <c:v>96.462880000000126</c:v>
                </c:pt>
                <c:pt idx="456">
                  <c:v>96.729739999999282</c:v>
                </c:pt>
                <c:pt idx="457">
                  <c:v>96.966450000000066</c:v>
                </c:pt>
                <c:pt idx="458">
                  <c:v>97.173280000000872</c:v>
                </c:pt>
                <c:pt idx="459">
                  <c:v>97.650039999999734</c:v>
                </c:pt>
                <c:pt idx="460">
                  <c:v>97.804399999998836</c:v>
                </c:pt>
                <c:pt idx="461">
                  <c:v>97.929600000001386</c:v>
                </c:pt>
                <c:pt idx="462">
                  <c:v>98.025909999998731</c:v>
                </c:pt>
                <c:pt idx="463">
                  <c:v>98.093600000001345</c:v>
                </c:pt>
                <c:pt idx="464">
                  <c:v>98.132939999998641</c:v>
                </c:pt>
                <c:pt idx="465">
                  <c:v>98.144200000001291</c:v>
                </c:pt>
                <c:pt idx="466">
                  <c:v>97.805919999998835</c:v>
                </c:pt>
                <c:pt idx="467">
                  <c:v>98.08054000000125</c:v>
                </c:pt>
                <c:pt idx="468">
                  <c:v>97.353629999999029</c:v>
                </c:pt>
                <c:pt idx="469">
                  <c:v>97.574199999999621</c:v>
                </c:pt>
                <c:pt idx="470">
                  <c:v>96.77590000000113</c:v>
                </c:pt>
                <c:pt idx="471">
                  <c:v>96.943679999999844</c:v>
                </c:pt>
                <c:pt idx="472">
                  <c:v>96.075669999999462</c:v>
                </c:pt>
                <c:pt idx="473">
                  <c:v>95.849600000000379</c:v>
                </c:pt>
                <c:pt idx="474">
                  <c:v>95.598239999999379</c:v>
                </c:pt>
                <c:pt idx="475">
                  <c:v>94.62608000000094</c:v>
                </c:pt>
                <c:pt idx="476">
                  <c:v>94.314089999999922</c:v>
                </c:pt>
                <c:pt idx="477">
                  <c:v>93.624499999999202</c:v>
                </c:pt>
                <c:pt idx="478">
                  <c:v>92.902950000000487</c:v>
                </c:pt>
                <c:pt idx="479">
                  <c:v>92.149919999999753</c:v>
                </c:pt>
                <c:pt idx="480">
                  <c:v>91.365890000001073</c:v>
                </c:pt>
                <c:pt idx="481">
                  <c:v>90.915000000000006</c:v>
                </c:pt>
                <c:pt idx="482">
                  <c:v>89.709199999999583</c:v>
                </c:pt>
                <c:pt idx="483">
                  <c:v>88.835009999998832</c:v>
                </c:pt>
                <c:pt idx="484">
                  <c:v>87.931740000000161</c:v>
                </c:pt>
                <c:pt idx="485">
                  <c:v>86.999870000001522</c:v>
                </c:pt>
                <c:pt idx="486">
                  <c:v>86.039879999998647</c:v>
                </c:pt>
                <c:pt idx="487">
                  <c:v>85.052250000000001</c:v>
                </c:pt>
                <c:pt idx="488">
                  <c:v>84.037460000001388</c:v>
                </c:pt>
                <c:pt idx="489">
                  <c:v>82.613519999998786</c:v>
                </c:pt>
                <c:pt idx="490">
                  <c:v>81.926189999999821</c:v>
                </c:pt>
                <c:pt idx="491">
                  <c:v>80.446079999999384</c:v>
                </c:pt>
                <c:pt idx="492">
                  <c:v>79.32336000000079</c:v>
                </c:pt>
                <c:pt idx="493">
                  <c:v>77.785120000000362</c:v>
                </c:pt>
                <c:pt idx="494">
                  <c:v>77.002519999999194</c:v>
                </c:pt>
                <c:pt idx="495">
                  <c:v>75.412530000000984</c:v>
                </c:pt>
                <c:pt idx="496">
                  <c:v>74.190380000000189</c:v>
                </c:pt>
                <c:pt idx="497">
                  <c:v>72.547019999999733</c:v>
                </c:pt>
                <c:pt idx="498">
                  <c:v>71.676970000000821</c:v>
                </c:pt>
                <c:pt idx="499">
                  <c:v>69.986279999998089</c:v>
                </c:pt>
                <c:pt idx="500">
                  <c:v>68.673200000001842</c:v>
                </c:pt>
                <c:pt idx="501">
                  <c:v>66.933899999999085</c:v>
                </c:pt>
                <c:pt idx="502">
                  <c:v>65.576910000000552</c:v>
                </c:pt>
                <c:pt idx="503">
                  <c:v>64.200439999999716</c:v>
                </c:pt>
                <c:pt idx="504">
                  <c:v>62.804969999998875</c:v>
                </c:pt>
                <c:pt idx="505">
                  <c:v>60.978960000000747</c:v>
                </c:pt>
                <c:pt idx="506">
                  <c:v>59.543999999999905</c:v>
                </c:pt>
                <c:pt idx="507">
                  <c:v>57.676659999999437</c:v>
                </c:pt>
                <c:pt idx="508">
                  <c:v>56.620880000000568</c:v>
                </c:pt>
                <c:pt idx="509">
                  <c:v>54.717390000000094</c:v>
                </c:pt>
                <c:pt idx="510">
                  <c:v>52.79399999999962</c:v>
                </c:pt>
                <c:pt idx="511">
                  <c:v>51.691980000000761</c:v>
                </c:pt>
                <c:pt idx="512">
                  <c:v>49.735820000000288</c:v>
                </c:pt>
                <c:pt idx="513">
                  <c:v>47.761709999999809</c:v>
                </c:pt>
                <c:pt idx="514">
                  <c:v>46.61799999999856</c:v>
                </c:pt>
                <c:pt idx="515">
                  <c:v>44.614500000000483</c:v>
                </c:pt>
                <c:pt idx="516">
                  <c:v>43.020949999999615</c:v>
                </c:pt>
                <c:pt idx="517">
                  <c:v>40.98816000000155</c:v>
                </c:pt>
                <c:pt idx="518">
                  <c:v>39.368639999998251</c:v>
                </c:pt>
                <c:pt idx="519">
                  <c:v>37.737920000002241</c:v>
                </c:pt>
                <c:pt idx="520">
                  <c:v>35.666759999999314</c:v>
                </c:pt>
                <c:pt idx="521">
                  <c:v>34.444000000000486</c:v>
                </c:pt>
                <c:pt idx="522">
                  <c:v>32.351250000000007</c:v>
                </c:pt>
                <c:pt idx="523">
                  <c:v>30.24699999999951</c:v>
                </c:pt>
                <c:pt idx="524">
                  <c:v>28.997600000000688</c:v>
                </c:pt>
                <c:pt idx="525">
                  <c:v>26.875139999997735</c:v>
                </c:pt>
                <c:pt idx="526">
                  <c:v>24.743130000002171</c:v>
                </c:pt>
                <c:pt idx="527">
                  <c:v>23.47163999999842</c:v>
                </c:pt>
                <c:pt idx="528">
                  <c:v>21.324800000000394</c:v>
                </c:pt>
                <c:pt idx="529">
                  <c:v>19.606049999999506</c:v>
                </c:pt>
                <c:pt idx="530">
                  <c:v>17.445600000001487</c:v>
                </c:pt>
                <c:pt idx="531">
                  <c:v>16.151980000000201</c:v>
                </c:pt>
                <c:pt idx="532">
                  <c:v>13.981119999999702</c:v>
                </c:pt>
                <c:pt idx="533">
                  <c:v>12.242439999998806</c:v>
                </c:pt>
                <c:pt idx="534">
                  <c:v>10.062730000000794</c:v>
                </c:pt>
                <c:pt idx="535">
                  <c:v>8.317059999999902</c:v>
                </c:pt>
                <c:pt idx="536">
                  <c:v>6.5689499999990044</c:v>
                </c:pt>
                <c:pt idx="537">
                  <c:v>4.8188800000005978</c:v>
                </c:pt>
                <c:pt idx="538">
                  <c:v>2.6291400000001</c:v>
                </c:pt>
                <c:pt idx="539">
                  <c:v>1.3147499999988042</c:v>
                </c:pt>
                <c:pt idx="540">
                  <c:v>-1.3148399999988041</c:v>
                </c:pt>
                <c:pt idx="541">
                  <c:v>-2.6295000000000996</c:v>
                </c:pt>
                <c:pt idx="542">
                  <c:v>-4.8200900000005982</c:v>
                </c:pt>
                <c:pt idx="543">
                  <c:v>-6.5711999999990045</c:v>
                </c:pt>
                <c:pt idx="544">
                  <c:v>-8.3206699999999003</c:v>
                </c:pt>
                <c:pt idx="545">
                  <c:v>-10.068020000000796</c:v>
                </c:pt>
                <c:pt idx="546">
                  <c:v>-12.250279999998806</c:v>
                </c:pt>
                <c:pt idx="547">
                  <c:v>-13.991359999999702</c:v>
                </c:pt>
                <c:pt idx="548">
                  <c:v>-16.165670000000198</c:v>
                </c:pt>
                <c:pt idx="549">
                  <c:v>-17.461600000001489</c:v>
                </c:pt>
                <c:pt idx="550">
                  <c:v>-19.626299999999503</c:v>
                </c:pt>
                <c:pt idx="551">
                  <c:v>-21.348810000000395</c:v>
                </c:pt>
                <c:pt idx="552">
                  <c:v>-23.500799999998414</c:v>
                </c:pt>
                <c:pt idx="553">
                  <c:v>-24.775620000002174</c:v>
                </c:pt>
                <c:pt idx="554">
                  <c:v>-26.913579999997729</c:v>
                </c:pt>
                <c:pt idx="555">
                  <c:v>-29.04249000000069</c:v>
                </c:pt>
                <c:pt idx="556">
                  <c:v>-30.295999999999509</c:v>
                </c:pt>
                <c:pt idx="557">
                  <c:v>-32.407500000000006</c:v>
                </c:pt>
                <c:pt idx="558">
                  <c:v>-34.508000000000493</c:v>
                </c:pt>
                <c:pt idx="559">
                  <c:v>-35.735649999999318</c:v>
                </c:pt>
                <c:pt idx="560">
                  <c:v>-37.815360000002251</c:v>
                </c:pt>
                <c:pt idx="561">
                  <c:v>-39.453279999998244</c:v>
                </c:pt>
                <c:pt idx="562">
                  <c:v>-41.080320000001556</c:v>
                </c:pt>
                <c:pt idx="563">
                  <c:v>-43.122959999999608</c:v>
                </c:pt>
                <c:pt idx="564">
                  <c:v>-44.724750000000483</c:v>
                </c:pt>
                <c:pt idx="565">
                  <c:v>-46.738999999998548</c:v>
                </c:pt>
                <c:pt idx="566">
                  <c:v>-47.88939999999981</c:v>
                </c:pt>
                <c:pt idx="567">
                  <c:v>-49.875060000000289</c:v>
                </c:pt>
                <c:pt idx="568">
                  <c:v>-51.843270000000771</c:v>
                </c:pt>
                <c:pt idx="569">
                  <c:v>-52.952759999999614</c:v>
                </c:pt>
                <c:pt idx="570">
                  <c:v>-54.889000000000102</c:v>
                </c:pt>
                <c:pt idx="571">
                  <c:v>-56.805840000000572</c:v>
                </c:pt>
                <c:pt idx="572">
                  <c:v>-57.869869999999437</c:v>
                </c:pt>
                <c:pt idx="573">
                  <c:v>-59.751359999999906</c:v>
                </c:pt>
                <c:pt idx="574">
                  <c:v>-61.198000000000754</c:v>
                </c:pt>
                <c:pt idx="575">
                  <c:v>-63.039059999998869</c:v>
                </c:pt>
                <c:pt idx="576">
                  <c:v>-64.446929999999725</c:v>
                </c:pt>
                <c:pt idx="577">
                  <c:v>-65.836120000000562</c:v>
                </c:pt>
                <c:pt idx="578">
                  <c:v>-67.20614999999907</c:v>
                </c:pt>
                <c:pt idx="579">
                  <c:v>-68.962200000001843</c:v>
                </c:pt>
                <c:pt idx="580">
                  <c:v>-70.289039999998067</c:v>
                </c:pt>
                <c:pt idx="581">
                  <c:v>-71.997380000000831</c:v>
                </c:pt>
                <c:pt idx="582">
                  <c:v>-72.878259999999727</c:v>
                </c:pt>
                <c:pt idx="583">
                  <c:v>-74.540070000000185</c:v>
                </c:pt>
                <c:pt idx="584">
                  <c:v>-75.77734000000099</c:v>
                </c:pt>
                <c:pt idx="585">
                  <c:v>-77.386679999999188</c:v>
                </c:pt>
                <c:pt idx="586">
                  <c:v>-78.181130000000365</c:v>
                </c:pt>
                <c:pt idx="587">
                  <c:v>-79.739520000000795</c:v>
                </c:pt>
                <c:pt idx="588">
                  <c:v>-80.878719999999376</c:v>
                </c:pt>
                <c:pt idx="589">
                  <c:v>-82.379879999999815</c:v>
                </c:pt>
                <c:pt idx="590">
                  <c:v>-83.080079999998773</c:v>
                </c:pt>
                <c:pt idx="591">
                  <c:v>-84.52587000000139</c:v>
                </c:pt>
                <c:pt idx="592">
                  <c:v>-85.558500000000009</c:v>
                </c:pt>
                <c:pt idx="593">
                  <c:v>-86.564289999998621</c:v>
                </c:pt>
                <c:pt idx="594">
                  <c:v>-87.54276000000155</c:v>
                </c:pt>
                <c:pt idx="595">
                  <c:v>-88.493430000000174</c:v>
                </c:pt>
                <c:pt idx="596">
                  <c:v>-89.415819999998817</c:v>
                </c:pt>
                <c:pt idx="597">
                  <c:v>-90.309449999999586</c:v>
                </c:pt>
                <c:pt idx="598">
                  <c:v>-91.54</c:v>
                </c:pt>
                <c:pt idx="599">
                  <c:v>-92.005980000001074</c:v>
                </c:pt>
                <c:pt idx="600">
                  <c:v>-92.810409999999749</c:v>
                </c:pt>
                <c:pt idx="601">
                  <c:v>-93.58416000000048</c:v>
                </c:pt>
                <c:pt idx="602">
                  <c:v>-94.32674999999918</c:v>
                </c:pt>
                <c:pt idx="603">
                  <c:v>-95.03769999999993</c:v>
                </c:pt>
                <c:pt idx="604">
                  <c:v>-95.365920000000955</c:v>
                </c:pt>
                <c:pt idx="605">
                  <c:v>-96.365529999999367</c:v>
                </c:pt>
                <c:pt idx="606">
                  <c:v>-96.633600000000399</c:v>
                </c:pt>
                <c:pt idx="607">
                  <c:v>-96.876559999999444</c:v>
                </c:pt>
                <c:pt idx="608">
                  <c:v>-97.773119999999849</c:v>
                </c:pt>
                <c:pt idx="609">
                  <c:v>-97.616900000001152</c:v>
                </c:pt>
                <c:pt idx="610">
                  <c:v>-98.44444999999962</c:v>
                </c:pt>
                <c:pt idx="611">
                  <c:v>-98.23571999999902</c:v>
                </c:pt>
                <c:pt idx="612">
                  <c:v>-98.992580000001269</c:v>
                </c:pt>
                <c:pt idx="613">
                  <c:v>-98.730079999998821</c:v>
                </c:pt>
                <c:pt idx="614">
                  <c:v>-99.092840000001317</c:v>
                </c:pt>
                <c:pt idx="615">
                  <c:v>-99.100149999998621</c:v>
                </c:pt>
                <c:pt idx="616">
                  <c:v>-99.079560000001365</c:v>
                </c:pt>
                <c:pt idx="617">
                  <c:v>-99.03079999999872</c:v>
                </c:pt>
                <c:pt idx="618">
                  <c:v>-98.953600000001416</c:v>
                </c:pt>
                <c:pt idx="619">
                  <c:v>-98.847689999998806</c:v>
                </c:pt>
                <c:pt idx="620">
                  <c:v>-98.712799999999731</c:v>
                </c:pt>
                <c:pt idx="621">
                  <c:v>-98.249120000000886</c:v>
                </c:pt>
                <c:pt idx="622">
                  <c:v>-98.358319999999793</c:v>
                </c:pt>
                <c:pt idx="623">
                  <c:v>-97.54901999999953</c:v>
                </c:pt>
                <c:pt idx="624">
                  <c:v>-97.598570000000137</c:v>
                </c:pt>
                <c:pt idx="625">
                  <c:v>-96.749119999999863</c:v>
                </c:pt>
                <c:pt idx="626">
                  <c:v>-96.45526000000072</c:v>
                </c:pt>
                <c:pt idx="627">
                  <c:v>-95.851350000000181</c:v>
                </c:pt>
                <c:pt idx="628">
                  <c:v>-95.50291999999942</c:v>
                </c:pt>
                <c:pt idx="629">
                  <c:v>-94.578320000000744</c:v>
                </c:pt>
                <c:pt idx="630">
                  <c:v>-93.912409999998701</c:v>
                </c:pt>
                <c:pt idx="631">
                  <c:v>-93.225600000001279</c:v>
                </c:pt>
                <c:pt idx="632">
                  <c:v>-92.255679999999515</c:v>
                </c:pt>
                <c:pt idx="633">
                  <c:v>-91.533779999999794</c:v>
                </c:pt>
                <c:pt idx="634">
                  <c:v>-90.790680000000052</c:v>
                </c:pt>
                <c:pt idx="635">
                  <c:v>-89.774789999999825</c:v>
                </c:pt>
                <c:pt idx="636">
                  <c:v>-88.74820000000031</c:v>
                </c:pt>
                <c:pt idx="637">
                  <c:v>-87.710880000000074</c:v>
                </c:pt>
                <c:pt idx="638">
                  <c:v>-86.903529999999634</c:v>
                </c:pt>
                <c:pt idx="639">
                  <c:v>-85.600320000000323</c:v>
                </c:pt>
                <c:pt idx="640">
                  <c:v>-84.297109999999662</c:v>
                </c:pt>
                <c:pt idx="641">
                  <c:v>-83.453699999999898</c:v>
                </c:pt>
                <c:pt idx="642">
                  <c:v>-81.909740000000099</c:v>
                </c:pt>
                <c:pt idx="643">
                  <c:v>-81.044600000000329</c:v>
                </c:pt>
                <c:pt idx="644">
                  <c:v>-79.500629999999902</c:v>
                </c:pt>
                <c:pt idx="645">
                  <c:v>-78.182939999999903</c:v>
                </c:pt>
                <c:pt idx="646">
                  <c:v>-76.865249999999904</c:v>
                </c:pt>
                <c:pt idx="647">
                  <c:v>-75.547559999999905</c:v>
                </c:pt>
                <c:pt idx="648">
                  <c:v>-74.22986999999992</c:v>
                </c:pt>
                <c:pt idx="649">
                  <c:v>-72.711320000000086</c:v>
                </c:pt>
                <c:pt idx="650">
                  <c:v>-71.4008800000001</c:v>
                </c:pt>
                <c:pt idx="651">
                  <c:v>-69.703199999999896</c:v>
                </c:pt>
                <c:pt idx="652">
                  <c:v>-68.407200000000429</c:v>
                </c:pt>
                <c:pt idx="653">
                  <c:v>-66.924779999999529</c:v>
                </c:pt>
                <c:pt idx="654">
                  <c:v>-65.270310000000407</c:v>
                </c:pt>
                <c:pt idx="655">
                  <c:v>-63.816560000000038</c:v>
                </c:pt>
                <c:pt idx="656">
                  <c:v>-62.197799999999859</c:v>
                </c:pt>
                <c:pt idx="657">
                  <c:v>-60.772480000000016</c:v>
                </c:pt>
                <c:pt idx="658">
                  <c:v>-59.189129999999842</c:v>
                </c:pt>
                <c:pt idx="659">
                  <c:v>-57.626880000000156</c:v>
                </c:pt>
                <c:pt idx="660">
                  <c:v>-56.085609999999988</c:v>
                </c:pt>
                <c:pt idx="661">
                  <c:v>-54.407039999999959</c:v>
                </c:pt>
                <c:pt idx="662">
                  <c:v>-52.914239999999801</c:v>
                </c:pt>
                <c:pt idx="663">
                  <c:v>-51.442000000000085</c:v>
                </c:pt>
                <c:pt idx="664">
                  <c:v>-49.842300000000066</c:v>
                </c:pt>
                <c:pt idx="665">
                  <c:v>-48.273020000000045</c:v>
                </c:pt>
                <c:pt idx="666">
                  <c:v>-46.592700000000164</c:v>
                </c:pt>
                <c:pt idx="667">
                  <c:v>-45.227919999999621</c:v>
                </c:pt>
                <c:pt idx="668">
                  <c:v>-43.613640000000132</c:v>
                </c:pt>
                <c:pt idx="669">
                  <c:v>-42.169770000000106</c:v>
                </c:pt>
                <c:pt idx="670">
                  <c:v>-40.62672000000002</c:v>
                </c:pt>
                <c:pt idx="671">
                  <c:v>-39.246860000000005</c:v>
                </c:pt>
                <c:pt idx="672">
                  <c:v>-37.651649999999862</c:v>
                </c:pt>
                <c:pt idx="673">
                  <c:v>-36.340560000000025</c:v>
                </c:pt>
                <c:pt idx="674">
                  <c:v>-34.825700000000055</c:v>
                </c:pt>
                <c:pt idx="675">
                  <c:v>-33.468929999999986</c:v>
                </c:pt>
                <c:pt idx="676">
                  <c:v>-32.038240000000016</c:v>
                </c:pt>
                <c:pt idx="677">
                  <c:v>-30.758399999999948</c:v>
                </c:pt>
                <c:pt idx="678">
                  <c:v>-29.409359999999982</c:v>
                </c:pt>
                <c:pt idx="679">
                  <c:v>-28.204110000000064</c:v>
                </c:pt>
                <c:pt idx="680">
                  <c:v>-26.835900000000038</c:v>
                </c:pt>
                <c:pt idx="681">
                  <c:v>-25.61275999999993</c:v>
                </c:pt>
                <c:pt idx="682">
                  <c:v>-24.430069999999958</c:v>
                </c:pt>
                <c:pt idx="683">
                  <c:v>-23.196820000000066</c:v>
                </c:pt>
                <c:pt idx="684">
                  <c:v>-22.097879999999964</c:v>
                </c:pt>
                <c:pt idx="685">
                  <c:v>-20.951820000000069</c:v>
                </c:pt>
                <c:pt idx="686">
                  <c:v>-19.850399999999929</c:v>
                </c:pt>
                <c:pt idx="687">
                  <c:v>-18.872850000000067</c:v>
                </c:pt>
                <c:pt idx="688">
                  <c:v>-17.852839999999937</c:v>
                </c:pt>
                <c:pt idx="689">
                  <c:v>-16.798739999999992</c:v>
                </c:pt>
                <c:pt idx="690">
                  <c:v>-15.865199999999977</c:v>
                </c:pt>
                <c:pt idx="691">
                  <c:v>-14.970900000000062</c:v>
                </c:pt>
                <c:pt idx="692">
                  <c:v>-14.114759999999944</c:v>
                </c:pt>
                <c:pt idx="693">
                  <c:v>-13.228549999999993</c:v>
                </c:pt>
                <c:pt idx="694">
                  <c:v>-12.384200000000039</c:v>
                </c:pt>
                <c:pt idx="695">
                  <c:v>-11.643520000000022</c:v>
                </c:pt>
                <c:pt idx="696">
                  <c:v>-10.874879999999974</c:v>
                </c:pt>
                <c:pt idx="697">
                  <c:v>-10.143900000000018</c:v>
                </c:pt>
                <c:pt idx="698">
                  <c:v>-9.4491099999999726</c:v>
                </c:pt>
                <c:pt idx="699">
                  <c:v>-8.7890400000000124</c:v>
                </c:pt>
                <c:pt idx="700">
                  <c:v>-8.1622200000000102</c:v>
                </c:pt>
                <c:pt idx="701">
                  <c:v>-7.5671800000000093</c:v>
                </c:pt>
                <c:pt idx="702">
                  <c:v>-6.9505799999999809</c:v>
                </c:pt>
                <c:pt idx="703">
                  <c:v>-6.4173100000000165</c:v>
                </c:pt>
                <c:pt idx="704">
                  <c:v>-5.9111999999999787</c:v>
                </c:pt>
                <c:pt idx="705">
                  <c:v>-5.4307800000000128</c:v>
                </c:pt>
                <c:pt idx="706">
                  <c:v>-4.8807199999999957</c:v>
                </c:pt>
                <c:pt idx="707">
                  <c:v>-4.4972200000000182</c:v>
                </c:pt>
                <c:pt idx="708">
                  <c:v>-3.9969899999999705</c:v>
                </c:pt>
                <c:pt idx="709">
                  <c:v>-3.6096400000000015</c:v>
                </c:pt>
                <c:pt idx="710">
                  <c:v>-3.2400000000000007</c:v>
                </c:pt>
                <c:pt idx="711">
                  <c:v>-2.8017000000000158</c:v>
                </c:pt>
                <c:pt idx="712">
                  <c:v>-2.4656099999999848</c:v>
                </c:pt>
                <c:pt idx="713">
                  <c:v>-2.1012000000000213</c:v>
                </c:pt>
                <c:pt idx="714">
                  <c:v>-1.7496699999999987</c:v>
                </c:pt>
                <c:pt idx="715">
                  <c:v>-1.4493599999999975</c:v>
                </c:pt>
                <c:pt idx="716">
                  <c:v>-1.0772999999999842</c:v>
                </c:pt>
                <c:pt idx="717">
                  <c:v>-0.7926000000000113</c:v>
                </c:pt>
                <c:pt idx="718">
                  <c:v>-0.47315999999998992</c:v>
                </c:pt>
                <c:pt idx="719">
                  <c:v>-154.52761000000004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3E-4753-A0BF-C6E615C77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3303704"/>
        <c:axId val="853305344"/>
      </c:scatterChart>
      <c:valAx>
        <c:axId val="853303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3305344"/>
        <c:crosses val="autoZero"/>
        <c:crossBetween val="midCat"/>
      </c:valAx>
      <c:valAx>
        <c:axId val="853305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3303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</a:t>
            </a:r>
            <a:r>
              <a:rPr lang="en-GB" baseline="0"/>
              <a:t> P LOG V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'6000'!$Y$5:$Y$724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'6000'!$X$5:$X$724</c:f>
              <c:numCache>
                <c:formatCode>General</c:formatCode>
                <c:ptCount val="720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E3F-45AD-B41E-811CA28967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0592856"/>
        <c:axId val="800592528"/>
      </c:scatterChart>
      <c:valAx>
        <c:axId val="800592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0592528"/>
        <c:crosses val="autoZero"/>
        <c:crossBetween val="midCat"/>
      </c:valAx>
      <c:valAx>
        <c:axId val="800592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0592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Cylinder</a:t>
            </a:r>
            <a:r>
              <a:rPr lang="en-GB" baseline="0"/>
              <a:t> position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'6000'!$AR$5:$AR$724</c:f>
              <c:numCache>
                <c:formatCode>General</c:formatCode>
                <c:ptCount val="720"/>
                <c:pt idx="0">
                  <c:v>-0.20724083418920641</c:v>
                </c:pt>
                <c:pt idx="1">
                  <c:v>-0.20720634574170074</c:v>
                </c:pt>
                <c:pt idx="2">
                  <c:v>-0.20713236061678719</c:v>
                </c:pt>
                <c:pt idx="3">
                  <c:v>-0.20701892313685971</c:v>
                </c:pt>
                <c:pt idx="4">
                  <c:v>-0.20686609836816217</c:v>
                </c:pt>
                <c:pt idx="5">
                  <c:v>-0.20667397211284166</c:v>
                </c:pt>
                <c:pt idx="6">
                  <c:v>-0.20644265089795832</c:v>
                </c:pt>
                <c:pt idx="7">
                  <c:v>-0.20617226196136293</c:v>
                </c:pt>
                <c:pt idx="8">
                  <c:v>-0.20586295323433512</c:v>
                </c:pt>
                <c:pt idx="9">
                  <c:v>-0.20551489332085265</c:v>
                </c:pt>
                <c:pt idx="10">
                  <c:v>-0.20512827147334078</c:v>
                </c:pt>
                <c:pt idx="11">
                  <c:v>-0.20470329756472877</c:v>
                </c:pt>
                <c:pt idx="12">
                  <c:v>-0.20424020205661575</c:v>
                </c:pt>
                <c:pt idx="13">
                  <c:v>-0.20373923596332538</c:v>
                </c:pt>
                <c:pt idx="14">
                  <c:v>-0.20320067081160018</c:v>
                </c:pt>
                <c:pt idx="15">
                  <c:v>-0.20262479859566257</c:v>
                </c:pt>
                <c:pt idx="16">
                  <c:v>-0.20201193172733867</c:v>
                </c:pt>
                <c:pt idx="17">
                  <c:v>-0.20136240298091201</c:v>
                </c:pt>
                <c:pt idx="18">
                  <c:v>-0.20067656543234302</c:v>
                </c:pt>
                <c:pt idx="19">
                  <c:v>-0.19995479239245659</c:v>
                </c:pt>
                <c:pt idx="20">
                  <c:v>-0.19919747733366613</c:v>
                </c:pt>
                <c:pt idx="21">
                  <c:v>-0.1984050338097651</c:v>
                </c:pt>
                <c:pt idx="22">
                  <c:v>-0.19757789536827985</c:v>
                </c:pt>
                <c:pt idx="23">
                  <c:v>-0.19671651545483701</c:v>
                </c:pt>
                <c:pt idx="24">
                  <c:v>-0.19582136730895772</c:v>
                </c:pt>
                <c:pt idx="25">
                  <c:v>-0.19489294385064687</c:v>
                </c:pt>
                <c:pt idx="26">
                  <c:v>-0.19393175755710113</c:v>
                </c:pt>
                <c:pt idx="27">
                  <c:v>-0.19293834032881338</c:v>
                </c:pt>
                <c:pt idx="28">
                  <c:v>-0.19191324334430115</c:v>
                </c:pt>
                <c:pt idx="29">
                  <c:v>-0.19085703690264069</c:v>
                </c:pt>
                <c:pt idx="30">
                  <c:v>-0.18977031025293425</c:v>
                </c:pt>
                <c:pt idx="31">
                  <c:v>-0.18865367140979028</c:v>
                </c:pt>
                <c:pt idx="32">
                  <c:v>-0.18750774695384148</c:v>
                </c:pt>
                <c:pt idx="33">
                  <c:v>-0.18633318181627651</c:v>
                </c:pt>
                <c:pt idx="34">
                  <c:v>-0.18513063904630739</c:v>
                </c:pt>
                <c:pt idx="35">
                  <c:v>-0.18390079956044469</c:v>
                </c:pt>
                <c:pt idx="36">
                  <c:v>-0.18264436187240293</c:v>
                </c:pt>
                <c:pt idx="37">
                  <c:v>-0.18136204180241072</c:v>
                </c:pt>
                <c:pt idx="38">
                  <c:v>-0.18005457216465609</c:v>
                </c:pt>
                <c:pt idx="39">
                  <c:v>-0.17872270243155453</c:v>
                </c:pt>
                <c:pt idx="40">
                  <c:v>-0.17736719837349166</c:v>
                </c:pt>
                <c:pt idx="41">
                  <c:v>-0.17598884167266046</c:v>
                </c:pt>
                <c:pt idx="42">
                  <c:v>-0.17458842950958736</c:v>
                </c:pt>
                <c:pt idx="43">
                  <c:v>-0.17316677412092535</c:v>
                </c:pt>
                <c:pt idx="44">
                  <c:v>-0.17172470232708209</c:v>
                </c:pt>
                <c:pt idx="45">
                  <c:v>-0.17026305502825501</c:v>
                </c:pt>
                <c:pt idx="46">
                  <c:v>-0.16878268666745658</c:v>
                </c:pt>
                <c:pt idx="47">
                  <c:v>-0.1672844646591421</c:v>
                </c:pt>
                <c:pt idx="48">
                  <c:v>-0.16576926878209242</c:v>
                </c:pt>
                <c:pt idx="49">
                  <c:v>-0.16423799053526264</c:v>
                </c:pt>
                <c:pt idx="50">
                  <c:v>-0.16269153245538243</c:v>
                </c:pt>
                <c:pt idx="51">
                  <c:v>-0.16113080739519162</c:v>
                </c:pt>
                <c:pt idx="52">
                  <c:v>-0.15955673776130794</c:v>
                </c:pt>
                <c:pt idx="53">
                  <c:v>-0.15797025471086423</c:v>
                </c:pt>
                <c:pt idx="54">
                  <c:v>-0.15637229730621499</c:v>
                </c:pt>
                <c:pt idx="55">
                  <c:v>-0.15476381162719793</c:v>
                </c:pt>
                <c:pt idx="56">
                  <c:v>-0.15314574984065182</c:v>
                </c:pt>
                <c:pt idx="57">
                  <c:v>-0.15151906922712866</c:v>
                </c:pt>
                <c:pt idx="58">
                  <c:v>-0.14988473116500725</c:v>
                </c:pt>
                <c:pt idx="59">
                  <c:v>-0.14824370007250531</c:v>
                </c:pt>
                <c:pt idx="60">
                  <c:v>-0.14659694230841047</c:v>
                </c:pt>
                <c:pt idx="61">
                  <c:v>-0.14494542503269137</c:v>
                </c:pt>
                <c:pt idx="62">
                  <c:v>-0.14329011502852107</c:v>
                </c:pt>
                <c:pt idx="63">
                  <c:v>-0.14163197748763445</c:v>
                </c:pt>
                <c:pt idx="64">
                  <c:v>-0.13997197476135015</c:v>
                </c:pt>
                <c:pt idx="65">
                  <c:v>-0.13831106508001326</c:v>
                </c:pt>
                <c:pt idx="66">
                  <c:v>-0.13665020124405119</c:v>
                </c:pt>
                <c:pt idx="67">
                  <c:v>-0.13499032929027904</c:v>
                </c:pt>
                <c:pt idx="68">
                  <c:v>-0.13333238713753515</c:v>
                </c:pt>
                <c:pt idx="69">
                  <c:v>-0.13167730321617016</c:v>
                </c:pt>
                <c:pt idx="70">
                  <c:v>-0.13002599508634152</c:v>
                </c:pt>
                <c:pt idx="71">
                  <c:v>-0.12837936805047923</c:v>
                </c:pt>
                <c:pt idx="72">
                  <c:v>-0.12673831376567479</c:v>
                </c:pt>
                <c:pt idx="73">
                  <c:v>-0.1251037088621014</c:v>
                </c:pt>
                <c:pt idx="74">
                  <c:v>-0.12347641357388725</c:v>
                </c:pt>
                <c:pt idx="75">
                  <c:v>-0.12185727038913123</c:v>
                </c:pt>
                <c:pt idx="76">
                  <c:v>-0.12024710272596113</c:v>
                </c:pt>
                <c:pt idx="77">
                  <c:v>-0.11864671364168329</c:v>
                </c:pt>
                <c:pt idx="78">
                  <c:v>-0.11705688458215614</c:v>
                </c:pt>
                <c:pt idx="79">
                  <c:v>-0.11547837417852416</c:v>
                </c:pt>
                <c:pt idx="80">
                  <c:v>-0.1139119170983792</c:v>
                </c:pt>
                <c:pt idx="81">
                  <c:v>-0.11235822295826464</c:v>
                </c:pt>
                <c:pt idx="82">
                  <c:v>-0.11081797530419946</c:v>
                </c:pt>
                <c:pt idx="83">
                  <c:v>-0.10929183066658374</c:v>
                </c:pt>
                <c:pt idx="84">
                  <c:v>-0.10778041769544232</c:v>
                </c:pt>
                <c:pt idx="85">
                  <c:v>-0.10628433638148521</c:v>
                </c:pt>
                <c:pt idx="86">
                  <c:v>-0.10480415736790517</c:v>
                </c:pt>
                <c:pt idx="87">
                  <c:v>-0.10334042135721121</c:v>
                </c:pt>
                <c:pt idx="88">
                  <c:v>-0.10189363861670933</c:v>
                </c:pt>
                <c:pt idx="89">
                  <c:v>-0.10046428858550539</c:v>
                </c:pt>
                <c:pt idx="90">
                  <c:v>-9.9052819585125712E-2</c:v>
                </c:pt>
                <c:pt idx="91">
                  <c:v>-9.7659648635040702E-2</c:v>
                </c:pt>
                <c:pt idx="92">
                  <c:v>-9.628516137354981E-2</c:v>
                </c:pt>
                <c:pt idx="93">
                  <c:v>-9.4929712083650197E-2</c:v>
                </c:pt>
                <c:pt idx="94">
                  <c:v>-9.3593623822683547E-2</c:v>
                </c:pt>
                <c:pt idx="95">
                  <c:v>-9.2277188653745332E-2</c:v>
                </c:pt>
                <c:pt idx="96">
                  <c:v>-9.0980667976063134E-2</c:v>
                </c:pt>
                <c:pt idx="97">
                  <c:v>-8.9704292950810893E-2</c:v>
                </c:pt>
                <c:pt idx="98">
                  <c:v>-8.8448265018141764E-2</c:v>
                </c:pt>
                <c:pt idx="99">
                  <c:v>-8.7212756500598593E-2</c:v>
                </c:pt>
                <c:pt idx="100">
                  <c:v>-8.5997911287502393E-2</c:v>
                </c:pt>
                <c:pt idx="101">
                  <c:v>-8.4803845594441957E-2</c:v>
                </c:pt>
                <c:pt idx="102">
                  <c:v>-8.3630648791582551E-2</c:v>
                </c:pt>
                <c:pt idx="103">
                  <c:v>-8.2478384294195489E-2</c:v>
                </c:pt>
                <c:pt idx="104">
                  <c:v>-8.1347090508570544E-2</c:v>
                </c:pt>
                <c:pt idx="105">
                  <c:v>-8.0236781826325432E-2</c:v>
                </c:pt>
                <c:pt idx="106">
                  <c:v>-7.9147449660050384E-2</c:v>
                </c:pt>
                <c:pt idx="107">
                  <c:v>-7.8079063513235916E-2</c:v>
                </c:pt>
                <c:pt idx="108">
                  <c:v>-7.7031572077511351E-2</c:v>
                </c:pt>
                <c:pt idx="109">
                  <c:v>-7.6004904350370134E-2</c:v>
                </c:pt>
                <c:pt idx="110">
                  <c:v>-7.499897076677052E-2</c:v>
                </c:pt>
                <c:pt idx="111">
                  <c:v>-7.4013664338264729E-2</c:v>
                </c:pt>
                <c:pt idx="112">
                  <c:v>-7.3048861793625824E-2</c:v>
                </c:pt>
                <c:pt idx="113">
                  <c:v>-7.2104424715293436E-2</c:v>
                </c:pt>
                <c:pt idx="114">
                  <c:v>-7.1180200666349142E-2</c:v>
                </c:pt>
                <c:pt idx="115">
                  <c:v>-7.0276024303142476E-2</c:v>
                </c:pt>
                <c:pt idx="116">
                  <c:v>-6.9391718469118652E-2</c:v>
                </c:pt>
                <c:pt idx="117">
                  <c:v>-6.8527095265840388E-2</c:v>
                </c:pt>
                <c:pt idx="118">
                  <c:v>-6.7681957097638953E-2</c:v>
                </c:pt>
                <c:pt idx="119">
                  <c:v>-6.6856097686775084E-2</c:v>
                </c:pt>
                <c:pt idx="120">
                  <c:v>-6.6049303056424341E-2</c:v>
                </c:pt>
                <c:pt idx="121">
                  <c:v>-6.5261352479227069E-2</c:v>
                </c:pt>
                <c:pt idx="122">
                  <c:v>-6.4492019389550126E-2</c:v>
                </c:pt>
                <c:pt idx="123">
                  <c:v>-6.3741072257999576E-2</c:v>
                </c:pt>
                <c:pt idx="124">
                  <c:v>-6.3008275427088936E-2</c:v>
                </c:pt>
                <c:pt idx="125">
                  <c:v>-6.2293389907312355E-2</c:v>
                </c:pt>
                <c:pt idx="126">
                  <c:v>-6.1596174133192017E-2</c:v>
                </c:pt>
                <c:pt idx="127">
                  <c:v>-6.0916384679158095E-2</c:v>
                </c:pt>
                <c:pt idx="128">
                  <c:v>-6.0253776935389566E-2</c:v>
                </c:pt>
                <c:pt idx="129">
                  <c:v>-5.9608105743978575E-2</c:v>
                </c:pt>
                <c:pt idx="130">
                  <c:v>-5.8979125995997098E-2</c:v>
                </c:pt>
                <c:pt idx="131">
                  <c:v>-5.8366593190227412E-2</c:v>
                </c:pt>
                <c:pt idx="132">
                  <c:v>-5.7770263954483148E-2</c:v>
                </c:pt>
                <c:pt idx="133">
                  <c:v>-5.7189896530582679E-2</c:v>
                </c:pt>
                <c:pt idx="134">
                  <c:v>-5.6625251224153544E-2</c:v>
                </c:pt>
                <c:pt idx="135">
                  <c:v>-5.6076090820539881E-2</c:v>
                </c:pt>
                <c:pt idx="136">
                  <c:v>-5.5542180968161284E-2</c:v>
                </c:pt>
                <c:pt idx="137">
                  <c:v>-5.502329053072634E-2</c:v>
                </c:pt>
                <c:pt idx="138">
                  <c:v>-5.4519191909746981E-2</c:v>
                </c:pt>
                <c:pt idx="139">
                  <c:v>-5.4029661338823462E-2</c:v>
                </c:pt>
                <c:pt idx="140">
                  <c:v>-5.3554479151184123E-2</c:v>
                </c:pt>
                <c:pt idx="141">
                  <c:v>-5.3093430021963664E-2</c:v>
                </c:pt>
                <c:pt idx="142">
                  <c:v>-5.2646303186695026E-2</c:v>
                </c:pt>
                <c:pt idx="143">
                  <c:v>-5.221289263747117E-2</c:v>
                </c:pt>
                <c:pt idx="144">
                  <c:v>-5.1792997298206286E-2</c:v>
                </c:pt>
                <c:pt idx="145">
                  <c:v>-5.1386421180395034E-2</c:v>
                </c:pt>
                <c:pt idx="146">
                  <c:v>-5.0992973520727986E-2</c:v>
                </c:pt>
                <c:pt idx="147">
                  <c:v>-5.0612468901880828E-2</c:v>
                </c:pt>
                <c:pt idx="148">
                  <c:v>-5.0244727357747918E-2</c:v>
                </c:pt>
                <c:pt idx="149">
                  <c:v>-4.9889574464341932E-2</c:v>
                </c:pt>
                <c:pt idx="150">
                  <c:v>-4.9546841417531226E-2</c:v>
                </c:pt>
                <c:pt idx="151">
                  <c:v>-4.9216365098733422E-2</c:v>
                </c:pt>
                <c:pt idx="152">
                  <c:v>-4.8897988129632294E-2</c:v>
                </c:pt>
                <c:pt idx="153">
                  <c:v>-4.85915589169304E-2</c:v>
                </c:pt>
                <c:pt idx="154">
                  <c:v>-4.8296931688097816E-2</c:v>
                </c:pt>
                <c:pt idx="155">
                  <c:v>-4.801396651902505E-2</c:v>
                </c:pt>
                <c:pt idx="156">
                  <c:v>-4.7742529354435653E-2</c:v>
                </c:pt>
                <c:pt idx="157">
                  <c:v>-4.7482492021864248E-2</c:v>
                </c:pt>
                <c:pt idx="158">
                  <c:v>-4.7233732239956694E-2</c:v>
                </c:pt>
                <c:pt idx="159">
                  <c:v>-4.6996133621799982E-2</c:v>
                </c:pt>
                <c:pt idx="160">
                  <c:v>-4.6769585673944569E-2</c:v>
                </c:pt>
                <c:pt idx="161">
                  <c:v>-4.6553983791736558E-2</c:v>
                </c:pt>
                <c:pt idx="162">
                  <c:v>-4.6349229251534008E-2</c:v>
                </c:pt>
                <c:pt idx="163">
                  <c:v>-4.6155229200341305E-2</c:v>
                </c:pt>
                <c:pt idx="164">
                  <c:v>-4.5971896643354909E-2</c:v>
                </c:pt>
                <c:pt idx="165">
                  <c:v>-4.5799150429877075E-2</c:v>
                </c:pt>
                <c:pt idx="166">
                  <c:v>-4.5636915238017911E-2</c:v>
                </c:pt>
                <c:pt idx="167">
                  <c:v>-4.5485121558570749E-2</c:v>
                </c:pt>
                <c:pt idx="168">
                  <c:v>-4.5343705678415294E-2</c:v>
                </c:pt>
                <c:pt idx="169">
                  <c:v>-4.5212609663768596E-2</c:v>
                </c:pt>
                <c:pt idx="170">
                  <c:v>-4.5091781343577567E-2</c:v>
                </c:pt>
                <c:pt idx="171">
                  <c:v>-4.4981174293315093E-2</c:v>
                </c:pt>
                <c:pt idx="172">
                  <c:v>-4.4880747819417061E-2</c:v>
                </c:pt>
                <c:pt idx="173">
                  <c:v>-4.4790466944569979E-2</c:v>
                </c:pt>
                <c:pt idx="174">
                  <c:v>-4.4710302394035034E-2</c:v>
                </c:pt>
                <c:pt idx="175">
                  <c:v>-4.4640230583169335E-2</c:v>
                </c:pt>
                <c:pt idx="176">
                  <c:v>-4.4580233606283104E-2</c:v>
                </c:pt>
                <c:pt idx="177">
                  <c:v>-4.4530299226948192E-2</c:v>
                </c:pt>
                <c:pt idx="178">
                  <c:v>-4.4490420869851999E-2</c:v>
                </c:pt>
                <c:pt idx="179">
                  <c:v>-4.4460597614269765E-2</c:v>
                </c:pt>
                <c:pt idx="180">
                  <c:v>-4.4440834189206399E-2</c:v>
                </c:pt>
                <c:pt idx="181">
                  <c:v>-4.4431140970240257E-2</c:v>
                </c:pt>
                <c:pt idx="182">
                  <c:v>-4.4431533978078391E-2</c:v>
                </c:pt>
                <c:pt idx="183">
                  <c:v>-4.4442034878815109E-2</c:v>
                </c:pt>
                <c:pt idx="184">
                  <c:v>-4.446267098586279E-2</c:v>
                </c:pt>
                <c:pt idx="185">
                  <c:v>-4.4493475263505514E-2</c:v>
                </c:pt>
                <c:pt idx="186">
                  <c:v>-4.4534486332003437E-2</c:v>
                </c:pt>
                <c:pt idx="187">
                  <c:v>-4.4585748474155709E-2</c:v>
                </c:pt>
                <c:pt idx="188">
                  <c:v>-4.4647311643207468E-2</c:v>
                </c:pt>
                <c:pt idx="189">
                  <c:v>-4.4719231471964244E-2</c:v>
                </c:pt>
                <c:pt idx="190">
                  <c:v>-4.4801569282953327E-2</c:v>
                </c:pt>
                <c:pt idx="191">
                  <c:v>-4.4894392099449079E-2</c:v>
                </c:pt>
                <c:pt idx="192">
                  <c:v>-4.4997772657152213E-2</c:v>
                </c:pt>
                <c:pt idx="193">
                  <c:v>-4.51117894162891E-2</c:v>
                </c:pt>
                <c:pt idx="194">
                  <c:v>-4.5236526573867925E-2</c:v>
                </c:pt>
                <c:pt idx="195">
                  <c:v>-4.5372074075802238E-2</c:v>
                </c:pt>
                <c:pt idx="196">
                  <c:v>-4.5518527628580358E-2</c:v>
                </c:pt>
                <c:pt idx="197">
                  <c:v>-4.5675988710129845E-2</c:v>
                </c:pt>
                <c:pt idx="198">
                  <c:v>-4.5844564579492028E-2</c:v>
                </c:pt>
                <c:pt idx="199">
                  <c:v>-4.6024368284887818E-2</c:v>
                </c:pt>
                <c:pt idx="200">
                  <c:v>-4.6215518669720249E-2</c:v>
                </c:pt>
                <c:pt idx="201">
                  <c:v>-4.641814037602067E-2</c:v>
                </c:pt>
                <c:pt idx="202">
                  <c:v>-4.6632363844806873E-2</c:v>
                </c:pt>
                <c:pt idx="203">
                  <c:v>-4.6858325312779725E-2</c:v>
                </c:pt>
                <c:pt idx="204">
                  <c:v>-4.7096166804742309E-2</c:v>
                </c:pt>
                <c:pt idx="205">
                  <c:v>-4.7346036121080237E-2</c:v>
                </c:pt>
                <c:pt idx="206">
                  <c:v>-4.7608086819596732E-2</c:v>
                </c:pt>
                <c:pt idx="207">
                  <c:v>-4.7882478190947098E-2</c:v>
                </c:pt>
                <c:pt idx="208">
                  <c:v>-4.8169375226867872E-2</c:v>
                </c:pt>
                <c:pt idx="209">
                  <c:v>-4.846894858034706E-2</c:v>
                </c:pt>
                <c:pt idx="210">
                  <c:v>-4.8781374516827652E-2</c:v>
                </c:pt>
                <c:pt idx="211">
                  <c:v>-4.910683485548642E-2</c:v>
                </c:pt>
                <c:pt idx="212">
                  <c:v>-4.9445516899575284E-2</c:v>
                </c:pt>
                <c:pt idx="213">
                  <c:v>-4.9797613354761461E-2</c:v>
                </c:pt>
                <c:pt idx="214">
                  <c:v>-5.0163322234346622E-2</c:v>
                </c:pt>
                <c:pt idx="215">
                  <c:v>-5.0542846750196865E-2</c:v>
                </c:pt>
                <c:pt idx="216">
                  <c:v>-5.093639518816151E-2</c:v>
                </c:pt>
                <c:pt idx="217">
                  <c:v>-5.134418076671142E-2</c:v>
                </c:pt>
                <c:pt idx="218">
                  <c:v>-5.1766421477481755E-2</c:v>
                </c:pt>
                <c:pt idx="219">
                  <c:v>-5.2203339906359683E-2</c:v>
                </c:pt>
                <c:pt idx="220">
                  <c:v>-5.2655163033722072E-2</c:v>
                </c:pt>
                <c:pt idx="221">
                  <c:v>-5.3122122012393164E-2</c:v>
                </c:pt>
                <c:pt idx="222">
                  <c:v>-5.3604451921867621E-2</c:v>
                </c:pt>
                <c:pt idx="223">
                  <c:v>-5.410239149732439E-2</c:v>
                </c:pt>
                <c:pt idx="224">
                  <c:v>-5.4616182831949717E-2</c:v>
                </c:pt>
                <c:pt idx="225">
                  <c:v>-5.5146071051085113E-2</c:v>
                </c:pt>
                <c:pt idx="226">
                  <c:v>-5.5692303956731803E-2</c:v>
                </c:pt>
                <c:pt idx="227">
                  <c:v>-5.6255131640967335E-2</c:v>
                </c:pt>
                <c:pt idx="228">
                  <c:v>-5.6834806066870344E-2</c:v>
                </c:pt>
                <c:pt idx="229">
                  <c:v>-5.7431580615608074E-2</c:v>
                </c:pt>
                <c:pt idx="230">
                  <c:v>-5.8045709598413819E-2</c:v>
                </c:pt>
                <c:pt idx="231">
                  <c:v>-5.8677447732278072E-2</c:v>
                </c:pt>
                <c:pt idx="232">
                  <c:v>-5.9327049578290755E-2</c:v>
                </c:pt>
                <c:pt idx="233">
                  <c:v>-5.999476894171079E-2</c:v>
                </c:pt>
                <c:pt idx="234">
                  <c:v>-6.0680858233000408E-2</c:v>
                </c:pt>
                <c:pt idx="235">
                  <c:v>-6.1385567789247628E-2</c:v>
                </c:pt>
                <c:pt idx="236">
                  <c:v>-6.2109145155614241E-2</c:v>
                </c:pt>
                <c:pt idx="237">
                  <c:v>-6.2851834326682288E-2</c:v>
                </c:pt>
                <c:pt idx="238">
                  <c:v>-6.3613874947841501E-2</c:v>
                </c:pt>
                <c:pt idx="239">
                  <c:v>-6.4395501477148495E-2</c:v>
                </c:pt>
                <c:pt idx="240">
                  <c:v>-6.5196942308410472E-2</c:v>
                </c:pt>
                <c:pt idx="241">
                  <c:v>-6.6018418856587685E-2</c:v>
                </c:pt>
                <c:pt idx="242">
                  <c:v>-6.6860144606978061E-2</c:v>
                </c:pt>
                <c:pt idx="243">
                  <c:v>-6.772232413003626E-2</c:v>
                </c:pt>
                <c:pt idx="244">
                  <c:v>-6.8605152064088348E-2</c:v>
                </c:pt>
                <c:pt idx="245">
                  <c:v>-6.9508812068627399E-2</c:v>
                </c:pt>
                <c:pt idx="246">
                  <c:v>-7.0433475751310953E-2</c:v>
                </c:pt>
                <c:pt idx="247">
                  <c:v>-7.1379301572225315E-2</c:v>
                </c:pt>
                <c:pt idx="248">
                  <c:v>-7.2346433729424675E-2</c:v>
                </c:pt>
                <c:pt idx="249">
                  <c:v>-7.3335001030195246E-2</c:v>
                </c:pt>
                <c:pt idx="250">
                  <c:v>-7.4345115752922658E-2</c:v>
                </c:pt>
                <c:pt idx="251">
                  <c:v>-7.537687250485417E-2</c:v>
                </c:pt>
                <c:pt idx="252">
                  <c:v>-7.6430347081433384E-2</c:v>
                </c:pt>
                <c:pt idx="253">
                  <c:v>-7.7505595333239863E-2</c:v>
                </c:pt>
                <c:pt idx="254">
                  <c:v>-7.8602652046879773E-2</c:v>
                </c:pt>
                <c:pt idx="255">
                  <c:v>-7.9721529846440917E-2</c:v>
                </c:pt>
                <c:pt idx="256">
                  <c:v>-8.0862218122335253E-2</c:v>
                </c:pt>
                <c:pt idx="257">
                  <c:v>-8.2024681994502052E-2</c:v>
                </c:pt>
                <c:pt idx="258">
                  <c:v>-8.3208861317024929E-2</c:v>
                </c:pt>
                <c:pt idx="259">
                  <c:v>-8.441466973122265E-2</c:v>
                </c:pt>
                <c:pt idx="260">
                  <c:v>-8.5641993774202979E-2</c:v>
                </c:pt>
                <c:pt idx="261">
                  <c:v>-8.6890692049715085E-2</c:v>
                </c:pt>
                <c:pt idx="262">
                  <c:v>-8.816059446790081E-2</c:v>
                </c:pt>
                <c:pt idx="263">
                  <c:v>-8.9451501560225716E-2</c:v>
                </c:pt>
                <c:pt idx="264">
                  <c:v>-9.0763183875468362E-2</c:v>
                </c:pt>
                <c:pt idx="265">
                  <c:v>-9.2095381462166517E-2</c:v>
                </c:pt>
                <c:pt idx="266">
                  <c:v>-9.3447803442361588E-2</c:v>
                </c:pt>
                <c:pt idx="267">
                  <c:v>-9.4820127680859942E-2</c:v>
                </c:pt>
                <c:pt idx="268">
                  <c:v>-9.6212000553542162E-2</c:v>
                </c:pt>
                <c:pt idx="269">
                  <c:v>-9.7623036817515677E-2</c:v>
                </c:pt>
                <c:pt idx="270">
                  <c:v>-9.905281958512574E-2</c:v>
                </c:pt>
                <c:pt idx="271">
                  <c:v>-0.10050090040303046</c:v>
                </c:pt>
                <c:pt idx="272">
                  <c:v>-0.10196679943671698</c:v>
                </c:pt>
                <c:pt idx="273">
                  <c:v>-0.10345000576000155</c:v>
                </c:pt>
                <c:pt idx="274">
                  <c:v>-0.10494997774822716</c:v>
                </c:pt>
                <c:pt idx="275">
                  <c:v>-0.10646614357306408</c:v>
                </c:pt>
                <c:pt idx="276">
                  <c:v>-0.10799790179603712</c:v>
                </c:pt>
                <c:pt idx="277">
                  <c:v>-0.10954462205716888</c:v>
                </c:pt>
                <c:pt idx="278">
                  <c:v>-0.11110564585444044</c:v>
                </c:pt>
                <c:pt idx="279">
                  <c:v>-0.11268028740914821</c:v>
                </c:pt>
                <c:pt idx="280">
                  <c:v>-0.11426783461167866</c:v>
                </c:pt>
                <c:pt idx="281">
                  <c:v>-0.11586755004174344</c:v>
                </c:pt>
                <c:pt idx="282">
                  <c:v>-0.11747867205671383</c:v>
                </c:pt>
                <c:pt idx="283">
                  <c:v>-0.11910041594137673</c:v>
                </c:pt>
                <c:pt idx="284">
                  <c:v>-0.12073197511219645</c:v>
                </c:pt>
                <c:pt idx="285">
                  <c:v>-0.1223725223690158</c:v>
                </c:pt>
                <c:pt idx="286">
                  <c:v>-0.12402121118705783</c:v>
                </c:pt>
                <c:pt idx="287">
                  <c:v>-0.12567717704209749</c:v>
                </c:pt>
                <c:pt idx="288">
                  <c:v>-0.1273395387617528</c:v>
                </c:pt>
                <c:pt idx="289">
                  <c:v>-0.12900739989599527</c:v>
                </c:pt>
                <c:pt idx="290">
                  <c:v>-0.13067985010018937</c:v>
                </c:pt>
                <c:pt idx="291">
                  <c:v>-0.13235596652423964</c:v>
                </c:pt>
                <c:pt idx="292">
                  <c:v>-0.13403481520173632</c:v>
                </c:pt>
                <c:pt idx="293">
                  <c:v>-0.13571545243334721</c:v>
                </c:pt>
                <c:pt idx="294">
                  <c:v>-0.13739692615908938</c:v>
                </c:pt>
                <c:pt idx="295">
                  <c:v>-0.13907827731452832</c:v>
                </c:pt>
                <c:pt idx="296">
                  <c:v>-0.14075854116638048</c:v>
                </c:pt>
                <c:pt idx="297">
                  <c:v>-0.14243674862343864</c:v>
                </c:pt>
                <c:pt idx="298">
                  <c:v>-0.144111927519182</c:v>
                </c:pt>
                <c:pt idx="299">
                  <c:v>-0.14578310386287874</c:v>
                </c:pt>
                <c:pt idx="300">
                  <c:v>-0.14744930305642437</c:v>
                </c:pt>
                <c:pt idx="301">
                  <c:v>-0.14910955107458393</c:v>
                </c:pt>
                <c:pt idx="302">
                  <c:v>-0.15076287560671592</c:v>
                </c:pt>
                <c:pt idx="303">
                  <c:v>-0.152408307158446</c:v>
                </c:pt>
                <c:pt idx="304">
                  <c:v>-0.1540448801121265</c:v>
                </c:pt>
                <c:pt idx="305">
                  <c:v>-0.15567163374526269</c:v>
                </c:pt>
                <c:pt idx="306">
                  <c:v>-0.15728761320640666</c:v>
                </c:pt>
                <c:pt idx="307">
                  <c:v>-0.15889187044831157</c:v>
                </c:pt>
                <c:pt idx="308">
                  <c:v>-0.16048346511840672</c:v>
                </c:pt>
                <c:pt idx="309">
                  <c:v>-0.16206146540689215</c:v>
                </c:pt>
                <c:pt idx="310">
                  <c:v>-0.16362494885296569</c:v>
                </c:pt>
                <c:pt idx="311">
                  <c:v>-0.16517300310988198</c:v>
                </c:pt>
                <c:pt idx="312">
                  <c:v>-0.16670472666970526</c:v>
                </c:pt>
                <c:pt idx="313">
                  <c:v>-0.16821922954875745</c:v>
                </c:pt>
                <c:pt idx="314">
                  <c:v>-0.16971563393487829</c:v>
                </c:pt>
                <c:pt idx="315">
                  <c:v>-0.17119307479770984</c:v>
                </c:pt>
                <c:pt idx="316">
                  <c:v>-0.1726507004632937</c:v>
                </c:pt>
                <c:pt idx="317">
                  <c:v>-0.1740876731543273</c:v>
                </c:pt>
                <c:pt idx="318">
                  <c:v>-0.17550316949746675</c:v>
                </c:pt>
                <c:pt idx="319">
                  <c:v>-0.17689638099909075</c:v>
                </c:pt>
                <c:pt idx="320">
                  <c:v>-0.17826651449095374</c:v>
                </c:pt>
                <c:pt idx="321">
                  <c:v>-0.17961279254715851</c:v>
                </c:pt>
                <c:pt idx="322">
                  <c:v>-0.18093445387386939</c:v>
                </c:pt>
                <c:pt idx="323">
                  <c:v>-0.18223075367317043</c:v>
                </c:pt>
                <c:pt idx="324">
                  <c:v>-0.18350096398244775</c:v>
                </c:pt>
                <c:pt idx="325">
                  <c:v>-0.18474437399064292</c:v>
                </c:pt>
                <c:pt idx="326">
                  <c:v>-0.18596029033268879</c:v>
                </c:pt>
                <c:pt idx="327">
                  <c:v>-0.18714803736339586</c:v>
                </c:pt>
                <c:pt idx="328">
                  <c:v>-0.18830695741201409</c:v>
                </c:pt>
                <c:pt idx="329">
                  <c:v>-0.18943641101864583</c:v>
                </c:pt>
                <c:pt idx="330">
                  <c:v>-0.19053577715363784</c:v>
                </c:pt>
                <c:pt idx="331">
                  <c:v>-0.19160445342102705</c:v>
                </c:pt>
                <c:pt idx="332">
                  <c:v>-0.19264185624706559</c:v>
                </c:pt>
                <c:pt idx="333">
                  <c:v>-0.19364742105479668</c:v>
                </c:pt>
                <c:pt idx="334">
                  <c:v>-0.1946206024256022</c:v>
                </c:pt>
                <c:pt idx="335">
                  <c:v>-0.19556087424859167</c:v>
                </c:pt>
                <c:pt idx="336">
                  <c:v>-0.19646772985865107</c:v>
                </c:pt>
                <c:pt idx="337">
                  <c:v>-0.19734068216392153</c:v>
                </c:pt>
                <c:pt idx="338">
                  <c:v>-0.19817926376342967</c:v>
                </c:pt>
                <c:pt idx="339">
                  <c:v>-0.19898302705554444</c:v>
                </c:pt>
                <c:pt idx="340">
                  <c:v>-0.19975154433789047</c:v>
                </c:pt>
                <c:pt idx="341">
                  <c:v>-0.20048440789930533</c:v>
                </c:pt>
                <c:pt idx="342">
                  <c:v>-0.20118123010438499</c:v>
                </c:pt>
                <c:pt idx="343">
                  <c:v>-0.20184164347112349</c:v>
                </c:pt>
                <c:pt idx="344">
                  <c:v>-0.20246530074211322</c:v>
                </c:pt>
                <c:pt idx="345">
                  <c:v>-0.20305187494973742</c:v>
                </c:pt>
                <c:pt idx="346">
                  <c:v>-0.20360105947575013</c:v>
                </c:pt>
                <c:pt idx="347">
                  <c:v>-0.20411256810560707</c:v>
                </c:pt>
                <c:pt idx="348">
                  <c:v>-0.20458613507787884</c:v>
                </c:pt>
                <c:pt idx="349">
                  <c:v>-0.20502151512904832</c:v>
                </c:pt>
                <c:pt idx="350">
                  <c:v>-0.20541848353396502</c:v>
                </c:pt>
                <c:pt idx="351">
                  <c:v>-0.20577683614220355</c:v>
                </c:pt>
                <c:pt idx="352">
                  <c:v>-0.2060963894105447</c:v>
                </c:pt>
                <c:pt idx="353">
                  <c:v>-0.20637698043177721</c:v>
                </c:pt>
                <c:pt idx="354">
                  <c:v>-0.20661846695998992</c:v>
                </c:pt>
                <c:pt idx="355">
                  <c:v>-0.20682072743250551</c:v>
                </c:pt>
                <c:pt idx="356">
                  <c:v>-0.20698366098858248</c:v>
                </c:pt>
                <c:pt idx="357">
                  <c:v>-0.20710718748499279</c:v>
                </c:pt>
                <c:pt idx="358">
                  <c:v>-0.2071912475085608</c:v>
                </c:pt>
                <c:pt idx="359">
                  <c:v>-0.20723580238573025</c:v>
                </c:pt>
                <c:pt idx="360">
                  <c:v>-0.20724083418920641</c:v>
                </c:pt>
                <c:pt idx="361">
                  <c:v>-0.20720634574170074</c:v>
                </c:pt>
                <c:pt idx="362">
                  <c:v>-0.20713236061678719</c:v>
                </c:pt>
                <c:pt idx="363">
                  <c:v>-0.20701892313685971</c:v>
                </c:pt>
                <c:pt idx="364">
                  <c:v>-0.20686609836816217</c:v>
                </c:pt>
                <c:pt idx="365">
                  <c:v>-0.20667397211284166</c:v>
                </c:pt>
                <c:pt idx="366">
                  <c:v>-0.20644265089795832</c:v>
                </c:pt>
                <c:pt idx="367">
                  <c:v>-0.2061722619613629</c:v>
                </c:pt>
                <c:pt idx="368">
                  <c:v>-0.20586295323433512</c:v>
                </c:pt>
                <c:pt idx="369">
                  <c:v>-0.20551489332085265</c:v>
                </c:pt>
                <c:pt idx="370">
                  <c:v>-0.20512827147334078</c:v>
                </c:pt>
                <c:pt idx="371">
                  <c:v>-0.20470329756472877</c:v>
                </c:pt>
                <c:pt idx="372">
                  <c:v>-0.2042402020566158</c:v>
                </c:pt>
                <c:pt idx="373">
                  <c:v>-0.20373923596332538</c:v>
                </c:pt>
                <c:pt idx="374">
                  <c:v>-0.20320067081160018</c:v>
                </c:pt>
                <c:pt idx="375">
                  <c:v>-0.20262479859566257</c:v>
                </c:pt>
                <c:pt idx="376">
                  <c:v>-0.20201193172733867</c:v>
                </c:pt>
                <c:pt idx="377">
                  <c:v>-0.20136240298091201</c:v>
                </c:pt>
                <c:pt idx="378">
                  <c:v>-0.20067656543234302</c:v>
                </c:pt>
                <c:pt idx="379">
                  <c:v>-0.19995479239245659</c:v>
                </c:pt>
                <c:pt idx="380">
                  <c:v>-0.19919747733366613</c:v>
                </c:pt>
                <c:pt idx="381">
                  <c:v>-0.1984050338097651</c:v>
                </c:pt>
                <c:pt idx="382">
                  <c:v>-0.19757789536827985</c:v>
                </c:pt>
                <c:pt idx="383">
                  <c:v>-0.19671651545483701</c:v>
                </c:pt>
                <c:pt idx="384">
                  <c:v>-0.19582136730895772</c:v>
                </c:pt>
                <c:pt idx="385">
                  <c:v>-0.19489294385064684</c:v>
                </c:pt>
                <c:pt idx="386">
                  <c:v>-0.19393175755710113</c:v>
                </c:pt>
                <c:pt idx="387">
                  <c:v>-0.19293834032881338</c:v>
                </c:pt>
                <c:pt idx="388">
                  <c:v>-0.19191324334430118</c:v>
                </c:pt>
                <c:pt idx="389">
                  <c:v>-0.19085703690264069</c:v>
                </c:pt>
                <c:pt idx="390">
                  <c:v>-0.18977031025293431</c:v>
                </c:pt>
                <c:pt idx="391">
                  <c:v>-0.18865367140979028</c:v>
                </c:pt>
                <c:pt idx="392">
                  <c:v>-0.18750774695384148</c:v>
                </c:pt>
                <c:pt idx="393">
                  <c:v>-0.18633318181627651</c:v>
                </c:pt>
                <c:pt idx="394">
                  <c:v>-0.18513063904630739</c:v>
                </c:pt>
                <c:pt idx="395">
                  <c:v>-0.18390079956044475</c:v>
                </c:pt>
                <c:pt idx="396">
                  <c:v>-0.18264436187240296</c:v>
                </c:pt>
                <c:pt idx="397">
                  <c:v>-0.18136204180241072</c:v>
                </c:pt>
                <c:pt idx="398">
                  <c:v>-0.18005457216465609</c:v>
                </c:pt>
                <c:pt idx="399">
                  <c:v>-0.17872270243155453</c:v>
                </c:pt>
                <c:pt idx="400">
                  <c:v>-0.17736719837349169</c:v>
                </c:pt>
                <c:pt idx="401">
                  <c:v>-0.17598884167266046</c:v>
                </c:pt>
                <c:pt idx="402">
                  <c:v>-0.17458842950958736</c:v>
                </c:pt>
                <c:pt idx="403">
                  <c:v>-0.17316677412092535</c:v>
                </c:pt>
                <c:pt idx="404">
                  <c:v>-0.17172470232708212</c:v>
                </c:pt>
                <c:pt idx="405">
                  <c:v>-0.17026305502825503</c:v>
                </c:pt>
                <c:pt idx="406">
                  <c:v>-0.16878268666745658</c:v>
                </c:pt>
                <c:pt idx="407">
                  <c:v>-0.1672844646591421</c:v>
                </c:pt>
                <c:pt idx="408">
                  <c:v>-0.16576926878209247</c:v>
                </c:pt>
                <c:pt idx="409">
                  <c:v>-0.16423799053526264</c:v>
                </c:pt>
                <c:pt idx="410">
                  <c:v>-0.16269153245538243</c:v>
                </c:pt>
                <c:pt idx="411">
                  <c:v>-0.16113080739519159</c:v>
                </c:pt>
                <c:pt idx="412">
                  <c:v>-0.15955673776130791</c:v>
                </c:pt>
                <c:pt idx="413">
                  <c:v>-0.15797025471086426</c:v>
                </c:pt>
                <c:pt idx="414">
                  <c:v>-0.15637229730621499</c:v>
                </c:pt>
                <c:pt idx="415">
                  <c:v>-0.15476381162719793</c:v>
                </c:pt>
                <c:pt idx="416">
                  <c:v>-0.15314574984065182</c:v>
                </c:pt>
                <c:pt idx="417">
                  <c:v>-0.15151906922712871</c:v>
                </c:pt>
                <c:pt idx="418">
                  <c:v>-0.14988473116500728</c:v>
                </c:pt>
                <c:pt idx="419">
                  <c:v>-0.14824370007250531</c:v>
                </c:pt>
                <c:pt idx="420">
                  <c:v>-0.14659694230841047</c:v>
                </c:pt>
                <c:pt idx="421">
                  <c:v>-0.14494542503269137</c:v>
                </c:pt>
                <c:pt idx="422">
                  <c:v>-0.1432901150285211</c:v>
                </c:pt>
                <c:pt idx="423">
                  <c:v>-0.14163197748763448</c:v>
                </c:pt>
                <c:pt idx="424">
                  <c:v>-0.13997197476135018</c:v>
                </c:pt>
                <c:pt idx="425">
                  <c:v>-0.13831106508001326</c:v>
                </c:pt>
                <c:pt idx="426">
                  <c:v>-0.13665020124405122</c:v>
                </c:pt>
                <c:pt idx="427">
                  <c:v>-0.13499032929027907</c:v>
                </c:pt>
                <c:pt idx="428">
                  <c:v>-0.13333238713753515</c:v>
                </c:pt>
                <c:pt idx="429">
                  <c:v>-0.13167730321617016</c:v>
                </c:pt>
                <c:pt idx="430">
                  <c:v>-0.13002599508634152</c:v>
                </c:pt>
                <c:pt idx="431">
                  <c:v>-0.12837936805047928</c:v>
                </c:pt>
                <c:pt idx="432">
                  <c:v>-0.12673831376567482</c:v>
                </c:pt>
                <c:pt idx="433">
                  <c:v>-0.1251037088621014</c:v>
                </c:pt>
                <c:pt idx="434">
                  <c:v>-0.12347641357388724</c:v>
                </c:pt>
                <c:pt idx="435">
                  <c:v>-0.1218572703891313</c:v>
                </c:pt>
                <c:pt idx="436">
                  <c:v>-0.12024710272596116</c:v>
                </c:pt>
                <c:pt idx="437">
                  <c:v>-0.11864671364168329</c:v>
                </c:pt>
                <c:pt idx="438">
                  <c:v>-0.11705688458215616</c:v>
                </c:pt>
                <c:pt idx="439">
                  <c:v>-0.11547837417852416</c:v>
                </c:pt>
                <c:pt idx="440">
                  <c:v>-0.11391191709837924</c:v>
                </c:pt>
                <c:pt idx="441">
                  <c:v>-0.11235822295826467</c:v>
                </c:pt>
                <c:pt idx="442">
                  <c:v>-0.11081797530419946</c:v>
                </c:pt>
                <c:pt idx="443">
                  <c:v>-0.10929183066658373</c:v>
                </c:pt>
                <c:pt idx="444">
                  <c:v>-0.10778041769544236</c:v>
                </c:pt>
                <c:pt idx="445">
                  <c:v>-0.10628433638148523</c:v>
                </c:pt>
                <c:pt idx="446">
                  <c:v>-0.10480415736790517</c:v>
                </c:pt>
                <c:pt idx="447">
                  <c:v>-0.10334042135721122</c:v>
                </c:pt>
                <c:pt idx="448">
                  <c:v>-0.10189363861670932</c:v>
                </c:pt>
                <c:pt idx="449">
                  <c:v>-0.10046428858550543</c:v>
                </c:pt>
                <c:pt idx="450">
                  <c:v>-9.905281958512574E-2</c:v>
                </c:pt>
                <c:pt idx="451">
                  <c:v>-9.7659648635040702E-2</c:v>
                </c:pt>
                <c:pt idx="452">
                  <c:v>-9.6285161373549796E-2</c:v>
                </c:pt>
                <c:pt idx="453">
                  <c:v>-9.4929712083650225E-2</c:v>
                </c:pt>
                <c:pt idx="454">
                  <c:v>-9.3593623822683561E-2</c:v>
                </c:pt>
                <c:pt idx="455">
                  <c:v>-9.2277188653745332E-2</c:v>
                </c:pt>
                <c:pt idx="456">
                  <c:v>-9.098066797606312E-2</c:v>
                </c:pt>
                <c:pt idx="457">
                  <c:v>-8.9704292950810866E-2</c:v>
                </c:pt>
                <c:pt idx="458">
                  <c:v>-8.8448265018141792E-2</c:v>
                </c:pt>
                <c:pt idx="459">
                  <c:v>-8.7212756500598621E-2</c:v>
                </c:pt>
                <c:pt idx="460">
                  <c:v>-8.5997911287502407E-2</c:v>
                </c:pt>
                <c:pt idx="461">
                  <c:v>-8.4803845594441915E-2</c:v>
                </c:pt>
                <c:pt idx="462">
                  <c:v>-8.3630648791582607E-2</c:v>
                </c:pt>
                <c:pt idx="463">
                  <c:v>-8.2478384294195503E-2</c:v>
                </c:pt>
                <c:pt idx="464">
                  <c:v>-8.1347090508570544E-2</c:v>
                </c:pt>
                <c:pt idx="465">
                  <c:v>-8.0236781826325418E-2</c:v>
                </c:pt>
                <c:pt idx="466">
                  <c:v>-7.9147449660050384E-2</c:v>
                </c:pt>
                <c:pt idx="467">
                  <c:v>-7.8079063513235958E-2</c:v>
                </c:pt>
                <c:pt idx="468">
                  <c:v>-7.7031572077511365E-2</c:v>
                </c:pt>
                <c:pt idx="469">
                  <c:v>-7.6004904350370134E-2</c:v>
                </c:pt>
                <c:pt idx="470">
                  <c:v>-7.4998970766770492E-2</c:v>
                </c:pt>
                <c:pt idx="471">
                  <c:v>-7.4013664338264742E-2</c:v>
                </c:pt>
                <c:pt idx="472">
                  <c:v>-7.3048861793625852E-2</c:v>
                </c:pt>
                <c:pt idx="473">
                  <c:v>-7.2104424715293436E-2</c:v>
                </c:pt>
                <c:pt idx="474">
                  <c:v>-7.1180200666349114E-2</c:v>
                </c:pt>
                <c:pt idx="475">
                  <c:v>-7.0276024303142448E-2</c:v>
                </c:pt>
                <c:pt idx="476">
                  <c:v>-6.9391718469118679E-2</c:v>
                </c:pt>
                <c:pt idx="477">
                  <c:v>-6.8527095265840415E-2</c:v>
                </c:pt>
                <c:pt idx="478">
                  <c:v>-6.7681957097638953E-2</c:v>
                </c:pt>
                <c:pt idx="479">
                  <c:v>-6.6856097686775057E-2</c:v>
                </c:pt>
                <c:pt idx="480">
                  <c:v>-6.6049303056424397E-2</c:v>
                </c:pt>
                <c:pt idx="481">
                  <c:v>-6.5261352479227083E-2</c:v>
                </c:pt>
                <c:pt idx="482">
                  <c:v>-6.4492019389550154E-2</c:v>
                </c:pt>
                <c:pt idx="483">
                  <c:v>-6.3741072257999576E-2</c:v>
                </c:pt>
                <c:pt idx="484">
                  <c:v>-6.3008275427088922E-2</c:v>
                </c:pt>
                <c:pt idx="485">
                  <c:v>-6.2293389907312369E-2</c:v>
                </c:pt>
                <c:pt idx="486">
                  <c:v>-6.1596174133192037E-2</c:v>
                </c:pt>
                <c:pt idx="487">
                  <c:v>-6.0916384679158088E-2</c:v>
                </c:pt>
                <c:pt idx="488">
                  <c:v>-6.0253776935389539E-2</c:v>
                </c:pt>
                <c:pt idx="489">
                  <c:v>-5.9608105743978602E-2</c:v>
                </c:pt>
                <c:pt idx="490">
                  <c:v>-5.8979125995997098E-2</c:v>
                </c:pt>
                <c:pt idx="491">
                  <c:v>-5.8366593190227425E-2</c:v>
                </c:pt>
                <c:pt idx="492">
                  <c:v>-5.7770263954483134E-2</c:v>
                </c:pt>
                <c:pt idx="493">
                  <c:v>-5.7189896530582707E-2</c:v>
                </c:pt>
                <c:pt idx="494">
                  <c:v>-5.6625251224153531E-2</c:v>
                </c:pt>
                <c:pt idx="495">
                  <c:v>-5.6076090820539909E-2</c:v>
                </c:pt>
                <c:pt idx="496">
                  <c:v>-5.5542180968161284E-2</c:v>
                </c:pt>
                <c:pt idx="497">
                  <c:v>-5.5023290530726326E-2</c:v>
                </c:pt>
                <c:pt idx="498">
                  <c:v>-5.4519191909747008E-2</c:v>
                </c:pt>
                <c:pt idx="499">
                  <c:v>-5.4029661338823476E-2</c:v>
                </c:pt>
                <c:pt idx="500">
                  <c:v>-5.3554479151184123E-2</c:v>
                </c:pt>
                <c:pt idx="501">
                  <c:v>-5.3093430021963636E-2</c:v>
                </c:pt>
                <c:pt idx="502">
                  <c:v>-5.2646303186695054E-2</c:v>
                </c:pt>
                <c:pt idx="503">
                  <c:v>-5.2212892637471156E-2</c:v>
                </c:pt>
                <c:pt idx="504">
                  <c:v>-5.17929972982063E-2</c:v>
                </c:pt>
                <c:pt idx="505">
                  <c:v>-5.1386421180395034E-2</c:v>
                </c:pt>
                <c:pt idx="506">
                  <c:v>-5.0992973520727972E-2</c:v>
                </c:pt>
                <c:pt idx="507">
                  <c:v>-5.0612468901880842E-2</c:v>
                </c:pt>
                <c:pt idx="508">
                  <c:v>-5.024472735774789E-2</c:v>
                </c:pt>
                <c:pt idx="509">
                  <c:v>-4.9889574464341946E-2</c:v>
                </c:pt>
                <c:pt idx="510">
                  <c:v>-4.9546841417531212E-2</c:v>
                </c:pt>
                <c:pt idx="511">
                  <c:v>-4.9216365098733422E-2</c:v>
                </c:pt>
                <c:pt idx="512">
                  <c:v>-4.889798812963228E-2</c:v>
                </c:pt>
                <c:pt idx="513">
                  <c:v>-4.85915589169304E-2</c:v>
                </c:pt>
                <c:pt idx="514">
                  <c:v>-4.8296931688097802E-2</c:v>
                </c:pt>
                <c:pt idx="515">
                  <c:v>-4.8013966519025064E-2</c:v>
                </c:pt>
                <c:pt idx="516">
                  <c:v>-4.7742529354435667E-2</c:v>
                </c:pt>
                <c:pt idx="517">
                  <c:v>-4.7482492021864248E-2</c:v>
                </c:pt>
                <c:pt idx="518">
                  <c:v>-4.7233732239956722E-2</c:v>
                </c:pt>
                <c:pt idx="519">
                  <c:v>-4.6996133621799982E-2</c:v>
                </c:pt>
                <c:pt idx="520">
                  <c:v>-4.6769585673944583E-2</c:v>
                </c:pt>
                <c:pt idx="521">
                  <c:v>-4.6553983791736558E-2</c:v>
                </c:pt>
                <c:pt idx="522">
                  <c:v>-4.6349229251534022E-2</c:v>
                </c:pt>
                <c:pt idx="523">
                  <c:v>-4.6155229200341291E-2</c:v>
                </c:pt>
                <c:pt idx="524">
                  <c:v>-4.5971896643354881E-2</c:v>
                </c:pt>
                <c:pt idx="525">
                  <c:v>-4.5799150429877089E-2</c:v>
                </c:pt>
                <c:pt idx="526">
                  <c:v>-4.5636915238017883E-2</c:v>
                </c:pt>
                <c:pt idx="527">
                  <c:v>-4.548512155857079E-2</c:v>
                </c:pt>
                <c:pt idx="528">
                  <c:v>-4.534370567841528E-2</c:v>
                </c:pt>
                <c:pt idx="529">
                  <c:v>-4.5212609663768596E-2</c:v>
                </c:pt>
                <c:pt idx="530">
                  <c:v>-4.5091781343577567E-2</c:v>
                </c:pt>
                <c:pt idx="531">
                  <c:v>-4.4981174293315107E-2</c:v>
                </c:pt>
                <c:pt idx="532">
                  <c:v>-4.4880747819417047E-2</c:v>
                </c:pt>
                <c:pt idx="533">
                  <c:v>-4.4790466944569993E-2</c:v>
                </c:pt>
                <c:pt idx="534">
                  <c:v>-4.4710302394035034E-2</c:v>
                </c:pt>
                <c:pt idx="535">
                  <c:v>-4.4640230583169335E-2</c:v>
                </c:pt>
                <c:pt idx="536">
                  <c:v>-4.4580233606283104E-2</c:v>
                </c:pt>
                <c:pt idx="537">
                  <c:v>-4.4530299226948192E-2</c:v>
                </c:pt>
                <c:pt idx="538">
                  <c:v>-4.4490420869851999E-2</c:v>
                </c:pt>
                <c:pt idx="539">
                  <c:v>-4.4460597614269765E-2</c:v>
                </c:pt>
                <c:pt idx="540">
                  <c:v>-4.4440834189206399E-2</c:v>
                </c:pt>
                <c:pt idx="541">
                  <c:v>-4.4431140970240257E-2</c:v>
                </c:pt>
                <c:pt idx="542">
                  <c:v>-4.4431533978078391E-2</c:v>
                </c:pt>
                <c:pt idx="543">
                  <c:v>-4.4442034878815109E-2</c:v>
                </c:pt>
                <c:pt idx="544">
                  <c:v>-4.446267098586279E-2</c:v>
                </c:pt>
                <c:pt idx="545">
                  <c:v>-4.4493475263505514E-2</c:v>
                </c:pt>
                <c:pt idx="546">
                  <c:v>-4.4534486332003437E-2</c:v>
                </c:pt>
                <c:pt idx="547">
                  <c:v>-4.4585748474155695E-2</c:v>
                </c:pt>
                <c:pt idx="548">
                  <c:v>-4.4647311643207482E-2</c:v>
                </c:pt>
                <c:pt idx="549">
                  <c:v>-4.471923147196423E-2</c:v>
                </c:pt>
                <c:pt idx="550">
                  <c:v>-4.4801569282953327E-2</c:v>
                </c:pt>
                <c:pt idx="551">
                  <c:v>-4.4894392099449051E-2</c:v>
                </c:pt>
                <c:pt idx="552">
                  <c:v>-4.4997772657152255E-2</c:v>
                </c:pt>
                <c:pt idx="553">
                  <c:v>-4.5111789416289086E-2</c:v>
                </c:pt>
                <c:pt idx="554">
                  <c:v>-4.5236526573867952E-2</c:v>
                </c:pt>
                <c:pt idx="555">
                  <c:v>-4.5372074075802224E-2</c:v>
                </c:pt>
                <c:pt idx="556">
                  <c:v>-4.5518527628580358E-2</c:v>
                </c:pt>
                <c:pt idx="557">
                  <c:v>-4.5675988710129858E-2</c:v>
                </c:pt>
                <c:pt idx="558">
                  <c:v>-4.5844564579492014E-2</c:v>
                </c:pt>
                <c:pt idx="559">
                  <c:v>-4.6024368284887818E-2</c:v>
                </c:pt>
                <c:pt idx="560">
                  <c:v>-4.6215518669720235E-2</c:v>
                </c:pt>
                <c:pt idx="561">
                  <c:v>-4.641814037602067E-2</c:v>
                </c:pt>
                <c:pt idx="562">
                  <c:v>-4.6632363844806873E-2</c:v>
                </c:pt>
                <c:pt idx="563">
                  <c:v>-4.6858325312779725E-2</c:v>
                </c:pt>
                <c:pt idx="564">
                  <c:v>-4.7096166804742295E-2</c:v>
                </c:pt>
                <c:pt idx="565">
                  <c:v>-4.7346036121080223E-2</c:v>
                </c:pt>
                <c:pt idx="566">
                  <c:v>-4.7608086819596745E-2</c:v>
                </c:pt>
                <c:pt idx="567">
                  <c:v>-4.7882478190947098E-2</c:v>
                </c:pt>
                <c:pt idx="568">
                  <c:v>-4.8169375226867886E-2</c:v>
                </c:pt>
                <c:pt idx="569">
                  <c:v>-4.846894858034706E-2</c:v>
                </c:pt>
                <c:pt idx="570">
                  <c:v>-4.8781374516827694E-2</c:v>
                </c:pt>
                <c:pt idx="571">
                  <c:v>-4.9106834855486406E-2</c:v>
                </c:pt>
                <c:pt idx="572">
                  <c:v>-4.9445516899575312E-2</c:v>
                </c:pt>
                <c:pt idx="573">
                  <c:v>-4.9797613354761475E-2</c:v>
                </c:pt>
                <c:pt idx="574">
                  <c:v>-5.0163322234346608E-2</c:v>
                </c:pt>
                <c:pt idx="575">
                  <c:v>-5.0542846750196865E-2</c:v>
                </c:pt>
                <c:pt idx="576">
                  <c:v>-5.0936395188161468E-2</c:v>
                </c:pt>
                <c:pt idx="577">
                  <c:v>-5.1344180766711461E-2</c:v>
                </c:pt>
                <c:pt idx="578">
                  <c:v>-5.1766421477481755E-2</c:v>
                </c:pt>
                <c:pt idx="579">
                  <c:v>-5.2203339906359683E-2</c:v>
                </c:pt>
                <c:pt idx="580">
                  <c:v>-5.2655163033722072E-2</c:v>
                </c:pt>
                <c:pt idx="581">
                  <c:v>-5.3122122012393178E-2</c:v>
                </c:pt>
                <c:pt idx="582">
                  <c:v>-5.3604451921867594E-2</c:v>
                </c:pt>
                <c:pt idx="583">
                  <c:v>-5.4102391497324376E-2</c:v>
                </c:pt>
                <c:pt idx="584">
                  <c:v>-5.4616182831949717E-2</c:v>
                </c:pt>
                <c:pt idx="585">
                  <c:v>-5.5146071051085085E-2</c:v>
                </c:pt>
                <c:pt idx="586">
                  <c:v>-5.5692303956731817E-2</c:v>
                </c:pt>
                <c:pt idx="587">
                  <c:v>-5.6255131640967307E-2</c:v>
                </c:pt>
                <c:pt idx="588">
                  <c:v>-5.6834806066870358E-2</c:v>
                </c:pt>
                <c:pt idx="589">
                  <c:v>-5.7431580615608088E-2</c:v>
                </c:pt>
                <c:pt idx="590">
                  <c:v>-5.8045709598413833E-2</c:v>
                </c:pt>
                <c:pt idx="591">
                  <c:v>-5.8677447732278031E-2</c:v>
                </c:pt>
                <c:pt idx="592">
                  <c:v>-5.9327049578290769E-2</c:v>
                </c:pt>
                <c:pt idx="593">
                  <c:v>-5.9994768941710797E-2</c:v>
                </c:pt>
                <c:pt idx="594">
                  <c:v>-6.0680858233000387E-2</c:v>
                </c:pt>
                <c:pt idx="595">
                  <c:v>-6.13855677892476E-2</c:v>
                </c:pt>
                <c:pt idx="596">
                  <c:v>-6.2109145155614248E-2</c:v>
                </c:pt>
                <c:pt idx="597">
                  <c:v>-6.2851834326682315E-2</c:v>
                </c:pt>
                <c:pt idx="598">
                  <c:v>-6.3613874947841487E-2</c:v>
                </c:pt>
                <c:pt idx="599">
                  <c:v>-6.4395501477148481E-2</c:v>
                </c:pt>
                <c:pt idx="600">
                  <c:v>-6.5196942308410416E-2</c:v>
                </c:pt>
                <c:pt idx="601">
                  <c:v>-6.6018418856587713E-2</c:v>
                </c:pt>
                <c:pt idx="602">
                  <c:v>-6.6860144606978075E-2</c:v>
                </c:pt>
                <c:pt idx="603">
                  <c:v>-6.772232413003626E-2</c:v>
                </c:pt>
                <c:pt idx="604">
                  <c:v>-6.8605152064088334E-2</c:v>
                </c:pt>
                <c:pt idx="605">
                  <c:v>-6.9508812068627412E-2</c:v>
                </c:pt>
                <c:pt idx="606">
                  <c:v>-7.0433475751310953E-2</c:v>
                </c:pt>
                <c:pt idx="607">
                  <c:v>-7.1379301572225301E-2</c:v>
                </c:pt>
                <c:pt idx="608">
                  <c:v>-7.2346433729424675E-2</c:v>
                </c:pt>
                <c:pt idx="609">
                  <c:v>-7.3335001030195218E-2</c:v>
                </c:pt>
                <c:pt idx="610">
                  <c:v>-7.4345115752922672E-2</c:v>
                </c:pt>
                <c:pt idx="611">
                  <c:v>-7.537687250485417E-2</c:v>
                </c:pt>
                <c:pt idx="612">
                  <c:v>-7.6430347081433397E-2</c:v>
                </c:pt>
                <c:pt idx="613">
                  <c:v>-7.7505595333239821E-2</c:v>
                </c:pt>
                <c:pt idx="614">
                  <c:v>-7.8602652046879787E-2</c:v>
                </c:pt>
                <c:pt idx="615">
                  <c:v>-7.9721529846440931E-2</c:v>
                </c:pt>
                <c:pt idx="616">
                  <c:v>-8.0862218122335253E-2</c:v>
                </c:pt>
                <c:pt idx="617">
                  <c:v>-8.2024681994502052E-2</c:v>
                </c:pt>
                <c:pt idx="618">
                  <c:v>-8.3208861317024874E-2</c:v>
                </c:pt>
                <c:pt idx="619">
                  <c:v>-8.4414669731222663E-2</c:v>
                </c:pt>
                <c:pt idx="620">
                  <c:v>-8.5641993774202979E-2</c:v>
                </c:pt>
                <c:pt idx="621">
                  <c:v>-8.6890692049715057E-2</c:v>
                </c:pt>
                <c:pt idx="622">
                  <c:v>-8.8160594467900755E-2</c:v>
                </c:pt>
                <c:pt idx="623">
                  <c:v>-8.9451501560225744E-2</c:v>
                </c:pt>
                <c:pt idx="624">
                  <c:v>-9.0763183875468376E-2</c:v>
                </c:pt>
                <c:pt idx="625">
                  <c:v>-9.2095381462166517E-2</c:v>
                </c:pt>
                <c:pt idx="626">
                  <c:v>-9.344780344236156E-2</c:v>
                </c:pt>
                <c:pt idx="627">
                  <c:v>-9.4820127680859914E-2</c:v>
                </c:pt>
                <c:pt idx="628">
                  <c:v>-9.6212000553542176E-2</c:v>
                </c:pt>
                <c:pt idx="629">
                  <c:v>-9.7623036817515677E-2</c:v>
                </c:pt>
                <c:pt idx="630">
                  <c:v>-9.9052819585125726E-2</c:v>
                </c:pt>
                <c:pt idx="631">
                  <c:v>-0.10050090040303042</c:v>
                </c:pt>
                <c:pt idx="632">
                  <c:v>-0.10196679943671699</c:v>
                </c:pt>
                <c:pt idx="633">
                  <c:v>-0.10345000576000149</c:v>
                </c:pt>
                <c:pt idx="634">
                  <c:v>-0.10494997774822716</c:v>
                </c:pt>
                <c:pt idx="635">
                  <c:v>-0.10646614357306407</c:v>
                </c:pt>
                <c:pt idx="636">
                  <c:v>-0.10799790179603708</c:v>
                </c:pt>
                <c:pt idx="637">
                  <c:v>-0.10954462205716889</c:v>
                </c:pt>
                <c:pt idx="638">
                  <c:v>-0.11110564585444044</c:v>
                </c:pt>
                <c:pt idx="639">
                  <c:v>-0.11268028740914816</c:v>
                </c:pt>
                <c:pt idx="640">
                  <c:v>-0.11426783461167864</c:v>
                </c:pt>
                <c:pt idx="641">
                  <c:v>-0.11586755004174346</c:v>
                </c:pt>
                <c:pt idx="642">
                  <c:v>-0.11747867205671382</c:v>
                </c:pt>
                <c:pt idx="643">
                  <c:v>-0.11910041594137669</c:v>
                </c:pt>
                <c:pt idx="644">
                  <c:v>-0.12073197511219642</c:v>
                </c:pt>
                <c:pt idx="645">
                  <c:v>-0.12237252236901579</c:v>
                </c:pt>
                <c:pt idx="646">
                  <c:v>-0.12402121118705785</c:v>
                </c:pt>
                <c:pt idx="647">
                  <c:v>-0.12567717704209749</c:v>
                </c:pt>
                <c:pt idx="648">
                  <c:v>-0.12733953876175277</c:v>
                </c:pt>
                <c:pt idx="649">
                  <c:v>-0.12900739989599525</c:v>
                </c:pt>
                <c:pt idx="650">
                  <c:v>-0.1306798501001894</c:v>
                </c:pt>
                <c:pt idx="651">
                  <c:v>-0.13235596652423964</c:v>
                </c:pt>
                <c:pt idx="652">
                  <c:v>-0.1340348152017363</c:v>
                </c:pt>
                <c:pt idx="653">
                  <c:v>-0.13571545243334718</c:v>
                </c:pt>
                <c:pt idx="654">
                  <c:v>-0.13739692615908936</c:v>
                </c:pt>
                <c:pt idx="655">
                  <c:v>-0.13907827731452832</c:v>
                </c:pt>
                <c:pt idx="656">
                  <c:v>-0.14075854116638048</c:v>
                </c:pt>
                <c:pt idx="657">
                  <c:v>-0.14243674862343861</c:v>
                </c:pt>
                <c:pt idx="658">
                  <c:v>-0.14411192751918195</c:v>
                </c:pt>
                <c:pt idx="659">
                  <c:v>-0.14578310386287877</c:v>
                </c:pt>
                <c:pt idx="660">
                  <c:v>-0.14744930305642437</c:v>
                </c:pt>
                <c:pt idx="661">
                  <c:v>-0.1491095510745839</c:v>
                </c:pt>
                <c:pt idx="662">
                  <c:v>-0.15076287560671586</c:v>
                </c:pt>
                <c:pt idx="663">
                  <c:v>-0.15240830715844594</c:v>
                </c:pt>
                <c:pt idx="664">
                  <c:v>-0.15404488011212653</c:v>
                </c:pt>
                <c:pt idx="665">
                  <c:v>-0.15567163374526266</c:v>
                </c:pt>
                <c:pt idx="666">
                  <c:v>-0.15728761320640661</c:v>
                </c:pt>
                <c:pt idx="667">
                  <c:v>-0.15889187044831155</c:v>
                </c:pt>
                <c:pt idx="668">
                  <c:v>-0.16048346511840672</c:v>
                </c:pt>
                <c:pt idx="669">
                  <c:v>-0.16206146540689215</c:v>
                </c:pt>
                <c:pt idx="670">
                  <c:v>-0.16362494885296569</c:v>
                </c:pt>
                <c:pt idx="671">
                  <c:v>-0.16517300310988198</c:v>
                </c:pt>
                <c:pt idx="672">
                  <c:v>-0.16670472666970523</c:v>
                </c:pt>
                <c:pt idx="673">
                  <c:v>-0.16821922954875745</c:v>
                </c:pt>
                <c:pt idx="674">
                  <c:v>-0.16971563393487829</c:v>
                </c:pt>
                <c:pt idx="675">
                  <c:v>-0.17119307479770982</c:v>
                </c:pt>
                <c:pt idx="676">
                  <c:v>-0.17265070046329367</c:v>
                </c:pt>
                <c:pt idx="677">
                  <c:v>-0.17408767315432733</c:v>
                </c:pt>
                <c:pt idx="678">
                  <c:v>-0.17550316949746675</c:v>
                </c:pt>
                <c:pt idx="679">
                  <c:v>-0.17689638099909075</c:v>
                </c:pt>
                <c:pt idx="680">
                  <c:v>-0.17826651449095371</c:v>
                </c:pt>
                <c:pt idx="681">
                  <c:v>-0.17961279254715851</c:v>
                </c:pt>
                <c:pt idx="682">
                  <c:v>-0.18093445387386939</c:v>
                </c:pt>
                <c:pt idx="683">
                  <c:v>-0.18223075367317043</c:v>
                </c:pt>
                <c:pt idx="684">
                  <c:v>-0.1835009639824477</c:v>
                </c:pt>
                <c:pt idx="685">
                  <c:v>-0.18474437399064292</c:v>
                </c:pt>
                <c:pt idx="686">
                  <c:v>-0.18596029033268879</c:v>
                </c:pt>
                <c:pt idx="687">
                  <c:v>-0.18714803736339586</c:v>
                </c:pt>
                <c:pt idx="688">
                  <c:v>-0.18830695741201403</c:v>
                </c:pt>
                <c:pt idx="689">
                  <c:v>-0.18943641101864581</c:v>
                </c:pt>
                <c:pt idx="690">
                  <c:v>-0.19053577715363781</c:v>
                </c:pt>
                <c:pt idx="691">
                  <c:v>-0.19160445342102705</c:v>
                </c:pt>
                <c:pt idx="692">
                  <c:v>-0.19264185624706559</c:v>
                </c:pt>
                <c:pt idx="693">
                  <c:v>-0.19364742105479668</c:v>
                </c:pt>
                <c:pt idx="694">
                  <c:v>-0.1946206024256022</c:v>
                </c:pt>
                <c:pt idx="695">
                  <c:v>-0.1955608742485917</c:v>
                </c:pt>
                <c:pt idx="696">
                  <c:v>-0.19646772985865107</c:v>
                </c:pt>
                <c:pt idx="697">
                  <c:v>-0.19734068216392153</c:v>
                </c:pt>
                <c:pt idx="698">
                  <c:v>-0.19817926376342967</c:v>
                </c:pt>
                <c:pt idx="699">
                  <c:v>-0.19898302705554441</c:v>
                </c:pt>
                <c:pt idx="700">
                  <c:v>-0.19975154433789047</c:v>
                </c:pt>
                <c:pt idx="701">
                  <c:v>-0.20048440789930533</c:v>
                </c:pt>
                <c:pt idx="702">
                  <c:v>-0.20118123010438499</c:v>
                </c:pt>
                <c:pt idx="703">
                  <c:v>-0.20184164347112346</c:v>
                </c:pt>
                <c:pt idx="704">
                  <c:v>-0.20246530074211322</c:v>
                </c:pt>
                <c:pt idx="705">
                  <c:v>-0.20305187494973742</c:v>
                </c:pt>
                <c:pt idx="706">
                  <c:v>-0.20360105947575011</c:v>
                </c:pt>
                <c:pt idx="707">
                  <c:v>-0.20411256810560705</c:v>
                </c:pt>
                <c:pt idx="708">
                  <c:v>-0.20458613507787882</c:v>
                </c:pt>
                <c:pt idx="709">
                  <c:v>-0.20502151512904832</c:v>
                </c:pt>
                <c:pt idx="710">
                  <c:v>-0.20541848353396502</c:v>
                </c:pt>
                <c:pt idx="711">
                  <c:v>-0.20577683614220352</c:v>
                </c:pt>
                <c:pt idx="712">
                  <c:v>-0.2060963894105447</c:v>
                </c:pt>
                <c:pt idx="713">
                  <c:v>-0.20637698043177721</c:v>
                </c:pt>
                <c:pt idx="714">
                  <c:v>-0.20661846695998992</c:v>
                </c:pt>
                <c:pt idx="715">
                  <c:v>-0.20682072743250551</c:v>
                </c:pt>
                <c:pt idx="716">
                  <c:v>-0.20698366098858248</c:v>
                </c:pt>
                <c:pt idx="717">
                  <c:v>-0.20710718748499279</c:v>
                </c:pt>
                <c:pt idx="718">
                  <c:v>-0.2071912475085608</c:v>
                </c:pt>
                <c:pt idx="719">
                  <c:v>-0.20723580238573025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D7-4B97-A174-2FA26A8DAD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8429568"/>
        <c:axId val="928429240"/>
      </c:scatterChart>
      <c:valAx>
        <c:axId val="928429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8429240"/>
        <c:crosses val="autoZero"/>
        <c:crossBetween val="midCat"/>
      </c:valAx>
      <c:valAx>
        <c:axId val="928429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8429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burn</a:t>
            </a:r>
            <a:r>
              <a:rPr lang="en-GB" baseline="0"/>
              <a:t> rate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'6000'!$A$165:$A$565</c:f>
              <c:numCache>
                <c:formatCode>General</c:formatCode>
                <c:ptCount val="401"/>
                <c:pt idx="0">
                  <c:v>-200</c:v>
                </c:pt>
                <c:pt idx="1">
                  <c:v>-199</c:v>
                </c:pt>
                <c:pt idx="2">
                  <c:v>-198</c:v>
                </c:pt>
                <c:pt idx="3">
                  <c:v>-197</c:v>
                </c:pt>
                <c:pt idx="4">
                  <c:v>-196</c:v>
                </c:pt>
                <c:pt idx="5">
                  <c:v>-195</c:v>
                </c:pt>
                <c:pt idx="6">
                  <c:v>-194</c:v>
                </c:pt>
                <c:pt idx="7">
                  <c:v>-193</c:v>
                </c:pt>
                <c:pt idx="8">
                  <c:v>-192</c:v>
                </c:pt>
                <c:pt idx="9">
                  <c:v>-191</c:v>
                </c:pt>
                <c:pt idx="10">
                  <c:v>-190</c:v>
                </c:pt>
                <c:pt idx="11">
                  <c:v>-189</c:v>
                </c:pt>
                <c:pt idx="12">
                  <c:v>-188</c:v>
                </c:pt>
                <c:pt idx="13">
                  <c:v>-187</c:v>
                </c:pt>
                <c:pt idx="14">
                  <c:v>-186</c:v>
                </c:pt>
                <c:pt idx="15">
                  <c:v>-185</c:v>
                </c:pt>
                <c:pt idx="16">
                  <c:v>-184</c:v>
                </c:pt>
                <c:pt idx="17">
                  <c:v>-183</c:v>
                </c:pt>
                <c:pt idx="18">
                  <c:v>-182</c:v>
                </c:pt>
                <c:pt idx="19">
                  <c:v>-181</c:v>
                </c:pt>
                <c:pt idx="20">
                  <c:v>-180</c:v>
                </c:pt>
                <c:pt idx="21">
                  <c:v>-179</c:v>
                </c:pt>
                <c:pt idx="22">
                  <c:v>-178</c:v>
                </c:pt>
                <c:pt idx="23">
                  <c:v>-177</c:v>
                </c:pt>
                <c:pt idx="24">
                  <c:v>-176</c:v>
                </c:pt>
                <c:pt idx="25">
                  <c:v>-175</c:v>
                </c:pt>
                <c:pt idx="26">
                  <c:v>-174</c:v>
                </c:pt>
                <c:pt idx="27">
                  <c:v>-173</c:v>
                </c:pt>
                <c:pt idx="28">
                  <c:v>-172</c:v>
                </c:pt>
                <c:pt idx="29">
                  <c:v>-171</c:v>
                </c:pt>
                <c:pt idx="30">
                  <c:v>-170</c:v>
                </c:pt>
                <c:pt idx="31">
                  <c:v>-169</c:v>
                </c:pt>
                <c:pt idx="32">
                  <c:v>-168</c:v>
                </c:pt>
                <c:pt idx="33">
                  <c:v>-167</c:v>
                </c:pt>
                <c:pt idx="34">
                  <c:v>-166</c:v>
                </c:pt>
                <c:pt idx="35">
                  <c:v>-165</c:v>
                </c:pt>
                <c:pt idx="36">
                  <c:v>-164</c:v>
                </c:pt>
                <c:pt idx="37">
                  <c:v>-163</c:v>
                </c:pt>
                <c:pt idx="38">
                  <c:v>-162</c:v>
                </c:pt>
                <c:pt idx="39">
                  <c:v>-161</c:v>
                </c:pt>
                <c:pt idx="40">
                  <c:v>-160</c:v>
                </c:pt>
                <c:pt idx="41">
                  <c:v>-159</c:v>
                </c:pt>
                <c:pt idx="42">
                  <c:v>-158</c:v>
                </c:pt>
                <c:pt idx="43">
                  <c:v>-157</c:v>
                </c:pt>
                <c:pt idx="44">
                  <c:v>-156</c:v>
                </c:pt>
                <c:pt idx="45">
                  <c:v>-155</c:v>
                </c:pt>
                <c:pt idx="46">
                  <c:v>-154</c:v>
                </c:pt>
                <c:pt idx="47">
                  <c:v>-153</c:v>
                </c:pt>
                <c:pt idx="48">
                  <c:v>-152</c:v>
                </c:pt>
                <c:pt idx="49">
                  <c:v>-151</c:v>
                </c:pt>
                <c:pt idx="50">
                  <c:v>-150</c:v>
                </c:pt>
                <c:pt idx="51">
                  <c:v>-149</c:v>
                </c:pt>
                <c:pt idx="52">
                  <c:v>-148</c:v>
                </c:pt>
                <c:pt idx="53">
                  <c:v>-147</c:v>
                </c:pt>
                <c:pt idx="54">
                  <c:v>-146</c:v>
                </c:pt>
                <c:pt idx="55">
                  <c:v>-145</c:v>
                </c:pt>
                <c:pt idx="56">
                  <c:v>-144</c:v>
                </c:pt>
                <c:pt idx="57">
                  <c:v>-143</c:v>
                </c:pt>
                <c:pt idx="58">
                  <c:v>-142</c:v>
                </c:pt>
                <c:pt idx="59">
                  <c:v>-141</c:v>
                </c:pt>
                <c:pt idx="60">
                  <c:v>-140</c:v>
                </c:pt>
                <c:pt idx="61">
                  <c:v>-139</c:v>
                </c:pt>
                <c:pt idx="62">
                  <c:v>-138</c:v>
                </c:pt>
                <c:pt idx="63">
                  <c:v>-137</c:v>
                </c:pt>
                <c:pt idx="64">
                  <c:v>-136</c:v>
                </c:pt>
                <c:pt idx="65">
                  <c:v>-135</c:v>
                </c:pt>
                <c:pt idx="66">
                  <c:v>-134</c:v>
                </c:pt>
                <c:pt idx="67">
                  <c:v>-133</c:v>
                </c:pt>
                <c:pt idx="68">
                  <c:v>-132</c:v>
                </c:pt>
                <c:pt idx="69">
                  <c:v>-131</c:v>
                </c:pt>
                <c:pt idx="70">
                  <c:v>-130</c:v>
                </c:pt>
                <c:pt idx="71">
                  <c:v>-129</c:v>
                </c:pt>
                <c:pt idx="72">
                  <c:v>-128</c:v>
                </c:pt>
                <c:pt idx="73">
                  <c:v>-127</c:v>
                </c:pt>
                <c:pt idx="74">
                  <c:v>-126</c:v>
                </c:pt>
                <c:pt idx="75">
                  <c:v>-125</c:v>
                </c:pt>
                <c:pt idx="76">
                  <c:v>-124</c:v>
                </c:pt>
                <c:pt idx="77">
                  <c:v>-123</c:v>
                </c:pt>
                <c:pt idx="78">
                  <c:v>-122</c:v>
                </c:pt>
                <c:pt idx="79">
                  <c:v>-121</c:v>
                </c:pt>
                <c:pt idx="80">
                  <c:v>-120</c:v>
                </c:pt>
                <c:pt idx="81">
                  <c:v>-119</c:v>
                </c:pt>
                <c:pt idx="82">
                  <c:v>-118</c:v>
                </c:pt>
                <c:pt idx="83">
                  <c:v>-117</c:v>
                </c:pt>
                <c:pt idx="84">
                  <c:v>-116</c:v>
                </c:pt>
                <c:pt idx="85">
                  <c:v>-115</c:v>
                </c:pt>
                <c:pt idx="86">
                  <c:v>-114</c:v>
                </c:pt>
                <c:pt idx="87">
                  <c:v>-113</c:v>
                </c:pt>
                <c:pt idx="88">
                  <c:v>-112</c:v>
                </c:pt>
                <c:pt idx="89">
                  <c:v>-111</c:v>
                </c:pt>
                <c:pt idx="90">
                  <c:v>-110</c:v>
                </c:pt>
                <c:pt idx="91">
                  <c:v>-109</c:v>
                </c:pt>
                <c:pt idx="92">
                  <c:v>-108</c:v>
                </c:pt>
                <c:pt idx="93">
                  <c:v>-107</c:v>
                </c:pt>
                <c:pt idx="94">
                  <c:v>-106</c:v>
                </c:pt>
                <c:pt idx="95">
                  <c:v>-105</c:v>
                </c:pt>
                <c:pt idx="96">
                  <c:v>-104</c:v>
                </c:pt>
                <c:pt idx="97">
                  <c:v>-103</c:v>
                </c:pt>
                <c:pt idx="98">
                  <c:v>-102</c:v>
                </c:pt>
                <c:pt idx="99">
                  <c:v>-101</c:v>
                </c:pt>
                <c:pt idx="100">
                  <c:v>-100</c:v>
                </c:pt>
                <c:pt idx="101">
                  <c:v>-99</c:v>
                </c:pt>
                <c:pt idx="102">
                  <c:v>-98</c:v>
                </c:pt>
                <c:pt idx="103">
                  <c:v>-97</c:v>
                </c:pt>
                <c:pt idx="104">
                  <c:v>-96</c:v>
                </c:pt>
                <c:pt idx="105">
                  <c:v>-95</c:v>
                </c:pt>
                <c:pt idx="106">
                  <c:v>-94</c:v>
                </c:pt>
                <c:pt idx="107">
                  <c:v>-93</c:v>
                </c:pt>
                <c:pt idx="108">
                  <c:v>-92</c:v>
                </c:pt>
                <c:pt idx="109">
                  <c:v>-91</c:v>
                </c:pt>
                <c:pt idx="110">
                  <c:v>-90</c:v>
                </c:pt>
                <c:pt idx="111">
                  <c:v>-89</c:v>
                </c:pt>
                <c:pt idx="112">
                  <c:v>-88</c:v>
                </c:pt>
                <c:pt idx="113">
                  <c:v>-87</c:v>
                </c:pt>
                <c:pt idx="114">
                  <c:v>-86</c:v>
                </c:pt>
                <c:pt idx="115">
                  <c:v>-85</c:v>
                </c:pt>
                <c:pt idx="116">
                  <c:v>-84</c:v>
                </c:pt>
                <c:pt idx="117">
                  <c:v>-83</c:v>
                </c:pt>
                <c:pt idx="118">
                  <c:v>-82</c:v>
                </c:pt>
                <c:pt idx="119">
                  <c:v>-81</c:v>
                </c:pt>
                <c:pt idx="120">
                  <c:v>-80</c:v>
                </c:pt>
                <c:pt idx="121">
                  <c:v>-79</c:v>
                </c:pt>
                <c:pt idx="122">
                  <c:v>-78</c:v>
                </c:pt>
                <c:pt idx="123">
                  <c:v>-77</c:v>
                </c:pt>
                <c:pt idx="124">
                  <c:v>-76</c:v>
                </c:pt>
                <c:pt idx="125">
                  <c:v>-75</c:v>
                </c:pt>
                <c:pt idx="126">
                  <c:v>-74</c:v>
                </c:pt>
                <c:pt idx="127">
                  <c:v>-73</c:v>
                </c:pt>
                <c:pt idx="128">
                  <c:v>-72</c:v>
                </c:pt>
                <c:pt idx="129">
                  <c:v>-71</c:v>
                </c:pt>
                <c:pt idx="130">
                  <c:v>-70</c:v>
                </c:pt>
                <c:pt idx="131">
                  <c:v>-69</c:v>
                </c:pt>
                <c:pt idx="132">
                  <c:v>-68</c:v>
                </c:pt>
                <c:pt idx="133">
                  <c:v>-67</c:v>
                </c:pt>
                <c:pt idx="134">
                  <c:v>-66</c:v>
                </c:pt>
                <c:pt idx="135">
                  <c:v>-65</c:v>
                </c:pt>
                <c:pt idx="136">
                  <c:v>-64</c:v>
                </c:pt>
                <c:pt idx="137">
                  <c:v>-63</c:v>
                </c:pt>
                <c:pt idx="138">
                  <c:v>-62</c:v>
                </c:pt>
                <c:pt idx="139">
                  <c:v>-61</c:v>
                </c:pt>
                <c:pt idx="140">
                  <c:v>-60</c:v>
                </c:pt>
                <c:pt idx="141">
                  <c:v>-59</c:v>
                </c:pt>
                <c:pt idx="142">
                  <c:v>-58</c:v>
                </c:pt>
                <c:pt idx="143">
                  <c:v>-57</c:v>
                </c:pt>
                <c:pt idx="144">
                  <c:v>-56</c:v>
                </c:pt>
                <c:pt idx="145">
                  <c:v>-55</c:v>
                </c:pt>
                <c:pt idx="146">
                  <c:v>-54</c:v>
                </c:pt>
                <c:pt idx="147">
                  <c:v>-53</c:v>
                </c:pt>
                <c:pt idx="148">
                  <c:v>-52</c:v>
                </c:pt>
                <c:pt idx="149">
                  <c:v>-51</c:v>
                </c:pt>
                <c:pt idx="150">
                  <c:v>-50</c:v>
                </c:pt>
                <c:pt idx="151">
                  <c:v>-49</c:v>
                </c:pt>
                <c:pt idx="152">
                  <c:v>-48</c:v>
                </c:pt>
                <c:pt idx="153">
                  <c:v>-47</c:v>
                </c:pt>
                <c:pt idx="154">
                  <c:v>-46</c:v>
                </c:pt>
                <c:pt idx="155">
                  <c:v>-45</c:v>
                </c:pt>
                <c:pt idx="156">
                  <c:v>-44</c:v>
                </c:pt>
                <c:pt idx="157">
                  <c:v>-43</c:v>
                </c:pt>
                <c:pt idx="158">
                  <c:v>-42</c:v>
                </c:pt>
                <c:pt idx="159">
                  <c:v>-41</c:v>
                </c:pt>
                <c:pt idx="160">
                  <c:v>-40</c:v>
                </c:pt>
                <c:pt idx="161">
                  <c:v>-39</c:v>
                </c:pt>
                <c:pt idx="162">
                  <c:v>-38</c:v>
                </c:pt>
                <c:pt idx="163">
                  <c:v>-37</c:v>
                </c:pt>
                <c:pt idx="164">
                  <c:v>-36</c:v>
                </c:pt>
                <c:pt idx="165">
                  <c:v>-35</c:v>
                </c:pt>
                <c:pt idx="166">
                  <c:v>-34</c:v>
                </c:pt>
                <c:pt idx="167">
                  <c:v>-33</c:v>
                </c:pt>
                <c:pt idx="168">
                  <c:v>-32</c:v>
                </c:pt>
                <c:pt idx="169">
                  <c:v>-31</c:v>
                </c:pt>
                <c:pt idx="170">
                  <c:v>-30</c:v>
                </c:pt>
                <c:pt idx="171">
                  <c:v>-29</c:v>
                </c:pt>
                <c:pt idx="172">
                  <c:v>-28</c:v>
                </c:pt>
                <c:pt idx="173">
                  <c:v>-27</c:v>
                </c:pt>
                <c:pt idx="174">
                  <c:v>-26</c:v>
                </c:pt>
                <c:pt idx="175">
                  <c:v>-25</c:v>
                </c:pt>
                <c:pt idx="176">
                  <c:v>-24</c:v>
                </c:pt>
                <c:pt idx="177">
                  <c:v>-23</c:v>
                </c:pt>
                <c:pt idx="178">
                  <c:v>-22</c:v>
                </c:pt>
                <c:pt idx="179">
                  <c:v>-21</c:v>
                </c:pt>
                <c:pt idx="180">
                  <c:v>-20</c:v>
                </c:pt>
                <c:pt idx="181">
                  <c:v>-19</c:v>
                </c:pt>
                <c:pt idx="182">
                  <c:v>-18</c:v>
                </c:pt>
                <c:pt idx="183">
                  <c:v>-17</c:v>
                </c:pt>
                <c:pt idx="184">
                  <c:v>-16</c:v>
                </c:pt>
                <c:pt idx="185">
                  <c:v>-15</c:v>
                </c:pt>
                <c:pt idx="186">
                  <c:v>-14</c:v>
                </c:pt>
                <c:pt idx="187">
                  <c:v>-13</c:v>
                </c:pt>
                <c:pt idx="188">
                  <c:v>-12</c:v>
                </c:pt>
                <c:pt idx="189">
                  <c:v>-11</c:v>
                </c:pt>
                <c:pt idx="190">
                  <c:v>-10</c:v>
                </c:pt>
                <c:pt idx="191">
                  <c:v>-9</c:v>
                </c:pt>
                <c:pt idx="192">
                  <c:v>-8</c:v>
                </c:pt>
                <c:pt idx="193">
                  <c:v>-7</c:v>
                </c:pt>
                <c:pt idx="194">
                  <c:v>-6</c:v>
                </c:pt>
                <c:pt idx="195">
                  <c:v>-5</c:v>
                </c:pt>
                <c:pt idx="196">
                  <c:v>-4</c:v>
                </c:pt>
                <c:pt idx="197">
                  <c:v>-3</c:v>
                </c:pt>
                <c:pt idx="198">
                  <c:v>-2</c:v>
                </c:pt>
                <c:pt idx="199">
                  <c:v>-1</c:v>
                </c:pt>
                <c:pt idx="200">
                  <c:v>0</c:v>
                </c:pt>
                <c:pt idx="201">
                  <c:v>1</c:v>
                </c:pt>
                <c:pt idx="202">
                  <c:v>2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6</c:v>
                </c:pt>
                <c:pt idx="207">
                  <c:v>7</c:v>
                </c:pt>
                <c:pt idx="208">
                  <c:v>8</c:v>
                </c:pt>
                <c:pt idx="209">
                  <c:v>9</c:v>
                </c:pt>
                <c:pt idx="210">
                  <c:v>10</c:v>
                </c:pt>
                <c:pt idx="211">
                  <c:v>11</c:v>
                </c:pt>
                <c:pt idx="212">
                  <c:v>12</c:v>
                </c:pt>
                <c:pt idx="213">
                  <c:v>13</c:v>
                </c:pt>
                <c:pt idx="214">
                  <c:v>14</c:v>
                </c:pt>
                <c:pt idx="215">
                  <c:v>15</c:v>
                </c:pt>
                <c:pt idx="216">
                  <c:v>16</c:v>
                </c:pt>
                <c:pt idx="217">
                  <c:v>17</c:v>
                </c:pt>
                <c:pt idx="218">
                  <c:v>18</c:v>
                </c:pt>
                <c:pt idx="219">
                  <c:v>19</c:v>
                </c:pt>
                <c:pt idx="220">
                  <c:v>20</c:v>
                </c:pt>
                <c:pt idx="221">
                  <c:v>21</c:v>
                </c:pt>
                <c:pt idx="222">
                  <c:v>22</c:v>
                </c:pt>
                <c:pt idx="223">
                  <c:v>23</c:v>
                </c:pt>
                <c:pt idx="224">
                  <c:v>24</c:v>
                </c:pt>
                <c:pt idx="225">
                  <c:v>25</c:v>
                </c:pt>
                <c:pt idx="226">
                  <c:v>26</c:v>
                </c:pt>
                <c:pt idx="227">
                  <c:v>27</c:v>
                </c:pt>
                <c:pt idx="228">
                  <c:v>28</c:v>
                </c:pt>
                <c:pt idx="229">
                  <c:v>29</c:v>
                </c:pt>
                <c:pt idx="230">
                  <c:v>30</c:v>
                </c:pt>
                <c:pt idx="231">
                  <c:v>31</c:v>
                </c:pt>
                <c:pt idx="232">
                  <c:v>32</c:v>
                </c:pt>
                <c:pt idx="233">
                  <c:v>33</c:v>
                </c:pt>
                <c:pt idx="234">
                  <c:v>34</c:v>
                </c:pt>
                <c:pt idx="235">
                  <c:v>35</c:v>
                </c:pt>
                <c:pt idx="236">
                  <c:v>36</c:v>
                </c:pt>
                <c:pt idx="237">
                  <c:v>37</c:v>
                </c:pt>
                <c:pt idx="238">
                  <c:v>38</c:v>
                </c:pt>
                <c:pt idx="239">
                  <c:v>39</c:v>
                </c:pt>
                <c:pt idx="240">
                  <c:v>40</c:v>
                </c:pt>
                <c:pt idx="241">
                  <c:v>41</c:v>
                </c:pt>
                <c:pt idx="242">
                  <c:v>42</c:v>
                </c:pt>
                <c:pt idx="243">
                  <c:v>43</c:v>
                </c:pt>
                <c:pt idx="244">
                  <c:v>44</c:v>
                </c:pt>
                <c:pt idx="245">
                  <c:v>45</c:v>
                </c:pt>
                <c:pt idx="246">
                  <c:v>46</c:v>
                </c:pt>
                <c:pt idx="247">
                  <c:v>47</c:v>
                </c:pt>
                <c:pt idx="248">
                  <c:v>48</c:v>
                </c:pt>
                <c:pt idx="249">
                  <c:v>49</c:v>
                </c:pt>
                <c:pt idx="250">
                  <c:v>50</c:v>
                </c:pt>
                <c:pt idx="251">
                  <c:v>51</c:v>
                </c:pt>
                <c:pt idx="252">
                  <c:v>52</c:v>
                </c:pt>
                <c:pt idx="253">
                  <c:v>53</c:v>
                </c:pt>
                <c:pt idx="254">
                  <c:v>54</c:v>
                </c:pt>
                <c:pt idx="255">
                  <c:v>55</c:v>
                </c:pt>
                <c:pt idx="256">
                  <c:v>56</c:v>
                </c:pt>
                <c:pt idx="257">
                  <c:v>57</c:v>
                </c:pt>
                <c:pt idx="258">
                  <c:v>58</c:v>
                </c:pt>
                <c:pt idx="259">
                  <c:v>59</c:v>
                </c:pt>
                <c:pt idx="260">
                  <c:v>60</c:v>
                </c:pt>
                <c:pt idx="261">
                  <c:v>61</c:v>
                </c:pt>
                <c:pt idx="262">
                  <c:v>62</c:v>
                </c:pt>
                <c:pt idx="263">
                  <c:v>63</c:v>
                </c:pt>
                <c:pt idx="264">
                  <c:v>64</c:v>
                </c:pt>
                <c:pt idx="265">
                  <c:v>65</c:v>
                </c:pt>
                <c:pt idx="266">
                  <c:v>66</c:v>
                </c:pt>
                <c:pt idx="267">
                  <c:v>67</c:v>
                </c:pt>
                <c:pt idx="268">
                  <c:v>68</c:v>
                </c:pt>
                <c:pt idx="269">
                  <c:v>69</c:v>
                </c:pt>
                <c:pt idx="270">
                  <c:v>70</c:v>
                </c:pt>
                <c:pt idx="271">
                  <c:v>71</c:v>
                </c:pt>
                <c:pt idx="272">
                  <c:v>72</c:v>
                </c:pt>
                <c:pt idx="273">
                  <c:v>73</c:v>
                </c:pt>
                <c:pt idx="274">
                  <c:v>74</c:v>
                </c:pt>
                <c:pt idx="275">
                  <c:v>75</c:v>
                </c:pt>
                <c:pt idx="276">
                  <c:v>76</c:v>
                </c:pt>
                <c:pt idx="277">
                  <c:v>77</c:v>
                </c:pt>
                <c:pt idx="278">
                  <c:v>78</c:v>
                </c:pt>
                <c:pt idx="279">
                  <c:v>79</c:v>
                </c:pt>
                <c:pt idx="280">
                  <c:v>80</c:v>
                </c:pt>
                <c:pt idx="281">
                  <c:v>81</c:v>
                </c:pt>
                <c:pt idx="282">
                  <c:v>82</c:v>
                </c:pt>
                <c:pt idx="283">
                  <c:v>83</c:v>
                </c:pt>
                <c:pt idx="284">
                  <c:v>84</c:v>
                </c:pt>
                <c:pt idx="285">
                  <c:v>85</c:v>
                </c:pt>
                <c:pt idx="286">
                  <c:v>86</c:v>
                </c:pt>
                <c:pt idx="287">
                  <c:v>87</c:v>
                </c:pt>
                <c:pt idx="288">
                  <c:v>88</c:v>
                </c:pt>
                <c:pt idx="289">
                  <c:v>89</c:v>
                </c:pt>
                <c:pt idx="290">
                  <c:v>90</c:v>
                </c:pt>
                <c:pt idx="291">
                  <c:v>91</c:v>
                </c:pt>
                <c:pt idx="292">
                  <c:v>92</c:v>
                </c:pt>
                <c:pt idx="293">
                  <c:v>93</c:v>
                </c:pt>
                <c:pt idx="294">
                  <c:v>94</c:v>
                </c:pt>
                <c:pt idx="295">
                  <c:v>95</c:v>
                </c:pt>
                <c:pt idx="296">
                  <c:v>96</c:v>
                </c:pt>
                <c:pt idx="297">
                  <c:v>97</c:v>
                </c:pt>
                <c:pt idx="298">
                  <c:v>98</c:v>
                </c:pt>
                <c:pt idx="299">
                  <c:v>99</c:v>
                </c:pt>
                <c:pt idx="300">
                  <c:v>100</c:v>
                </c:pt>
                <c:pt idx="301">
                  <c:v>101</c:v>
                </c:pt>
                <c:pt idx="302">
                  <c:v>102</c:v>
                </c:pt>
                <c:pt idx="303">
                  <c:v>103</c:v>
                </c:pt>
                <c:pt idx="304">
                  <c:v>104</c:v>
                </c:pt>
                <c:pt idx="305">
                  <c:v>105</c:v>
                </c:pt>
                <c:pt idx="306">
                  <c:v>106</c:v>
                </c:pt>
                <c:pt idx="307">
                  <c:v>107</c:v>
                </c:pt>
                <c:pt idx="308">
                  <c:v>108</c:v>
                </c:pt>
                <c:pt idx="309">
                  <c:v>109</c:v>
                </c:pt>
                <c:pt idx="310">
                  <c:v>110</c:v>
                </c:pt>
                <c:pt idx="311">
                  <c:v>111</c:v>
                </c:pt>
                <c:pt idx="312">
                  <c:v>112</c:v>
                </c:pt>
                <c:pt idx="313">
                  <c:v>113</c:v>
                </c:pt>
                <c:pt idx="314">
                  <c:v>114</c:v>
                </c:pt>
                <c:pt idx="315">
                  <c:v>115</c:v>
                </c:pt>
                <c:pt idx="316">
                  <c:v>116</c:v>
                </c:pt>
                <c:pt idx="317">
                  <c:v>117</c:v>
                </c:pt>
                <c:pt idx="318">
                  <c:v>118</c:v>
                </c:pt>
                <c:pt idx="319">
                  <c:v>119</c:v>
                </c:pt>
                <c:pt idx="320">
                  <c:v>120</c:v>
                </c:pt>
                <c:pt idx="321">
                  <c:v>121</c:v>
                </c:pt>
                <c:pt idx="322">
                  <c:v>122</c:v>
                </c:pt>
                <c:pt idx="323">
                  <c:v>123</c:v>
                </c:pt>
                <c:pt idx="324">
                  <c:v>124</c:v>
                </c:pt>
                <c:pt idx="325">
                  <c:v>125</c:v>
                </c:pt>
                <c:pt idx="326">
                  <c:v>126</c:v>
                </c:pt>
                <c:pt idx="327">
                  <c:v>127</c:v>
                </c:pt>
                <c:pt idx="328">
                  <c:v>128</c:v>
                </c:pt>
                <c:pt idx="329">
                  <c:v>129</c:v>
                </c:pt>
                <c:pt idx="330">
                  <c:v>130</c:v>
                </c:pt>
                <c:pt idx="331">
                  <c:v>131</c:v>
                </c:pt>
                <c:pt idx="332">
                  <c:v>132</c:v>
                </c:pt>
                <c:pt idx="333">
                  <c:v>133</c:v>
                </c:pt>
                <c:pt idx="334">
                  <c:v>134</c:v>
                </c:pt>
                <c:pt idx="335">
                  <c:v>135</c:v>
                </c:pt>
                <c:pt idx="336">
                  <c:v>136</c:v>
                </c:pt>
                <c:pt idx="337">
                  <c:v>137</c:v>
                </c:pt>
                <c:pt idx="338">
                  <c:v>138</c:v>
                </c:pt>
                <c:pt idx="339">
                  <c:v>139</c:v>
                </c:pt>
                <c:pt idx="340">
                  <c:v>140</c:v>
                </c:pt>
                <c:pt idx="341">
                  <c:v>141</c:v>
                </c:pt>
                <c:pt idx="342">
                  <c:v>142</c:v>
                </c:pt>
                <c:pt idx="343">
                  <c:v>143</c:v>
                </c:pt>
                <c:pt idx="344">
                  <c:v>144</c:v>
                </c:pt>
                <c:pt idx="345">
                  <c:v>145</c:v>
                </c:pt>
                <c:pt idx="346">
                  <c:v>146</c:v>
                </c:pt>
                <c:pt idx="347">
                  <c:v>147</c:v>
                </c:pt>
                <c:pt idx="348">
                  <c:v>148</c:v>
                </c:pt>
                <c:pt idx="349">
                  <c:v>149</c:v>
                </c:pt>
                <c:pt idx="350">
                  <c:v>150</c:v>
                </c:pt>
                <c:pt idx="351">
                  <c:v>151</c:v>
                </c:pt>
                <c:pt idx="352">
                  <c:v>152</c:v>
                </c:pt>
                <c:pt idx="353">
                  <c:v>153</c:v>
                </c:pt>
                <c:pt idx="354">
                  <c:v>154</c:v>
                </c:pt>
                <c:pt idx="355">
                  <c:v>155</c:v>
                </c:pt>
                <c:pt idx="356">
                  <c:v>156</c:v>
                </c:pt>
                <c:pt idx="357">
                  <c:v>157</c:v>
                </c:pt>
                <c:pt idx="358">
                  <c:v>158</c:v>
                </c:pt>
                <c:pt idx="359">
                  <c:v>159</c:v>
                </c:pt>
                <c:pt idx="360">
                  <c:v>160</c:v>
                </c:pt>
                <c:pt idx="361">
                  <c:v>161</c:v>
                </c:pt>
                <c:pt idx="362">
                  <c:v>162</c:v>
                </c:pt>
                <c:pt idx="363">
                  <c:v>163</c:v>
                </c:pt>
                <c:pt idx="364">
                  <c:v>164</c:v>
                </c:pt>
                <c:pt idx="365">
                  <c:v>165</c:v>
                </c:pt>
                <c:pt idx="366">
                  <c:v>166</c:v>
                </c:pt>
                <c:pt idx="367">
                  <c:v>167</c:v>
                </c:pt>
                <c:pt idx="368">
                  <c:v>168</c:v>
                </c:pt>
                <c:pt idx="369">
                  <c:v>169</c:v>
                </c:pt>
                <c:pt idx="370">
                  <c:v>170</c:v>
                </c:pt>
                <c:pt idx="371">
                  <c:v>171</c:v>
                </c:pt>
                <c:pt idx="372">
                  <c:v>172</c:v>
                </c:pt>
                <c:pt idx="373">
                  <c:v>173</c:v>
                </c:pt>
                <c:pt idx="374">
                  <c:v>174</c:v>
                </c:pt>
                <c:pt idx="375">
                  <c:v>175</c:v>
                </c:pt>
                <c:pt idx="376">
                  <c:v>176</c:v>
                </c:pt>
                <c:pt idx="377">
                  <c:v>177</c:v>
                </c:pt>
                <c:pt idx="378">
                  <c:v>178</c:v>
                </c:pt>
                <c:pt idx="379">
                  <c:v>179</c:v>
                </c:pt>
                <c:pt idx="380">
                  <c:v>180</c:v>
                </c:pt>
                <c:pt idx="381">
                  <c:v>181</c:v>
                </c:pt>
                <c:pt idx="382">
                  <c:v>182</c:v>
                </c:pt>
                <c:pt idx="383">
                  <c:v>183</c:v>
                </c:pt>
                <c:pt idx="384">
                  <c:v>184</c:v>
                </c:pt>
                <c:pt idx="385">
                  <c:v>185</c:v>
                </c:pt>
                <c:pt idx="386">
                  <c:v>186</c:v>
                </c:pt>
                <c:pt idx="387">
                  <c:v>187</c:v>
                </c:pt>
                <c:pt idx="388">
                  <c:v>188</c:v>
                </c:pt>
                <c:pt idx="389">
                  <c:v>189</c:v>
                </c:pt>
                <c:pt idx="390">
                  <c:v>190</c:v>
                </c:pt>
                <c:pt idx="391">
                  <c:v>191</c:v>
                </c:pt>
                <c:pt idx="392">
                  <c:v>192</c:v>
                </c:pt>
                <c:pt idx="393">
                  <c:v>193</c:v>
                </c:pt>
                <c:pt idx="394">
                  <c:v>194</c:v>
                </c:pt>
                <c:pt idx="395">
                  <c:v>195</c:v>
                </c:pt>
                <c:pt idx="396">
                  <c:v>196</c:v>
                </c:pt>
                <c:pt idx="397">
                  <c:v>197</c:v>
                </c:pt>
                <c:pt idx="398">
                  <c:v>198</c:v>
                </c:pt>
                <c:pt idx="399">
                  <c:v>199</c:v>
                </c:pt>
                <c:pt idx="400">
                  <c:v>200</c:v>
                </c:pt>
              </c:numCache>
            </c:numRef>
          </c:xVal>
          <c:yVal>
            <c:numRef>
              <c:f>'6000'!$AO$181:$AO$431</c:f>
              <c:numCache>
                <c:formatCode>General</c:formatCode>
                <c:ptCount val="2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6.7485035167846874E-5</c:v>
                </c:pt>
                <c:pt idx="169">
                  <c:v>4.7226774494535384E-4</c:v>
                </c:pt>
                <c:pt idx="170">
                  <c:v>1.280745533310812E-3</c:v>
                </c:pt>
                <c:pt idx="171">
                  <c:v>2.4893754016394043E-3</c:v>
                </c:pt>
                <c:pt idx="172">
                  <c:v>4.0905578559927713E-3</c:v>
                </c:pt>
                <c:pt idx="173">
                  <c:v>6.0710940507034961E-3</c:v>
                </c:pt>
                <c:pt idx="174">
                  <c:v>8.4107595083016129E-3</c:v>
                </c:pt>
                <c:pt idx="175">
                  <c:v>1.1081063334452468E-2</c:v>
                </c:pt>
                <c:pt idx="176">
                  <c:v>1.4044273729235335E-2</c:v>
                </c:pt>
                <c:pt idx="177">
                  <c:v>1.7252797649793705E-2</c:v>
                </c:pt>
                <c:pt idx="178">
                  <c:v>2.0649003073398786E-2</c:v>
                </c:pt>
                <c:pt idx="179">
                  <c:v>2.4165564919553462E-2</c:v>
                </c:pt>
                <c:pt idx="180">
                  <c:v>2.7726399132951718E-2</c:v>
                </c:pt>
                <c:pt idx="181">
                  <c:v>3.1248223129261232E-2</c:v>
                </c:pt>
                <c:pt idx="182">
                  <c:v>3.4642745051386425E-2</c:v>
                </c:pt>
                <c:pt idx="183">
                  <c:v>3.7819440446938746E-2</c:v>
                </c:pt>
                <c:pt idx="184">
                  <c:v>4.0688825644392024E-2</c:v>
                </c:pt>
                <c:pt idx="185">
                  <c:v>4.3166086073799015E-2</c:v>
                </c:pt>
                <c:pt idx="186">
                  <c:v>4.5174869882884883E-2</c:v>
                </c:pt>
                <c:pt idx="187">
                  <c:v>4.665101794345794E-2</c:v>
                </c:pt>
                <c:pt idx="188">
                  <c:v>4.7545976339442686E-2</c:v>
                </c:pt>
                <c:pt idx="189">
                  <c:v>4.782963169299026E-2</c:v>
                </c:pt>
                <c:pt idx="190">
                  <c:v>4.7492326859690959E-2</c:v>
                </c:pt>
                <c:pt idx="191">
                  <c:v>4.6545856128847651E-2</c:v>
                </c:pt>
                <c:pt idx="192">
                  <c:v>4.5023303922720803E-2</c:v>
                </c:pt>
                <c:pt idx="193">
                  <c:v>4.2977674939654209E-2</c:v>
                </c:pt>
                <c:pt idx="194">
                  <c:v>4.0479359702184414E-2</c:v>
                </c:pt>
                <c:pt idx="195">
                  <c:v>3.7612578224070603E-2</c:v>
                </c:pt>
                <c:pt idx="196">
                  <c:v>3.447103537142393E-2</c:v>
                </c:pt>
                <c:pt idx="197">
                  <c:v>3.1153093867373083E-2</c:v>
                </c:pt>
                <c:pt idx="198">
                  <c:v>2.7756815699562232E-2</c:v>
                </c:pt>
                <c:pt idx="199">
                  <c:v>2.4375233778627492E-2</c:v>
                </c:pt>
                <c:pt idx="200">
                  <c:v>2.1092190899847818E-2</c:v>
                </c:pt>
                <c:pt idx="201">
                  <c:v>1.7979024732074689E-2</c:v>
                </c:pt>
                <c:pt idx="202">
                  <c:v>1.5092292408828922E-2</c:v>
                </c:pt>
                <c:pt idx="203">
                  <c:v>1.2472626537400222E-2</c:v>
                </c:pt>
                <c:pt idx="204">
                  <c:v>1.0144708342489928E-2</c:v>
                </c:pt>
                <c:pt idx="205">
                  <c:v>8.1182457558885979E-3</c:v>
                </c:pt>
                <c:pt idx="206">
                  <c:v>6.3897655173410506E-3</c:v>
                </c:pt>
                <c:pt idx="207">
                  <c:v>4.9449766065716716E-3</c:v>
                </c:pt>
                <c:pt idx="208">
                  <c:v>3.7614413062236896E-3</c:v>
                </c:pt>
                <c:pt idx="209">
                  <c:v>2.8112992260925784E-3</c:v>
                </c:pt>
                <c:pt idx="210">
                  <c:v>2.0638240850591183E-3</c:v>
                </c:pt>
                <c:pt idx="211">
                  <c:v>1.4876454584884513E-3</c:v>
                </c:pt>
                <c:pt idx="212">
                  <c:v>1.052529129733526E-3</c:v>
                </c:pt>
                <c:pt idx="213">
                  <c:v>7.3067129079729121E-4</c:v>
                </c:pt>
                <c:pt idx="214">
                  <c:v>4.9751617100235457E-4</c:v>
                </c:pt>
                <c:pt idx="215">
                  <c:v>3.3214857887153837E-4</c:v>
                </c:pt>
                <c:pt idx="216">
                  <c:v>2.173398365553636E-4</c:v>
                </c:pt>
                <c:pt idx="217">
                  <c:v>1.3933772184937521E-4</c:v>
                </c:pt>
                <c:pt idx="218">
                  <c:v>8.7490373661180953E-5</c:v>
                </c:pt>
                <c:pt idx="219">
                  <c:v>5.3783980903054918E-5</c:v>
                </c:pt>
                <c:pt idx="220">
                  <c:v>3.2358236686569342E-5</c:v>
                </c:pt>
                <c:pt idx="221">
                  <c:v>1.9045543840690016E-5</c:v>
                </c:pt>
                <c:pt idx="222">
                  <c:v>1.0962642762346597E-5</c:v>
                </c:pt>
                <c:pt idx="223">
                  <c:v>6.1685998838933997E-6</c:v>
                </c:pt>
                <c:pt idx="224">
                  <c:v>3.3918990793857517E-6</c:v>
                </c:pt>
                <c:pt idx="225">
                  <c:v>1.8218776749456822E-6</c:v>
                </c:pt>
                <c:pt idx="226">
                  <c:v>9.5554241497097792E-7</c:v>
                </c:pt>
                <c:pt idx="227">
                  <c:v>4.8918058948022036E-7</c:v>
                </c:pt>
                <c:pt idx="228">
                  <c:v>2.4434899104086583E-7</c:v>
                </c:pt>
                <c:pt idx="229">
                  <c:v>1.1904390473382875E-7</c:v>
                </c:pt>
                <c:pt idx="230">
                  <c:v>5.654469592553113E-8</c:v>
                </c:pt>
                <c:pt idx="231">
                  <c:v>2.6175629885827334E-8</c:v>
                </c:pt>
                <c:pt idx="232">
                  <c:v>1.1804703992090992E-8</c:v>
                </c:pt>
                <c:pt idx="233">
                  <c:v>5.1843889181668601E-9</c:v>
                </c:pt>
                <c:pt idx="234">
                  <c:v>2.2164406976443729E-9</c:v>
                </c:pt>
                <c:pt idx="235">
                  <c:v>9.2206586810306135E-10</c:v>
                </c:pt>
                <c:pt idx="236">
                  <c:v>3.731178699339921E-10</c:v>
                </c:pt>
                <c:pt idx="237">
                  <c:v>1.4680445747927706E-10</c:v>
                </c:pt>
                <c:pt idx="238">
                  <c:v>5.6139981552405516E-11</c:v>
                </c:pt>
                <c:pt idx="239">
                  <c:v>2.0858093030540203E-11</c:v>
                </c:pt>
                <c:pt idx="240">
                  <c:v>7.5262018839339362E-12</c:v>
                </c:pt>
                <c:pt idx="241">
                  <c:v>2.6364466165773592E-12</c:v>
                </c:pt>
                <c:pt idx="242">
                  <c:v>8.9617202547742636E-13</c:v>
                </c:pt>
                <c:pt idx="243">
                  <c:v>2.9554136915521667E-13</c:v>
                </c:pt>
                <c:pt idx="244">
                  <c:v>9.4479979395600822E-14</c:v>
                </c:pt>
                <c:pt idx="245">
                  <c:v>2.9309887850104133E-14</c:v>
                </c:pt>
                <c:pt idx="246">
                  <c:v>8.7707618945387367E-15</c:v>
                </c:pt>
                <c:pt idx="247">
                  <c:v>2.55351295663786E-15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C6-46CC-9358-8BF7B0B457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0919216"/>
        <c:axId val="810919544"/>
      </c:scatterChart>
      <c:valAx>
        <c:axId val="810919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0919544"/>
        <c:crosses val="autoZero"/>
        <c:crossBetween val="midCat"/>
      </c:valAx>
      <c:valAx>
        <c:axId val="810919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0919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dQR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'6000'!$A$165:$A$565</c:f>
              <c:numCache>
                <c:formatCode>General</c:formatCode>
                <c:ptCount val="401"/>
                <c:pt idx="0">
                  <c:v>-200</c:v>
                </c:pt>
                <c:pt idx="1">
                  <c:v>-199</c:v>
                </c:pt>
                <c:pt idx="2">
                  <c:v>-198</c:v>
                </c:pt>
                <c:pt idx="3">
                  <c:v>-197</c:v>
                </c:pt>
                <c:pt idx="4">
                  <c:v>-196</c:v>
                </c:pt>
                <c:pt idx="5">
                  <c:v>-195</c:v>
                </c:pt>
                <c:pt idx="6">
                  <c:v>-194</c:v>
                </c:pt>
                <c:pt idx="7">
                  <c:v>-193</c:v>
                </c:pt>
                <c:pt idx="8">
                  <c:v>-192</c:v>
                </c:pt>
                <c:pt idx="9">
                  <c:v>-191</c:v>
                </c:pt>
                <c:pt idx="10">
                  <c:v>-190</c:v>
                </c:pt>
                <c:pt idx="11">
                  <c:v>-189</c:v>
                </c:pt>
                <c:pt idx="12">
                  <c:v>-188</c:v>
                </c:pt>
                <c:pt idx="13">
                  <c:v>-187</c:v>
                </c:pt>
                <c:pt idx="14">
                  <c:v>-186</c:v>
                </c:pt>
                <c:pt idx="15">
                  <c:v>-185</c:v>
                </c:pt>
                <c:pt idx="16">
                  <c:v>-184</c:v>
                </c:pt>
                <c:pt idx="17">
                  <c:v>-183</c:v>
                </c:pt>
                <c:pt idx="18">
                  <c:v>-182</c:v>
                </c:pt>
                <c:pt idx="19">
                  <c:v>-181</c:v>
                </c:pt>
                <c:pt idx="20">
                  <c:v>-180</c:v>
                </c:pt>
                <c:pt idx="21">
                  <c:v>-179</c:v>
                </c:pt>
                <c:pt idx="22">
                  <c:v>-178</c:v>
                </c:pt>
                <c:pt idx="23">
                  <c:v>-177</c:v>
                </c:pt>
                <c:pt idx="24">
                  <c:v>-176</c:v>
                </c:pt>
                <c:pt idx="25">
                  <c:v>-175</c:v>
                </c:pt>
                <c:pt idx="26">
                  <c:v>-174</c:v>
                </c:pt>
                <c:pt idx="27">
                  <c:v>-173</c:v>
                </c:pt>
                <c:pt idx="28">
                  <c:v>-172</c:v>
                </c:pt>
                <c:pt idx="29">
                  <c:v>-171</c:v>
                </c:pt>
                <c:pt idx="30">
                  <c:v>-170</c:v>
                </c:pt>
                <c:pt idx="31">
                  <c:v>-169</c:v>
                </c:pt>
                <c:pt idx="32">
                  <c:v>-168</c:v>
                </c:pt>
                <c:pt idx="33">
                  <c:v>-167</c:v>
                </c:pt>
                <c:pt idx="34">
                  <c:v>-166</c:v>
                </c:pt>
                <c:pt idx="35">
                  <c:v>-165</c:v>
                </c:pt>
                <c:pt idx="36">
                  <c:v>-164</c:v>
                </c:pt>
                <c:pt idx="37">
                  <c:v>-163</c:v>
                </c:pt>
                <c:pt idx="38">
                  <c:v>-162</c:v>
                </c:pt>
                <c:pt idx="39">
                  <c:v>-161</c:v>
                </c:pt>
                <c:pt idx="40">
                  <c:v>-160</c:v>
                </c:pt>
                <c:pt idx="41">
                  <c:v>-159</c:v>
                </c:pt>
                <c:pt idx="42">
                  <c:v>-158</c:v>
                </c:pt>
                <c:pt idx="43">
                  <c:v>-157</c:v>
                </c:pt>
                <c:pt idx="44">
                  <c:v>-156</c:v>
                </c:pt>
                <c:pt idx="45">
                  <c:v>-155</c:v>
                </c:pt>
                <c:pt idx="46">
                  <c:v>-154</c:v>
                </c:pt>
                <c:pt idx="47">
                  <c:v>-153</c:v>
                </c:pt>
                <c:pt idx="48">
                  <c:v>-152</c:v>
                </c:pt>
                <c:pt idx="49">
                  <c:v>-151</c:v>
                </c:pt>
                <c:pt idx="50">
                  <c:v>-150</c:v>
                </c:pt>
                <c:pt idx="51">
                  <c:v>-149</c:v>
                </c:pt>
                <c:pt idx="52">
                  <c:v>-148</c:v>
                </c:pt>
                <c:pt idx="53">
                  <c:v>-147</c:v>
                </c:pt>
                <c:pt idx="54">
                  <c:v>-146</c:v>
                </c:pt>
                <c:pt idx="55">
                  <c:v>-145</c:v>
                </c:pt>
                <c:pt idx="56">
                  <c:v>-144</c:v>
                </c:pt>
                <c:pt idx="57">
                  <c:v>-143</c:v>
                </c:pt>
                <c:pt idx="58">
                  <c:v>-142</c:v>
                </c:pt>
                <c:pt idx="59">
                  <c:v>-141</c:v>
                </c:pt>
                <c:pt idx="60">
                  <c:v>-140</c:v>
                </c:pt>
                <c:pt idx="61">
                  <c:v>-139</c:v>
                </c:pt>
                <c:pt idx="62">
                  <c:v>-138</c:v>
                </c:pt>
                <c:pt idx="63">
                  <c:v>-137</c:v>
                </c:pt>
                <c:pt idx="64">
                  <c:v>-136</c:v>
                </c:pt>
                <c:pt idx="65">
                  <c:v>-135</c:v>
                </c:pt>
                <c:pt idx="66">
                  <c:v>-134</c:v>
                </c:pt>
                <c:pt idx="67">
                  <c:v>-133</c:v>
                </c:pt>
                <c:pt idx="68">
                  <c:v>-132</c:v>
                </c:pt>
                <c:pt idx="69">
                  <c:v>-131</c:v>
                </c:pt>
                <c:pt idx="70">
                  <c:v>-130</c:v>
                </c:pt>
                <c:pt idx="71">
                  <c:v>-129</c:v>
                </c:pt>
                <c:pt idx="72">
                  <c:v>-128</c:v>
                </c:pt>
                <c:pt idx="73">
                  <c:v>-127</c:v>
                </c:pt>
                <c:pt idx="74">
                  <c:v>-126</c:v>
                </c:pt>
                <c:pt idx="75">
                  <c:v>-125</c:v>
                </c:pt>
                <c:pt idx="76">
                  <c:v>-124</c:v>
                </c:pt>
                <c:pt idx="77">
                  <c:v>-123</c:v>
                </c:pt>
                <c:pt idx="78">
                  <c:v>-122</c:v>
                </c:pt>
                <c:pt idx="79">
                  <c:v>-121</c:v>
                </c:pt>
                <c:pt idx="80">
                  <c:v>-120</c:v>
                </c:pt>
                <c:pt idx="81">
                  <c:v>-119</c:v>
                </c:pt>
                <c:pt idx="82">
                  <c:v>-118</c:v>
                </c:pt>
                <c:pt idx="83">
                  <c:v>-117</c:v>
                </c:pt>
                <c:pt idx="84">
                  <c:v>-116</c:v>
                </c:pt>
                <c:pt idx="85">
                  <c:v>-115</c:v>
                </c:pt>
                <c:pt idx="86">
                  <c:v>-114</c:v>
                </c:pt>
                <c:pt idx="87">
                  <c:v>-113</c:v>
                </c:pt>
                <c:pt idx="88">
                  <c:v>-112</c:v>
                </c:pt>
                <c:pt idx="89">
                  <c:v>-111</c:v>
                </c:pt>
                <c:pt idx="90">
                  <c:v>-110</c:v>
                </c:pt>
                <c:pt idx="91">
                  <c:v>-109</c:v>
                </c:pt>
                <c:pt idx="92">
                  <c:v>-108</c:v>
                </c:pt>
                <c:pt idx="93">
                  <c:v>-107</c:v>
                </c:pt>
                <c:pt idx="94">
                  <c:v>-106</c:v>
                </c:pt>
                <c:pt idx="95">
                  <c:v>-105</c:v>
                </c:pt>
                <c:pt idx="96">
                  <c:v>-104</c:v>
                </c:pt>
                <c:pt idx="97">
                  <c:v>-103</c:v>
                </c:pt>
                <c:pt idx="98">
                  <c:v>-102</c:v>
                </c:pt>
                <c:pt idx="99">
                  <c:v>-101</c:v>
                </c:pt>
                <c:pt idx="100">
                  <c:v>-100</c:v>
                </c:pt>
                <c:pt idx="101">
                  <c:v>-99</c:v>
                </c:pt>
                <c:pt idx="102">
                  <c:v>-98</c:v>
                </c:pt>
                <c:pt idx="103">
                  <c:v>-97</c:v>
                </c:pt>
                <c:pt idx="104">
                  <c:v>-96</c:v>
                </c:pt>
                <c:pt idx="105">
                  <c:v>-95</c:v>
                </c:pt>
                <c:pt idx="106">
                  <c:v>-94</c:v>
                </c:pt>
                <c:pt idx="107">
                  <c:v>-93</c:v>
                </c:pt>
                <c:pt idx="108">
                  <c:v>-92</c:v>
                </c:pt>
                <c:pt idx="109">
                  <c:v>-91</c:v>
                </c:pt>
                <c:pt idx="110">
                  <c:v>-90</c:v>
                </c:pt>
                <c:pt idx="111">
                  <c:v>-89</c:v>
                </c:pt>
                <c:pt idx="112">
                  <c:v>-88</c:v>
                </c:pt>
                <c:pt idx="113">
                  <c:v>-87</c:v>
                </c:pt>
                <c:pt idx="114">
                  <c:v>-86</c:v>
                </c:pt>
                <c:pt idx="115">
                  <c:v>-85</c:v>
                </c:pt>
                <c:pt idx="116">
                  <c:v>-84</c:v>
                </c:pt>
                <c:pt idx="117">
                  <c:v>-83</c:v>
                </c:pt>
                <c:pt idx="118">
                  <c:v>-82</c:v>
                </c:pt>
                <c:pt idx="119">
                  <c:v>-81</c:v>
                </c:pt>
                <c:pt idx="120">
                  <c:v>-80</c:v>
                </c:pt>
                <c:pt idx="121">
                  <c:v>-79</c:v>
                </c:pt>
                <c:pt idx="122">
                  <c:v>-78</c:v>
                </c:pt>
                <c:pt idx="123">
                  <c:v>-77</c:v>
                </c:pt>
                <c:pt idx="124">
                  <c:v>-76</c:v>
                </c:pt>
                <c:pt idx="125">
                  <c:v>-75</c:v>
                </c:pt>
                <c:pt idx="126">
                  <c:v>-74</c:v>
                </c:pt>
                <c:pt idx="127">
                  <c:v>-73</c:v>
                </c:pt>
                <c:pt idx="128">
                  <c:v>-72</c:v>
                </c:pt>
                <c:pt idx="129">
                  <c:v>-71</c:v>
                </c:pt>
                <c:pt idx="130">
                  <c:v>-70</c:v>
                </c:pt>
                <c:pt idx="131">
                  <c:v>-69</c:v>
                </c:pt>
                <c:pt idx="132">
                  <c:v>-68</c:v>
                </c:pt>
                <c:pt idx="133">
                  <c:v>-67</c:v>
                </c:pt>
                <c:pt idx="134">
                  <c:v>-66</c:v>
                </c:pt>
                <c:pt idx="135">
                  <c:v>-65</c:v>
                </c:pt>
                <c:pt idx="136">
                  <c:v>-64</c:v>
                </c:pt>
                <c:pt idx="137">
                  <c:v>-63</c:v>
                </c:pt>
                <c:pt idx="138">
                  <c:v>-62</c:v>
                </c:pt>
                <c:pt idx="139">
                  <c:v>-61</c:v>
                </c:pt>
                <c:pt idx="140">
                  <c:v>-60</c:v>
                </c:pt>
                <c:pt idx="141">
                  <c:v>-59</c:v>
                </c:pt>
                <c:pt idx="142">
                  <c:v>-58</c:v>
                </c:pt>
                <c:pt idx="143">
                  <c:v>-57</c:v>
                </c:pt>
                <c:pt idx="144">
                  <c:v>-56</c:v>
                </c:pt>
                <c:pt idx="145">
                  <c:v>-55</c:v>
                </c:pt>
                <c:pt idx="146">
                  <c:v>-54</c:v>
                </c:pt>
                <c:pt idx="147">
                  <c:v>-53</c:v>
                </c:pt>
                <c:pt idx="148">
                  <c:v>-52</c:v>
                </c:pt>
                <c:pt idx="149">
                  <c:v>-51</c:v>
                </c:pt>
                <c:pt idx="150">
                  <c:v>-50</c:v>
                </c:pt>
                <c:pt idx="151">
                  <c:v>-49</c:v>
                </c:pt>
                <c:pt idx="152">
                  <c:v>-48</c:v>
                </c:pt>
                <c:pt idx="153">
                  <c:v>-47</c:v>
                </c:pt>
                <c:pt idx="154">
                  <c:v>-46</c:v>
                </c:pt>
                <c:pt idx="155">
                  <c:v>-45</c:v>
                </c:pt>
                <c:pt idx="156">
                  <c:v>-44</c:v>
                </c:pt>
                <c:pt idx="157">
                  <c:v>-43</c:v>
                </c:pt>
                <c:pt idx="158">
                  <c:v>-42</c:v>
                </c:pt>
                <c:pt idx="159">
                  <c:v>-41</c:v>
                </c:pt>
                <c:pt idx="160">
                  <c:v>-40</c:v>
                </c:pt>
                <c:pt idx="161">
                  <c:v>-39</c:v>
                </c:pt>
                <c:pt idx="162">
                  <c:v>-38</c:v>
                </c:pt>
                <c:pt idx="163">
                  <c:v>-37</c:v>
                </c:pt>
                <c:pt idx="164">
                  <c:v>-36</c:v>
                </c:pt>
                <c:pt idx="165">
                  <c:v>-35</c:v>
                </c:pt>
                <c:pt idx="166">
                  <c:v>-34</c:v>
                </c:pt>
                <c:pt idx="167">
                  <c:v>-33</c:v>
                </c:pt>
                <c:pt idx="168">
                  <c:v>-32</c:v>
                </c:pt>
                <c:pt idx="169">
                  <c:v>-31</c:v>
                </c:pt>
                <c:pt idx="170">
                  <c:v>-30</c:v>
                </c:pt>
                <c:pt idx="171">
                  <c:v>-29</c:v>
                </c:pt>
                <c:pt idx="172">
                  <c:v>-28</c:v>
                </c:pt>
                <c:pt idx="173">
                  <c:v>-27</c:v>
                </c:pt>
                <c:pt idx="174">
                  <c:v>-26</c:v>
                </c:pt>
                <c:pt idx="175">
                  <c:v>-25</c:v>
                </c:pt>
                <c:pt idx="176">
                  <c:v>-24</c:v>
                </c:pt>
                <c:pt idx="177">
                  <c:v>-23</c:v>
                </c:pt>
                <c:pt idx="178">
                  <c:v>-22</c:v>
                </c:pt>
                <c:pt idx="179">
                  <c:v>-21</c:v>
                </c:pt>
                <c:pt idx="180">
                  <c:v>-20</c:v>
                </c:pt>
                <c:pt idx="181">
                  <c:v>-19</c:v>
                </c:pt>
                <c:pt idx="182">
                  <c:v>-18</c:v>
                </c:pt>
                <c:pt idx="183">
                  <c:v>-17</c:v>
                </c:pt>
                <c:pt idx="184">
                  <c:v>-16</c:v>
                </c:pt>
                <c:pt idx="185">
                  <c:v>-15</c:v>
                </c:pt>
                <c:pt idx="186">
                  <c:v>-14</c:v>
                </c:pt>
                <c:pt idx="187">
                  <c:v>-13</c:v>
                </c:pt>
                <c:pt idx="188">
                  <c:v>-12</c:v>
                </c:pt>
                <c:pt idx="189">
                  <c:v>-11</c:v>
                </c:pt>
                <c:pt idx="190">
                  <c:v>-10</c:v>
                </c:pt>
                <c:pt idx="191">
                  <c:v>-9</c:v>
                </c:pt>
                <c:pt idx="192">
                  <c:v>-8</c:v>
                </c:pt>
                <c:pt idx="193">
                  <c:v>-7</c:v>
                </c:pt>
                <c:pt idx="194">
                  <c:v>-6</c:v>
                </c:pt>
                <c:pt idx="195">
                  <c:v>-5</c:v>
                </c:pt>
                <c:pt idx="196">
                  <c:v>-4</c:v>
                </c:pt>
                <c:pt idx="197">
                  <c:v>-3</c:v>
                </c:pt>
                <c:pt idx="198">
                  <c:v>-2</c:v>
                </c:pt>
                <c:pt idx="199">
                  <c:v>-1</c:v>
                </c:pt>
                <c:pt idx="200">
                  <c:v>0</c:v>
                </c:pt>
                <c:pt idx="201">
                  <c:v>1</c:v>
                </c:pt>
                <c:pt idx="202">
                  <c:v>2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6</c:v>
                </c:pt>
                <c:pt idx="207">
                  <c:v>7</c:v>
                </c:pt>
                <c:pt idx="208">
                  <c:v>8</c:v>
                </c:pt>
                <c:pt idx="209">
                  <c:v>9</c:v>
                </c:pt>
                <c:pt idx="210">
                  <c:v>10</c:v>
                </c:pt>
                <c:pt idx="211">
                  <c:v>11</c:v>
                </c:pt>
                <c:pt idx="212">
                  <c:v>12</c:v>
                </c:pt>
                <c:pt idx="213">
                  <c:v>13</c:v>
                </c:pt>
                <c:pt idx="214">
                  <c:v>14</c:v>
                </c:pt>
                <c:pt idx="215">
                  <c:v>15</c:v>
                </c:pt>
                <c:pt idx="216">
                  <c:v>16</c:v>
                </c:pt>
                <c:pt idx="217">
                  <c:v>17</c:v>
                </c:pt>
                <c:pt idx="218">
                  <c:v>18</c:v>
                </c:pt>
                <c:pt idx="219">
                  <c:v>19</c:v>
                </c:pt>
                <c:pt idx="220">
                  <c:v>20</c:v>
                </c:pt>
                <c:pt idx="221">
                  <c:v>21</c:v>
                </c:pt>
                <c:pt idx="222">
                  <c:v>22</c:v>
                </c:pt>
                <c:pt idx="223">
                  <c:v>23</c:v>
                </c:pt>
                <c:pt idx="224">
                  <c:v>24</c:v>
                </c:pt>
                <c:pt idx="225">
                  <c:v>25</c:v>
                </c:pt>
                <c:pt idx="226">
                  <c:v>26</c:v>
                </c:pt>
                <c:pt idx="227">
                  <c:v>27</c:v>
                </c:pt>
                <c:pt idx="228">
                  <c:v>28</c:v>
                </c:pt>
                <c:pt idx="229">
                  <c:v>29</c:v>
                </c:pt>
                <c:pt idx="230">
                  <c:v>30</c:v>
                </c:pt>
                <c:pt idx="231">
                  <c:v>31</c:v>
                </c:pt>
                <c:pt idx="232">
                  <c:v>32</c:v>
                </c:pt>
                <c:pt idx="233">
                  <c:v>33</c:v>
                </c:pt>
                <c:pt idx="234">
                  <c:v>34</c:v>
                </c:pt>
                <c:pt idx="235">
                  <c:v>35</c:v>
                </c:pt>
                <c:pt idx="236">
                  <c:v>36</c:v>
                </c:pt>
                <c:pt idx="237">
                  <c:v>37</c:v>
                </c:pt>
                <c:pt idx="238">
                  <c:v>38</c:v>
                </c:pt>
                <c:pt idx="239">
                  <c:v>39</c:v>
                </c:pt>
                <c:pt idx="240">
                  <c:v>40</c:v>
                </c:pt>
                <c:pt idx="241">
                  <c:v>41</c:v>
                </c:pt>
                <c:pt idx="242">
                  <c:v>42</c:v>
                </c:pt>
                <c:pt idx="243">
                  <c:v>43</c:v>
                </c:pt>
                <c:pt idx="244">
                  <c:v>44</c:v>
                </c:pt>
                <c:pt idx="245">
                  <c:v>45</c:v>
                </c:pt>
                <c:pt idx="246">
                  <c:v>46</c:v>
                </c:pt>
                <c:pt idx="247">
                  <c:v>47</c:v>
                </c:pt>
                <c:pt idx="248">
                  <c:v>48</c:v>
                </c:pt>
                <c:pt idx="249">
                  <c:v>49</c:v>
                </c:pt>
                <c:pt idx="250">
                  <c:v>50</c:v>
                </c:pt>
                <c:pt idx="251">
                  <c:v>51</c:v>
                </c:pt>
                <c:pt idx="252">
                  <c:v>52</c:v>
                </c:pt>
                <c:pt idx="253">
                  <c:v>53</c:v>
                </c:pt>
                <c:pt idx="254">
                  <c:v>54</c:v>
                </c:pt>
                <c:pt idx="255">
                  <c:v>55</c:v>
                </c:pt>
                <c:pt idx="256">
                  <c:v>56</c:v>
                </c:pt>
                <c:pt idx="257">
                  <c:v>57</c:v>
                </c:pt>
                <c:pt idx="258">
                  <c:v>58</c:v>
                </c:pt>
                <c:pt idx="259">
                  <c:v>59</c:v>
                </c:pt>
                <c:pt idx="260">
                  <c:v>60</c:v>
                </c:pt>
                <c:pt idx="261">
                  <c:v>61</c:v>
                </c:pt>
                <c:pt idx="262">
                  <c:v>62</c:v>
                </c:pt>
                <c:pt idx="263">
                  <c:v>63</c:v>
                </c:pt>
                <c:pt idx="264">
                  <c:v>64</c:v>
                </c:pt>
                <c:pt idx="265">
                  <c:v>65</c:v>
                </c:pt>
                <c:pt idx="266">
                  <c:v>66</c:v>
                </c:pt>
                <c:pt idx="267">
                  <c:v>67</c:v>
                </c:pt>
                <c:pt idx="268">
                  <c:v>68</c:v>
                </c:pt>
                <c:pt idx="269">
                  <c:v>69</c:v>
                </c:pt>
                <c:pt idx="270">
                  <c:v>70</c:v>
                </c:pt>
                <c:pt idx="271">
                  <c:v>71</c:v>
                </c:pt>
                <c:pt idx="272">
                  <c:v>72</c:v>
                </c:pt>
                <c:pt idx="273">
                  <c:v>73</c:v>
                </c:pt>
                <c:pt idx="274">
                  <c:v>74</c:v>
                </c:pt>
                <c:pt idx="275">
                  <c:v>75</c:v>
                </c:pt>
                <c:pt idx="276">
                  <c:v>76</c:v>
                </c:pt>
                <c:pt idx="277">
                  <c:v>77</c:v>
                </c:pt>
                <c:pt idx="278">
                  <c:v>78</c:v>
                </c:pt>
                <c:pt idx="279">
                  <c:v>79</c:v>
                </c:pt>
                <c:pt idx="280">
                  <c:v>80</c:v>
                </c:pt>
                <c:pt idx="281">
                  <c:v>81</c:v>
                </c:pt>
                <c:pt idx="282">
                  <c:v>82</c:v>
                </c:pt>
                <c:pt idx="283">
                  <c:v>83</c:v>
                </c:pt>
                <c:pt idx="284">
                  <c:v>84</c:v>
                </c:pt>
                <c:pt idx="285">
                  <c:v>85</c:v>
                </c:pt>
                <c:pt idx="286">
                  <c:v>86</c:v>
                </c:pt>
                <c:pt idx="287">
                  <c:v>87</c:v>
                </c:pt>
                <c:pt idx="288">
                  <c:v>88</c:v>
                </c:pt>
                <c:pt idx="289">
                  <c:v>89</c:v>
                </c:pt>
                <c:pt idx="290">
                  <c:v>90</c:v>
                </c:pt>
                <c:pt idx="291">
                  <c:v>91</c:v>
                </c:pt>
                <c:pt idx="292">
                  <c:v>92</c:v>
                </c:pt>
                <c:pt idx="293">
                  <c:v>93</c:v>
                </c:pt>
                <c:pt idx="294">
                  <c:v>94</c:v>
                </c:pt>
                <c:pt idx="295">
                  <c:v>95</c:v>
                </c:pt>
                <c:pt idx="296">
                  <c:v>96</c:v>
                </c:pt>
                <c:pt idx="297">
                  <c:v>97</c:v>
                </c:pt>
                <c:pt idx="298">
                  <c:v>98</c:v>
                </c:pt>
                <c:pt idx="299">
                  <c:v>99</c:v>
                </c:pt>
                <c:pt idx="300">
                  <c:v>100</c:v>
                </c:pt>
                <c:pt idx="301">
                  <c:v>101</c:v>
                </c:pt>
                <c:pt idx="302">
                  <c:v>102</c:v>
                </c:pt>
                <c:pt idx="303">
                  <c:v>103</c:v>
                </c:pt>
                <c:pt idx="304">
                  <c:v>104</c:v>
                </c:pt>
                <c:pt idx="305">
                  <c:v>105</c:v>
                </c:pt>
                <c:pt idx="306">
                  <c:v>106</c:v>
                </c:pt>
                <c:pt idx="307">
                  <c:v>107</c:v>
                </c:pt>
                <c:pt idx="308">
                  <c:v>108</c:v>
                </c:pt>
                <c:pt idx="309">
                  <c:v>109</c:v>
                </c:pt>
                <c:pt idx="310">
                  <c:v>110</c:v>
                </c:pt>
                <c:pt idx="311">
                  <c:v>111</c:v>
                </c:pt>
                <c:pt idx="312">
                  <c:v>112</c:v>
                </c:pt>
                <c:pt idx="313">
                  <c:v>113</c:v>
                </c:pt>
                <c:pt idx="314">
                  <c:v>114</c:v>
                </c:pt>
                <c:pt idx="315">
                  <c:v>115</c:v>
                </c:pt>
                <c:pt idx="316">
                  <c:v>116</c:v>
                </c:pt>
                <c:pt idx="317">
                  <c:v>117</c:v>
                </c:pt>
                <c:pt idx="318">
                  <c:v>118</c:v>
                </c:pt>
                <c:pt idx="319">
                  <c:v>119</c:v>
                </c:pt>
                <c:pt idx="320">
                  <c:v>120</c:v>
                </c:pt>
                <c:pt idx="321">
                  <c:v>121</c:v>
                </c:pt>
                <c:pt idx="322">
                  <c:v>122</c:v>
                </c:pt>
                <c:pt idx="323">
                  <c:v>123</c:v>
                </c:pt>
                <c:pt idx="324">
                  <c:v>124</c:v>
                </c:pt>
                <c:pt idx="325">
                  <c:v>125</c:v>
                </c:pt>
                <c:pt idx="326">
                  <c:v>126</c:v>
                </c:pt>
                <c:pt idx="327">
                  <c:v>127</c:v>
                </c:pt>
                <c:pt idx="328">
                  <c:v>128</c:v>
                </c:pt>
                <c:pt idx="329">
                  <c:v>129</c:v>
                </c:pt>
                <c:pt idx="330">
                  <c:v>130</c:v>
                </c:pt>
                <c:pt idx="331">
                  <c:v>131</c:v>
                </c:pt>
                <c:pt idx="332">
                  <c:v>132</c:v>
                </c:pt>
                <c:pt idx="333">
                  <c:v>133</c:v>
                </c:pt>
                <c:pt idx="334">
                  <c:v>134</c:v>
                </c:pt>
                <c:pt idx="335">
                  <c:v>135</c:v>
                </c:pt>
                <c:pt idx="336">
                  <c:v>136</c:v>
                </c:pt>
                <c:pt idx="337">
                  <c:v>137</c:v>
                </c:pt>
                <c:pt idx="338">
                  <c:v>138</c:v>
                </c:pt>
                <c:pt idx="339">
                  <c:v>139</c:v>
                </c:pt>
                <c:pt idx="340">
                  <c:v>140</c:v>
                </c:pt>
                <c:pt idx="341">
                  <c:v>141</c:v>
                </c:pt>
                <c:pt idx="342">
                  <c:v>142</c:v>
                </c:pt>
                <c:pt idx="343">
                  <c:v>143</c:v>
                </c:pt>
                <c:pt idx="344">
                  <c:v>144</c:v>
                </c:pt>
                <c:pt idx="345">
                  <c:v>145</c:v>
                </c:pt>
                <c:pt idx="346">
                  <c:v>146</c:v>
                </c:pt>
                <c:pt idx="347">
                  <c:v>147</c:v>
                </c:pt>
                <c:pt idx="348">
                  <c:v>148</c:v>
                </c:pt>
                <c:pt idx="349">
                  <c:v>149</c:v>
                </c:pt>
                <c:pt idx="350">
                  <c:v>150</c:v>
                </c:pt>
                <c:pt idx="351">
                  <c:v>151</c:v>
                </c:pt>
                <c:pt idx="352">
                  <c:v>152</c:v>
                </c:pt>
                <c:pt idx="353">
                  <c:v>153</c:v>
                </c:pt>
                <c:pt idx="354">
                  <c:v>154</c:v>
                </c:pt>
                <c:pt idx="355">
                  <c:v>155</c:v>
                </c:pt>
                <c:pt idx="356">
                  <c:v>156</c:v>
                </c:pt>
                <c:pt idx="357">
                  <c:v>157</c:v>
                </c:pt>
                <c:pt idx="358">
                  <c:v>158</c:v>
                </c:pt>
                <c:pt idx="359">
                  <c:v>159</c:v>
                </c:pt>
                <c:pt idx="360">
                  <c:v>160</c:v>
                </c:pt>
                <c:pt idx="361">
                  <c:v>161</c:v>
                </c:pt>
                <c:pt idx="362">
                  <c:v>162</c:v>
                </c:pt>
                <c:pt idx="363">
                  <c:v>163</c:v>
                </c:pt>
                <c:pt idx="364">
                  <c:v>164</c:v>
                </c:pt>
                <c:pt idx="365">
                  <c:v>165</c:v>
                </c:pt>
                <c:pt idx="366">
                  <c:v>166</c:v>
                </c:pt>
                <c:pt idx="367">
                  <c:v>167</c:v>
                </c:pt>
                <c:pt idx="368">
                  <c:v>168</c:v>
                </c:pt>
                <c:pt idx="369">
                  <c:v>169</c:v>
                </c:pt>
                <c:pt idx="370">
                  <c:v>170</c:v>
                </c:pt>
                <c:pt idx="371">
                  <c:v>171</c:v>
                </c:pt>
                <c:pt idx="372">
                  <c:v>172</c:v>
                </c:pt>
                <c:pt idx="373">
                  <c:v>173</c:v>
                </c:pt>
                <c:pt idx="374">
                  <c:v>174</c:v>
                </c:pt>
                <c:pt idx="375">
                  <c:v>175</c:v>
                </c:pt>
                <c:pt idx="376">
                  <c:v>176</c:v>
                </c:pt>
                <c:pt idx="377">
                  <c:v>177</c:v>
                </c:pt>
                <c:pt idx="378">
                  <c:v>178</c:v>
                </c:pt>
                <c:pt idx="379">
                  <c:v>179</c:v>
                </c:pt>
                <c:pt idx="380">
                  <c:v>180</c:v>
                </c:pt>
                <c:pt idx="381">
                  <c:v>181</c:v>
                </c:pt>
                <c:pt idx="382">
                  <c:v>182</c:v>
                </c:pt>
                <c:pt idx="383">
                  <c:v>183</c:v>
                </c:pt>
                <c:pt idx="384">
                  <c:v>184</c:v>
                </c:pt>
                <c:pt idx="385">
                  <c:v>185</c:v>
                </c:pt>
                <c:pt idx="386">
                  <c:v>186</c:v>
                </c:pt>
                <c:pt idx="387">
                  <c:v>187</c:v>
                </c:pt>
                <c:pt idx="388">
                  <c:v>188</c:v>
                </c:pt>
                <c:pt idx="389">
                  <c:v>189</c:v>
                </c:pt>
                <c:pt idx="390">
                  <c:v>190</c:v>
                </c:pt>
                <c:pt idx="391">
                  <c:v>191</c:v>
                </c:pt>
                <c:pt idx="392">
                  <c:v>192</c:v>
                </c:pt>
                <c:pt idx="393">
                  <c:v>193</c:v>
                </c:pt>
                <c:pt idx="394">
                  <c:v>194</c:v>
                </c:pt>
                <c:pt idx="395">
                  <c:v>195</c:v>
                </c:pt>
                <c:pt idx="396">
                  <c:v>196</c:v>
                </c:pt>
                <c:pt idx="397">
                  <c:v>197</c:v>
                </c:pt>
                <c:pt idx="398">
                  <c:v>198</c:v>
                </c:pt>
                <c:pt idx="399">
                  <c:v>199</c:v>
                </c:pt>
                <c:pt idx="400">
                  <c:v>200</c:v>
                </c:pt>
              </c:numCache>
            </c:numRef>
          </c:xVal>
          <c:yVal>
            <c:numRef>
              <c:f>'6000'!$AP$349:$AP$428</c:f>
              <c:numCache>
                <c:formatCode>General</c:formatCode>
                <c:ptCount val="80"/>
                <c:pt idx="0">
                  <c:v>4.6362727552855638</c:v>
                </c:pt>
                <c:pt idx="1">
                  <c:v>32.445149856475261</c:v>
                </c:pt>
                <c:pt idx="2">
                  <c:v>87.988182976774866</c:v>
                </c:pt>
                <c:pt idx="3">
                  <c:v>171.02196544157272</c:v>
                </c:pt>
                <c:pt idx="4">
                  <c:v>281.02440629229204</c:v>
                </c:pt>
                <c:pt idx="5">
                  <c:v>417.08873488834746</c:v>
                </c:pt>
                <c:pt idx="6">
                  <c:v>577.82551439162125</c:v>
                </c:pt>
                <c:pt idx="7">
                  <c:v>761.2773988979593</c:v>
                </c:pt>
                <c:pt idx="8">
                  <c:v>964.85218532789008</c:v>
                </c:pt>
                <c:pt idx="9">
                  <c:v>1185.2801957833731</c:v>
                </c:pt>
                <c:pt idx="10">
                  <c:v>1418.6020668863659</c:v>
                </c:pt>
                <c:pt idx="11">
                  <c:v>1660.1925148879623</c:v>
                </c:pt>
                <c:pt idx="12">
                  <c:v>1904.8245078713894</c:v>
                </c:pt>
                <c:pt idx="13">
                  <c:v>2146.7764695528176</c:v>
                </c:pt>
                <c:pt idx="14">
                  <c:v>2379.982682835891</c:v>
                </c:pt>
                <c:pt idx="15">
                  <c:v>2598.2240496457207</c:v>
                </c:pt>
                <c:pt idx="16">
                  <c:v>2795.3529743367258</c:v>
                </c:pt>
                <c:pt idx="17">
                  <c:v>2965.5426320592246</c:v>
                </c:pt>
                <c:pt idx="18">
                  <c:v>3103.5475930429429</c:v>
                </c:pt>
                <c:pt idx="19">
                  <c:v>3204.9600768474002</c:v>
                </c:pt>
                <c:pt idx="20">
                  <c:v>3266.4443928605456</c:v>
                </c:pt>
                <c:pt idx="21">
                  <c:v>3285.9317293385161</c:v>
                </c:pt>
                <c:pt idx="22">
                  <c:v>3262.7586331852413</c:v>
                </c:pt>
                <c:pt idx="23">
                  <c:v>3197.7353809609499</c:v>
                </c:pt>
                <c:pt idx="24">
                  <c:v>3093.1348973987947</c:v>
                </c:pt>
                <c:pt idx="25">
                  <c:v>2952.5986452056145</c:v>
                </c:pt>
                <c:pt idx="26">
                  <c:v>2780.9625063077474</c:v>
                </c:pt>
                <c:pt idx="27">
                  <c:v>2584.012459096853</c:v>
                </c:pt>
                <c:pt idx="28">
                  <c:v>2368.1860984664991</c:v>
                </c:pt>
                <c:pt idx="29">
                  <c:v>2140.2410175963137</c:v>
                </c:pt>
                <c:pt idx="30">
                  <c:v>1906.9141489115832</c:v>
                </c:pt>
                <c:pt idx="31">
                  <c:v>1674.5969234585293</c:v>
                </c:pt>
                <c:pt idx="32">
                  <c:v>1449.0494044350444</c:v>
                </c:pt>
                <c:pt idx="33">
                  <c:v>1235.1725434328271</c:v>
                </c:pt>
                <c:pt idx="34">
                  <c:v>1036.8518581315743</c:v>
                </c:pt>
                <c:pt idx="35">
                  <c:v>856.87883926230359</c:v>
                </c:pt>
                <c:pt idx="36">
                  <c:v>696.94910555537956</c:v>
                </c:pt>
                <c:pt idx="37">
                  <c:v>557.72959923819838</c:v>
                </c:pt>
                <c:pt idx="38">
                  <c:v>438.98170471467887</c:v>
                </c:pt>
                <c:pt idx="39">
                  <c:v>339.72361812587269</c:v>
                </c:pt>
                <c:pt idx="40">
                  <c:v>258.41385138611366</c:v>
                </c:pt>
                <c:pt idx="41">
                  <c:v>193.13837469997222</c:v>
                </c:pt>
                <c:pt idx="42">
                  <c:v>141.78626940718581</c:v>
                </c:pt>
                <c:pt idx="43">
                  <c:v>102.20236370270771</c:v>
                </c:pt>
                <c:pt idx="44">
                  <c:v>72.309544126205765</c:v>
                </c:pt>
                <c:pt idx="45">
                  <c:v>50.197668122529606</c:v>
                </c:pt>
                <c:pt idx="46">
                  <c:v>34.179735747269724</c:v>
                </c:pt>
                <c:pt idx="47">
                  <c:v>22.818857589669438</c:v>
                </c:pt>
                <c:pt idx="48">
                  <c:v>14.931410502397444</c:v>
                </c:pt>
                <c:pt idx="49">
                  <c:v>9.5726064598926897</c:v>
                </c:pt>
                <c:pt idx="50">
                  <c:v>6.0106545806224645</c:v>
                </c:pt>
                <c:pt idx="51">
                  <c:v>3.6950000057262824</c:v>
                </c:pt>
                <c:pt idx="52">
                  <c:v>2.2230352371587827</c:v>
                </c:pt>
                <c:pt idx="53">
                  <c:v>1.3084432096474397</c:v>
                </c:pt>
                <c:pt idx="54">
                  <c:v>0.75314181638319511</c:v>
                </c:pt>
                <c:pt idx="55">
                  <c:v>0.42378745908365106</c:v>
                </c:pt>
                <c:pt idx="56">
                  <c:v>0.23302602201097852</c:v>
                </c:pt>
                <c:pt idx="57">
                  <c:v>0.12516436876420417</c:v>
                </c:pt>
                <c:pt idx="58">
                  <c:v>6.564648375793479E-2</c:v>
                </c:pt>
                <c:pt idx="59">
                  <c:v>3.3607075017162466E-2</c:v>
                </c:pt>
                <c:pt idx="60">
                  <c:v>1.6786959762659141E-2</c:v>
                </c:pt>
                <c:pt idx="61">
                  <c:v>8.178405935886977E-3</c:v>
                </c:pt>
                <c:pt idx="62">
                  <c:v>3.8846632075306476E-3</c:v>
                </c:pt>
                <c:pt idx="63">
                  <c:v>1.7982854923356451E-3</c:v>
                </c:pt>
                <c:pt idx="64">
                  <c:v>8.1099205722601631E-4</c:v>
                </c:pt>
                <c:pt idx="65">
                  <c:v>3.5617142429161E-4</c:v>
                </c:pt>
                <c:pt idx="66">
                  <c:v>1.5227114566416833E-4</c:v>
                </c:pt>
                <c:pt idx="67">
                  <c:v>6.3346619768848357E-5</c:v>
                </c:pt>
                <c:pt idx="68">
                  <c:v>2.5633478749513144E-5</c:v>
                </c:pt>
                <c:pt idx="69">
                  <c:v>1.0085576822666205E-5</c:v>
                </c:pt>
                <c:pt idx="70">
                  <c:v>3.8568590252089234E-6</c:v>
                </c:pt>
                <c:pt idx="71">
                  <c:v>1.4329667044580515E-6</c:v>
                </c:pt>
                <c:pt idx="72">
                  <c:v>5.1705573922389754E-7</c:v>
                </c:pt>
                <c:pt idx="73">
                  <c:v>1.8112586870260946E-7</c:v>
                </c:pt>
                <c:pt idx="74">
                  <c:v>6.1567693273569868E-8</c:v>
                </c:pt>
                <c:pt idx="75">
                  <c:v>2.030391470444041E-8</c:v>
                </c:pt>
                <c:pt idx="76">
                  <c:v>6.4908457601347811E-9</c:v>
                </c:pt>
                <c:pt idx="77">
                  <c:v>2.0136113756469827E-9</c:v>
                </c:pt>
                <c:pt idx="78">
                  <c:v>6.0255794953072586E-10</c:v>
                </c:pt>
                <c:pt idx="79">
                  <c:v>1.7542826378742654E-10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D7-4A6A-B1E7-4C1E0DDCD9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186784"/>
        <c:axId val="866187440"/>
      </c:scatterChart>
      <c:valAx>
        <c:axId val="866186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187440"/>
        <c:crosses val="autoZero"/>
        <c:crossBetween val="midCat"/>
      </c:valAx>
      <c:valAx>
        <c:axId val="86618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186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 cylinder</a:t>
            </a:r>
            <a:r>
              <a:rPr lang="en-US" baseline="0"/>
              <a:t> temp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6650481189851271E-2"/>
          <c:y val="0.19721055701370663"/>
          <c:w val="0.8825717410323709"/>
          <c:h val="0.77736111111111106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'6000'!$A$5:$A$724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'6000'!$AS$185:$AS$724</c:f>
              <c:numCache>
                <c:formatCode>General</c:formatCode>
                <c:ptCount val="540"/>
                <c:pt idx="0">
                  <c:v>371.30308559875834</c:v>
                </c:pt>
                <c:pt idx="1">
                  <c:v>379.75432926323987</c:v>
                </c:pt>
                <c:pt idx="2">
                  <c:v>385.46567685359742</c:v>
                </c:pt>
                <c:pt idx="3">
                  <c:v>390.79186981068585</c:v>
                </c:pt>
                <c:pt idx="4">
                  <c:v>394.72388686252543</c:v>
                </c:pt>
                <c:pt idx="5">
                  <c:v>398.95536547146025</c:v>
                </c:pt>
                <c:pt idx="6">
                  <c:v>402.80767001302348</c:v>
                </c:pt>
                <c:pt idx="7">
                  <c:v>403.22643341506296</c:v>
                </c:pt>
                <c:pt idx="8">
                  <c:v>403.60737921541062</c:v>
                </c:pt>
                <c:pt idx="9">
                  <c:v>403.60332511899355</c:v>
                </c:pt>
                <c:pt idx="10">
                  <c:v>407.28271161681488</c:v>
                </c:pt>
                <c:pt idx="11">
                  <c:v>409.55917186005962</c:v>
                </c:pt>
                <c:pt idx="12">
                  <c:v>408.7618533366666</c:v>
                </c:pt>
                <c:pt idx="13">
                  <c:v>408.25465802232429</c:v>
                </c:pt>
                <c:pt idx="14">
                  <c:v>407.38343734439769</c:v>
                </c:pt>
                <c:pt idx="15">
                  <c:v>405.79547717777939</c:v>
                </c:pt>
                <c:pt idx="16">
                  <c:v>405.1682527569219</c:v>
                </c:pt>
                <c:pt idx="17">
                  <c:v>407.1874094037135</c:v>
                </c:pt>
                <c:pt idx="18">
                  <c:v>408.14929019960738</c:v>
                </c:pt>
                <c:pt idx="19">
                  <c:v>405.72677416979604</c:v>
                </c:pt>
                <c:pt idx="20">
                  <c:v>401.61995902568515</c:v>
                </c:pt>
                <c:pt idx="21">
                  <c:v>400.13393153138452</c:v>
                </c:pt>
                <c:pt idx="22">
                  <c:v>398.61336684928693</c:v>
                </c:pt>
                <c:pt idx="23">
                  <c:v>398.37977662214337</c:v>
                </c:pt>
                <c:pt idx="24">
                  <c:v>396.4487346778206</c:v>
                </c:pt>
                <c:pt idx="25">
                  <c:v>395.14271989599177</c:v>
                </c:pt>
                <c:pt idx="26">
                  <c:v>396.41496343572067</c:v>
                </c:pt>
                <c:pt idx="27">
                  <c:v>398.62810550133747</c:v>
                </c:pt>
                <c:pt idx="28">
                  <c:v>403.71111456800537</c:v>
                </c:pt>
                <c:pt idx="29">
                  <c:v>409.36110139751645</c:v>
                </c:pt>
                <c:pt idx="30">
                  <c:v>416.88644824021799</c:v>
                </c:pt>
                <c:pt idx="31">
                  <c:v>423.66204256099957</c:v>
                </c:pt>
                <c:pt idx="32">
                  <c:v>431.62370766217219</c:v>
                </c:pt>
                <c:pt idx="33">
                  <c:v>439.17153771897273</c:v>
                </c:pt>
                <c:pt idx="34">
                  <c:v>445.6453881192183</c:v>
                </c:pt>
                <c:pt idx="35">
                  <c:v>450.74455941377778</c:v>
                </c:pt>
                <c:pt idx="36">
                  <c:v>454.15218218880347</c:v>
                </c:pt>
                <c:pt idx="37">
                  <c:v>455.89530438527618</c:v>
                </c:pt>
                <c:pt idx="38">
                  <c:v>459.77266850373786</c:v>
                </c:pt>
                <c:pt idx="39">
                  <c:v>466.07029723587101</c:v>
                </c:pt>
                <c:pt idx="40">
                  <c:v>472.55562908474792</c:v>
                </c:pt>
                <c:pt idx="41">
                  <c:v>478.29992781373187</c:v>
                </c:pt>
                <c:pt idx="42">
                  <c:v>482.67726878860259</c:v>
                </c:pt>
                <c:pt idx="43">
                  <c:v>484.18421665830709</c:v>
                </c:pt>
                <c:pt idx="44">
                  <c:v>485.90312259183065</c:v>
                </c:pt>
                <c:pt idx="45">
                  <c:v>485.70218176712967</c:v>
                </c:pt>
                <c:pt idx="46">
                  <c:v>484.50690416472287</c:v>
                </c:pt>
                <c:pt idx="47">
                  <c:v>481.44790273426162</c:v>
                </c:pt>
                <c:pt idx="48">
                  <c:v>477.73187463218244</c:v>
                </c:pt>
                <c:pt idx="49">
                  <c:v>475.17637031360692</c:v>
                </c:pt>
                <c:pt idx="50">
                  <c:v>471.96427258562591</c:v>
                </c:pt>
                <c:pt idx="51">
                  <c:v>467.53835982200292</c:v>
                </c:pt>
                <c:pt idx="52">
                  <c:v>465.71941673834135</c:v>
                </c:pt>
                <c:pt idx="53">
                  <c:v>462.08637382360791</c:v>
                </c:pt>
                <c:pt idx="54">
                  <c:v>458.70565972670914</c:v>
                </c:pt>
                <c:pt idx="55">
                  <c:v>455.28325961550684</c:v>
                </c:pt>
                <c:pt idx="56">
                  <c:v>452.68051424211734</c:v>
                </c:pt>
                <c:pt idx="57">
                  <c:v>451.1660152309949</c:v>
                </c:pt>
                <c:pt idx="58">
                  <c:v>455.24958895213484</c:v>
                </c:pt>
                <c:pt idx="59">
                  <c:v>461.98882793119185</c:v>
                </c:pt>
                <c:pt idx="60">
                  <c:v>462.68634914602876</c:v>
                </c:pt>
                <c:pt idx="61">
                  <c:v>465.77408514536961</c:v>
                </c:pt>
                <c:pt idx="62">
                  <c:v>457.97738463160925</c:v>
                </c:pt>
                <c:pt idx="63">
                  <c:v>460.034645142626</c:v>
                </c:pt>
                <c:pt idx="64">
                  <c:v>465.48358283188298</c:v>
                </c:pt>
                <c:pt idx="65">
                  <c:v>467.52468885183316</c:v>
                </c:pt>
                <c:pt idx="66">
                  <c:v>474.48265561677982</c:v>
                </c:pt>
                <c:pt idx="67">
                  <c:v>476.98944888374916</c:v>
                </c:pt>
                <c:pt idx="68">
                  <c:v>476.72332530654143</c:v>
                </c:pt>
                <c:pt idx="69">
                  <c:v>473.19999057347525</c:v>
                </c:pt>
                <c:pt idx="70">
                  <c:v>475.0614939326905</c:v>
                </c:pt>
                <c:pt idx="71">
                  <c:v>479.30675182734808</c:v>
                </c:pt>
                <c:pt idx="72">
                  <c:v>481.85024859317707</c:v>
                </c:pt>
                <c:pt idx="73">
                  <c:v>486.45653770005731</c:v>
                </c:pt>
                <c:pt idx="74">
                  <c:v>489.86841572895588</c:v>
                </c:pt>
                <c:pt idx="75">
                  <c:v>491.34213393432611</c:v>
                </c:pt>
                <c:pt idx="76">
                  <c:v>481.41998826885578</c:v>
                </c:pt>
                <c:pt idx="77">
                  <c:v>480.01306207563874</c:v>
                </c:pt>
                <c:pt idx="78">
                  <c:v>490.69323092919291</c:v>
                </c:pt>
                <c:pt idx="79">
                  <c:v>500.53191172415347</c:v>
                </c:pt>
                <c:pt idx="80">
                  <c:v>507.19686170741596</c:v>
                </c:pt>
                <c:pt idx="81">
                  <c:v>513.09198210730392</c:v>
                </c:pt>
                <c:pt idx="82">
                  <c:v>517.32964243959202</c:v>
                </c:pt>
                <c:pt idx="83">
                  <c:v>519.48247595259295</c:v>
                </c:pt>
                <c:pt idx="84">
                  <c:v>519.60950688593516</c:v>
                </c:pt>
                <c:pt idx="85">
                  <c:v>521.75713351556067</c:v>
                </c:pt>
                <c:pt idx="86">
                  <c:v>526.319431034221</c:v>
                </c:pt>
                <c:pt idx="87">
                  <c:v>529.70367312342182</c:v>
                </c:pt>
                <c:pt idx="88">
                  <c:v>533.45252083809839</c:v>
                </c:pt>
                <c:pt idx="89">
                  <c:v>535.22015329687849</c:v>
                </c:pt>
                <c:pt idx="90">
                  <c:v>535.2570811636698</c:v>
                </c:pt>
                <c:pt idx="91">
                  <c:v>533.24675223445797</c:v>
                </c:pt>
                <c:pt idx="92">
                  <c:v>531.87738832770037</c:v>
                </c:pt>
                <c:pt idx="93">
                  <c:v>531.53574559948731</c:v>
                </c:pt>
                <c:pt idx="94">
                  <c:v>532.34846040507489</c:v>
                </c:pt>
                <c:pt idx="95">
                  <c:v>535.42346159009799</c:v>
                </c:pt>
                <c:pt idx="96">
                  <c:v>537.60390009549576</c:v>
                </c:pt>
                <c:pt idx="97">
                  <c:v>539.10247672030846</c:v>
                </c:pt>
                <c:pt idx="98">
                  <c:v>541.05216441341963</c:v>
                </c:pt>
                <c:pt idx="99">
                  <c:v>543.21203070054844</c:v>
                </c:pt>
                <c:pt idx="100">
                  <c:v>548.1303459686867</c:v>
                </c:pt>
                <c:pt idx="101">
                  <c:v>551.92940567906294</c:v>
                </c:pt>
                <c:pt idx="102">
                  <c:v>555.29394981124494</c:v>
                </c:pt>
                <c:pt idx="103">
                  <c:v>557.779219230443</c:v>
                </c:pt>
                <c:pt idx="104">
                  <c:v>560.37758556075596</c:v>
                </c:pt>
                <c:pt idx="105">
                  <c:v>563.72871403800059</c:v>
                </c:pt>
                <c:pt idx="106">
                  <c:v>568.48064114288547</c:v>
                </c:pt>
                <c:pt idx="107">
                  <c:v>573.06593250610956</c:v>
                </c:pt>
                <c:pt idx="108">
                  <c:v>577.46773732233657</c:v>
                </c:pt>
                <c:pt idx="109">
                  <c:v>579.33817671468478</c:v>
                </c:pt>
                <c:pt idx="110">
                  <c:v>581.25774494720145</c:v>
                </c:pt>
                <c:pt idx="111">
                  <c:v>583.62239726116729</c:v>
                </c:pt>
                <c:pt idx="112">
                  <c:v>587.47255096531842</c:v>
                </c:pt>
                <c:pt idx="113">
                  <c:v>591.34257283664317</c:v>
                </c:pt>
                <c:pt idx="114">
                  <c:v>595.2315963507167</c:v>
                </c:pt>
                <c:pt idx="115">
                  <c:v>598.17138877813636</c:v>
                </c:pt>
                <c:pt idx="116">
                  <c:v>602.06062892331602</c:v>
                </c:pt>
                <c:pt idx="117">
                  <c:v>606.44677440529097</c:v>
                </c:pt>
                <c:pt idx="118">
                  <c:v>610.32033974256808</c:v>
                </c:pt>
                <c:pt idx="119">
                  <c:v>612.6911969903631</c:v>
                </c:pt>
                <c:pt idx="120">
                  <c:v>613.49680165357017</c:v>
                </c:pt>
                <c:pt idx="121">
                  <c:v>614.15308558996674</c:v>
                </c:pt>
                <c:pt idx="122">
                  <c:v>617.07494405651869</c:v>
                </c:pt>
                <c:pt idx="123">
                  <c:v>621.81297582330239</c:v>
                </c:pt>
                <c:pt idx="124">
                  <c:v>627.52120547309482</c:v>
                </c:pt>
                <c:pt idx="125">
                  <c:v>631.22579081066874</c:v>
                </c:pt>
                <c:pt idx="126">
                  <c:v>634.880999729667</c:v>
                </c:pt>
                <c:pt idx="127">
                  <c:v>638.1782025351049</c:v>
                </c:pt>
                <c:pt idx="128">
                  <c:v>642.16056310867293</c:v>
                </c:pt>
                <c:pt idx="129">
                  <c:v>647.53998542329805</c:v>
                </c:pt>
                <c:pt idx="130">
                  <c:v>653.33329694007182</c:v>
                </c:pt>
                <c:pt idx="131">
                  <c:v>659.12477482926761</c:v>
                </c:pt>
                <c:pt idx="132">
                  <c:v>664.90898783957891</c:v>
                </c:pt>
                <c:pt idx="133">
                  <c:v>670.92628044656885</c:v>
                </c:pt>
                <c:pt idx="134">
                  <c:v>676.37585255549413</c:v>
                </c:pt>
                <c:pt idx="135">
                  <c:v>680.92487368207117</c:v>
                </c:pt>
                <c:pt idx="136">
                  <c:v>685.21953894260503</c:v>
                </c:pt>
                <c:pt idx="137">
                  <c:v>690.53300482220106</c:v>
                </c:pt>
                <c:pt idx="138">
                  <c:v>693.78098594556809</c:v>
                </c:pt>
                <c:pt idx="139">
                  <c:v>697.72538191776493</c:v>
                </c:pt>
                <c:pt idx="140">
                  <c:v>704.09859943233016</c:v>
                </c:pt>
                <c:pt idx="141">
                  <c:v>708.87082022977597</c:v>
                </c:pt>
                <c:pt idx="142">
                  <c:v>713.49924439362042</c:v>
                </c:pt>
                <c:pt idx="143">
                  <c:v>720.11361101357238</c:v>
                </c:pt>
                <c:pt idx="144">
                  <c:v>727.96848471618705</c:v>
                </c:pt>
                <c:pt idx="145">
                  <c:v>734.92180938599961</c:v>
                </c:pt>
                <c:pt idx="146">
                  <c:v>743.83465525378222</c:v>
                </c:pt>
                <c:pt idx="147">
                  <c:v>750.70834478157087</c:v>
                </c:pt>
                <c:pt idx="148">
                  <c:v>756.72816733040872</c:v>
                </c:pt>
                <c:pt idx="149">
                  <c:v>765.41153122524156</c:v>
                </c:pt>
                <c:pt idx="150">
                  <c:v>773.69934993052993</c:v>
                </c:pt>
                <c:pt idx="151">
                  <c:v>780.56526394896912</c:v>
                </c:pt>
                <c:pt idx="152">
                  <c:v>788.88772815760763</c:v>
                </c:pt>
                <c:pt idx="153">
                  <c:v>794.66974390955556</c:v>
                </c:pt>
                <c:pt idx="154">
                  <c:v>800.70573642311047</c:v>
                </c:pt>
                <c:pt idx="155">
                  <c:v>809.13927823148072</c:v>
                </c:pt>
                <c:pt idx="156">
                  <c:v>815.32124916334976</c:v>
                </c:pt>
                <c:pt idx="157">
                  <c:v>822.20997907937249</c:v>
                </c:pt>
                <c:pt idx="158">
                  <c:v>828.79009477406089</c:v>
                </c:pt>
                <c:pt idx="159">
                  <c:v>836.12944060156758</c:v>
                </c:pt>
                <c:pt idx="160">
                  <c:v>842.98451532786885</c:v>
                </c:pt>
                <c:pt idx="161">
                  <c:v>850.44175489812915</c:v>
                </c:pt>
                <c:pt idx="162">
                  <c:v>856.27327859468107</c:v>
                </c:pt>
                <c:pt idx="163">
                  <c:v>864.25498981000749</c:v>
                </c:pt>
                <c:pt idx="164">
                  <c:v>870.50707958887574</c:v>
                </c:pt>
                <c:pt idx="165">
                  <c:v>878.75014076024718</c:v>
                </c:pt>
                <c:pt idx="166">
                  <c:v>884.41269219392109</c:v>
                </c:pt>
                <c:pt idx="167">
                  <c:v>891.19320713554475</c:v>
                </c:pt>
                <c:pt idx="168">
                  <c:v>897.6650304875817</c:v>
                </c:pt>
                <c:pt idx="169">
                  <c:v>905.79339322501687</c:v>
                </c:pt>
                <c:pt idx="170">
                  <c:v>913.4863351757067</c:v>
                </c:pt>
                <c:pt idx="171">
                  <c:v>922.35784318632091</c:v>
                </c:pt>
                <c:pt idx="172">
                  <c:v>931.32880808518132</c:v>
                </c:pt>
                <c:pt idx="173">
                  <c:v>944.09507259735926</c:v>
                </c:pt>
                <c:pt idx="174">
                  <c:v>958.47484427304323</c:v>
                </c:pt>
                <c:pt idx="175">
                  <c:v>975.50741858131164</c:v>
                </c:pt>
                <c:pt idx="176">
                  <c:v>995.77141720696886</c:v>
                </c:pt>
                <c:pt idx="177">
                  <c:v>1020.4300176645705</c:v>
                </c:pt>
                <c:pt idx="178">
                  <c:v>1049.7218468544797</c:v>
                </c:pt>
                <c:pt idx="179">
                  <c:v>1084.3919146247554</c:v>
                </c:pt>
                <c:pt idx="180">
                  <c:v>1124.7606183815467</c:v>
                </c:pt>
                <c:pt idx="181">
                  <c:v>1171.465650470238</c:v>
                </c:pt>
                <c:pt idx="182">
                  <c:v>1224.9195384117388</c:v>
                </c:pt>
                <c:pt idx="183">
                  <c:v>1284.4522189839304</c:v>
                </c:pt>
                <c:pt idx="184">
                  <c:v>1349.5099753424017</c:v>
                </c:pt>
                <c:pt idx="185">
                  <c:v>1420.1828099749769</c:v>
                </c:pt>
                <c:pt idx="186">
                  <c:v>1495.920897660332</c:v>
                </c:pt>
                <c:pt idx="187">
                  <c:v>1575.3299541776655</c:v>
                </c:pt>
                <c:pt idx="188">
                  <c:v>1658.7384773891356</c:v>
                </c:pt>
                <c:pt idx="189">
                  <c:v>1745.3989893994387</c:v>
                </c:pt>
                <c:pt idx="190">
                  <c:v>1834.6265568083757</c:v>
                </c:pt>
                <c:pt idx="191">
                  <c:v>1924.8620468601107</c:v>
                </c:pt>
                <c:pt idx="192">
                  <c:v>2015.8634439248315</c:v>
                </c:pt>
                <c:pt idx="193">
                  <c:v>2107.1086592996417</c:v>
                </c:pt>
                <c:pt idx="194">
                  <c:v>2196.3629264924248</c:v>
                </c:pt>
                <c:pt idx="195">
                  <c:v>2283.1961089680626</c:v>
                </c:pt>
                <c:pt idx="196">
                  <c:v>2367.3020992365928</c:v>
                </c:pt>
                <c:pt idx="197">
                  <c:v>2446.3572733682104</c:v>
                </c:pt>
                <c:pt idx="198">
                  <c:v>2519.4989444032085</c:v>
                </c:pt>
                <c:pt idx="199">
                  <c:v>2587.8546385655145</c:v>
                </c:pt>
                <c:pt idx="200">
                  <c:v>2649.0650651610413</c:v>
                </c:pt>
                <c:pt idx="201">
                  <c:v>2704.1477482326895</c:v>
                </c:pt>
                <c:pt idx="202">
                  <c:v>2752.7366663159673</c:v>
                </c:pt>
                <c:pt idx="203">
                  <c:v>2793.944297242203</c:v>
                </c:pt>
                <c:pt idx="204">
                  <c:v>2829.3814944438495</c:v>
                </c:pt>
                <c:pt idx="205">
                  <c:v>2857.7641925122384</c:v>
                </c:pt>
                <c:pt idx="206">
                  <c:v>2878.9198757185386</c:v>
                </c:pt>
                <c:pt idx="207">
                  <c:v>2895.1206948943445</c:v>
                </c:pt>
                <c:pt idx="208">
                  <c:v>2908.2907907358799</c:v>
                </c:pt>
                <c:pt idx="209">
                  <c:v>2915.7024836160513</c:v>
                </c:pt>
                <c:pt idx="210">
                  <c:v>2918.5769308176341</c:v>
                </c:pt>
                <c:pt idx="211">
                  <c:v>2919.8512091423963</c:v>
                </c:pt>
                <c:pt idx="212">
                  <c:v>2918.4639809061982</c:v>
                </c:pt>
                <c:pt idx="213">
                  <c:v>2912.9248395716622</c:v>
                </c:pt>
                <c:pt idx="214">
                  <c:v>2906.1640457975323</c:v>
                </c:pt>
                <c:pt idx="215">
                  <c:v>2896.8557862662351</c:v>
                </c:pt>
                <c:pt idx="216">
                  <c:v>2885.0754718132207</c:v>
                </c:pt>
                <c:pt idx="217">
                  <c:v>2872.5633620096301</c:v>
                </c:pt>
                <c:pt idx="218">
                  <c:v>2857.3028765714707</c:v>
                </c:pt>
                <c:pt idx="219">
                  <c:v>2841.5464296891928</c:v>
                </c:pt>
                <c:pt idx="220">
                  <c:v>2824.760226843337</c:v>
                </c:pt>
                <c:pt idx="221">
                  <c:v>2807.4041681356553</c:v>
                </c:pt>
                <c:pt idx="222">
                  <c:v>2789.756941747517</c:v>
                </c:pt>
                <c:pt idx="223">
                  <c:v>2771.5517587347458</c:v>
                </c:pt>
                <c:pt idx="224">
                  <c:v>2754.1207534011255</c:v>
                </c:pt>
                <c:pt idx="225">
                  <c:v>2735.9055744101656</c:v>
                </c:pt>
                <c:pt idx="226">
                  <c:v>2718.4830950579412</c:v>
                </c:pt>
                <c:pt idx="227">
                  <c:v>2700.3358608660928</c:v>
                </c:pt>
                <c:pt idx="228">
                  <c:v>2681.6958837494203</c:v>
                </c:pt>
                <c:pt idx="229">
                  <c:v>2663.0923083954226</c:v>
                </c:pt>
                <c:pt idx="230">
                  <c:v>2644.6662158120498</c:v>
                </c:pt>
                <c:pt idx="231">
                  <c:v>2624.818729172292</c:v>
                </c:pt>
                <c:pt idx="232">
                  <c:v>2606.0304525897377</c:v>
                </c:pt>
                <c:pt idx="233">
                  <c:v>2585.7845658719275</c:v>
                </c:pt>
                <c:pt idx="234">
                  <c:v>2565.5222229268684</c:v>
                </c:pt>
                <c:pt idx="235">
                  <c:v>2545.5899252090121</c:v>
                </c:pt>
                <c:pt idx="236">
                  <c:v>2525.875836909755</c:v>
                </c:pt>
                <c:pt idx="237">
                  <c:v>2506.5665006220584</c:v>
                </c:pt>
                <c:pt idx="238">
                  <c:v>2487.5721459628539</c:v>
                </c:pt>
                <c:pt idx="239">
                  <c:v>2470.194927038187</c:v>
                </c:pt>
                <c:pt idx="240">
                  <c:v>2453.7371060021105</c:v>
                </c:pt>
                <c:pt idx="241">
                  <c:v>2437.4787403202931</c:v>
                </c:pt>
                <c:pt idx="242">
                  <c:v>2423.798903748916</c:v>
                </c:pt>
                <c:pt idx="243">
                  <c:v>2410.7358159370438</c:v>
                </c:pt>
                <c:pt idx="244">
                  <c:v>2397.7754422168368</c:v>
                </c:pt>
                <c:pt idx="245">
                  <c:v>2385.0575870200814</c:v>
                </c:pt>
                <c:pt idx="246">
                  <c:v>2373.7123142493765</c:v>
                </c:pt>
                <c:pt idx="247">
                  <c:v>2363.0626130135515</c:v>
                </c:pt>
                <c:pt idx="248">
                  <c:v>2352.389461460476</c:v>
                </c:pt>
                <c:pt idx="249">
                  <c:v>2340.0322042137304</c:v>
                </c:pt>
                <c:pt idx="250">
                  <c:v>2327.1673957586827</c:v>
                </c:pt>
                <c:pt idx="251">
                  <c:v>2313.0014544585215</c:v>
                </c:pt>
                <c:pt idx="252">
                  <c:v>2299.9036979328239</c:v>
                </c:pt>
                <c:pt idx="253">
                  <c:v>2286.4670529886921</c:v>
                </c:pt>
                <c:pt idx="254">
                  <c:v>2272.7757736528101</c:v>
                </c:pt>
                <c:pt idx="255">
                  <c:v>2257.5810280185729</c:v>
                </c:pt>
                <c:pt idx="256">
                  <c:v>2245.238285055947</c:v>
                </c:pt>
                <c:pt idx="257">
                  <c:v>2232.667220644154</c:v>
                </c:pt>
                <c:pt idx="258">
                  <c:v>2220.3004935233353</c:v>
                </c:pt>
                <c:pt idx="259">
                  <c:v>2209.4963188351012</c:v>
                </c:pt>
                <c:pt idx="260">
                  <c:v>2198.6639124716276</c:v>
                </c:pt>
                <c:pt idx="261">
                  <c:v>2188.4418487763742</c:v>
                </c:pt>
                <c:pt idx="262">
                  <c:v>2177.4323077994109</c:v>
                </c:pt>
                <c:pt idx="263">
                  <c:v>2165.8612125740865</c:v>
                </c:pt>
                <c:pt idx="264">
                  <c:v>2153.8679265331493</c:v>
                </c:pt>
                <c:pt idx="265">
                  <c:v>2140.7210566409335</c:v>
                </c:pt>
                <c:pt idx="266">
                  <c:v>2127.4207190835868</c:v>
                </c:pt>
                <c:pt idx="267">
                  <c:v>2111.7393039323251</c:v>
                </c:pt>
                <c:pt idx="268">
                  <c:v>2097.2961599212367</c:v>
                </c:pt>
                <c:pt idx="269">
                  <c:v>2083.8748803119993</c:v>
                </c:pt>
                <c:pt idx="270">
                  <c:v>2072.1173585460924</c:v>
                </c:pt>
                <c:pt idx="271">
                  <c:v>2062.221386560353</c:v>
                </c:pt>
                <c:pt idx="272">
                  <c:v>2051.1655174739531</c:v>
                </c:pt>
                <c:pt idx="273">
                  <c:v>2041.845505705141</c:v>
                </c:pt>
                <c:pt idx="274">
                  <c:v>2032.4027259936845</c:v>
                </c:pt>
                <c:pt idx="275">
                  <c:v>2022.5839984709744</c:v>
                </c:pt>
                <c:pt idx="276">
                  <c:v>2013.9069632991748</c:v>
                </c:pt>
                <c:pt idx="277">
                  <c:v>2002.4553556025999</c:v>
                </c:pt>
                <c:pt idx="278">
                  <c:v>1989.7822888870617</c:v>
                </c:pt>
                <c:pt idx="279">
                  <c:v>1977.2812969013173</c:v>
                </c:pt>
                <c:pt idx="280">
                  <c:v>1968.3455113467473</c:v>
                </c:pt>
                <c:pt idx="281">
                  <c:v>1964.7179770515731</c:v>
                </c:pt>
                <c:pt idx="282">
                  <c:v>1959.1842360210433</c:v>
                </c:pt>
                <c:pt idx="283">
                  <c:v>1952.4398365795614</c:v>
                </c:pt>
                <c:pt idx="284">
                  <c:v>1947.6514535542249</c:v>
                </c:pt>
                <c:pt idx="285">
                  <c:v>1946.6319566208924</c:v>
                </c:pt>
                <c:pt idx="286">
                  <c:v>1947.027819020271</c:v>
                </c:pt>
                <c:pt idx="287">
                  <c:v>1946.0774196730083</c:v>
                </c:pt>
                <c:pt idx="288">
                  <c:v>1944.8997665584604</c:v>
                </c:pt>
                <c:pt idx="289">
                  <c:v>1944.0968465736057</c:v>
                </c:pt>
                <c:pt idx="290">
                  <c:v>1941.8138564498724</c:v>
                </c:pt>
                <c:pt idx="291">
                  <c:v>1938.6355144903412</c:v>
                </c:pt>
                <c:pt idx="292">
                  <c:v>1936.5735964105399</c:v>
                </c:pt>
                <c:pt idx="293">
                  <c:v>1934.1776486385454</c:v>
                </c:pt>
                <c:pt idx="294">
                  <c:v>1929.1711799838124</c:v>
                </c:pt>
                <c:pt idx="295">
                  <c:v>1920.969317406755</c:v>
                </c:pt>
                <c:pt idx="296">
                  <c:v>1913.7451496963488</c:v>
                </c:pt>
                <c:pt idx="297">
                  <c:v>1907.6540632503784</c:v>
                </c:pt>
                <c:pt idx="298">
                  <c:v>1902.4099657457346</c:v>
                </c:pt>
                <c:pt idx="299">
                  <c:v>1896.108321601311</c:v>
                </c:pt>
                <c:pt idx="300">
                  <c:v>1889.0231923769932</c:v>
                </c:pt>
                <c:pt idx="301">
                  <c:v>1882.2809128256235</c:v>
                </c:pt>
                <c:pt idx="302">
                  <c:v>1877.3733826918465</c:v>
                </c:pt>
                <c:pt idx="303">
                  <c:v>1872.8237813033777</c:v>
                </c:pt>
                <c:pt idx="304">
                  <c:v>1868.9935499241765</c:v>
                </c:pt>
                <c:pt idx="305">
                  <c:v>1865.9102625993391</c:v>
                </c:pt>
                <c:pt idx="306">
                  <c:v>1864.4728146306161</c:v>
                </c:pt>
                <c:pt idx="307">
                  <c:v>1862.0911026170327</c:v>
                </c:pt>
                <c:pt idx="308">
                  <c:v>1859.9356617939318</c:v>
                </c:pt>
                <c:pt idx="309">
                  <c:v>1858.3170251153028</c:v>
                </c:pt>
                <c:pt idx="310">
                  <c:v>1856.9086134516429</c:v>
                </c:pt>
                <c:pt idx="311">
                  <c:v>1852.2303099755836</c:v>
                </c:pt>
                <c:pt idx="312">
                  <c:v>1844.4421431800445</c:v>
                </c:pt>
                <c:pt idx="313">
                  <c:v>1834.4616695892153</c:v>
                </c:pt>
                <c:pt idx="314">
                  <c:v>1823.1320019949858</c:v>
                </c:pt>
                <c:pt idx="315">
                  <c:v>1810.233414561013</c:v>
                </c:pt>
                <c:pt idx="316">
                  <c:v>1796.2761044898252</c:v>
                </c:pt>
                <c:pt idx="317">
                  <c:v>1782.2296739288897</c:v>
                </c:pt>
                <c:pt idx="318">
                  <c:v>1767.7512809420839</c:v>
                </c:pt>
                <c:pt idx="319">
                  <c:v>1752.3141792577253</c:v>
                </c:pt>
                <c:pt idx="320">
                  <c:v>1736.4544148114151</c:v>
                </c:pt>
                <c:pt idx="321">
                  <c:v>1723.3616175906855</c:v>
                </c:pt>
                <c:pt idx="322">
                  <c:v>1714.2997372586253</c:v>
                </c:pt>
                <c:pt idx="323">
                  <c:v>1705.5736196676082</c:v>
                </c:pt>
                <c:pt idx="324">
                  <c:v>1695.9249320896577</c:v>
                </c:pt>
                <c:pt idx="325">
                  <c:v>1686.6262120638598</c:v>
                </c:pt>
                <c:pt idx="326">
                  <c:v>1679.8879633984313</c:v>
                </c:pt>
                <c:pt idx="327">
                  <c:v>1675.4650989439467</c:v>
                </c:pt>
                <c:pt idx="328">
                  <c:v>1667.2270976562711</c:v>
                </c:pt>
                <c:pt idx="329">
                  <c:v>1655.8690359134716</c:v>
                </c:pt>
                <c:pt idx="330">
                  <c:v>1641.9361277890391</c:v>
                </c:pt>
                <c:pt idx="331">
                  <c:v>1627.3648232681255</c:v>
                </c:pt>
                <c:pt idx="332">
                  <c:v>1610.9312649159506</c:v>
                </c:pt>
                <c:pt idx="333">
                  <c:v>1590.9152856964781</c:v>
                </c:pt>
                <c:pt idx="334">
                  <c:v>1571.2328410123848</c:v>
                </c:pt>
                <c:pt idx="335">
                  <c:v>1552.628174766031</c:v>
                </c:pt>
                <c:pt idx="336">
                  <c:v>1533.7260275898393</c:v>
                </c:pt>
                <c:pt idx="337">
                  <c:v>1515.2305434210377</c:v>
                </c:pt>
                <c:pt idx="338">
                  <c:v>1499.1040906092783</c:v>
                </c:pt>
                <c:pt idx="339">
                  <c:v>1485.4059796567237</c:v>
                </c:pt>
                <c:pt idx="340">
                  <c:v>1469.1710256080319</c:v>
                </c:pt>
                <c:pt idx="341">
                  <c:v>1446.3593213836239</c:v>
                </c:pt>
                <c:pt idx="342">
                  <c:v>1420.6799087324025</c:v>
                </c:pt>
                <c:pt idx="343">
                  <c:v>1398.7455836987992</c:v>
                </c:pt>
                <c:pt idx="344">
                  <c:v>1384.6039050825389</c:v>
                </c:pt>
                <c:pt idx="345">
                  <c:v>1371.6557864934859</c:v>
                </c:pt>
                <c:pt idx="346">
                  <c:v>1357.1611461737109</c:v>
                </c:pt>
                <c:pt idx="347">
                  <c:v>1339.4384702659947</c:v>
                </c:pt>
                <c:pt idx="348">
                  <c:v>1321.5735373528964</c:v>
                </c:pt>
                <c:pt idx="349">
                  <c:v>1303.8476351890622</c:v>
                </c:pt>
                <c:pt idx="350">
                  <c:v>1284.948273269951</c:v>
                </c:pt>
                <c:pt idx="351">
                  <c:v>1262.1469673386434</c:v>
                </c:pt>
                <c:pt idx="352">
                  <c:v>1239.2166266362606</c:v>
                </c:pt>
                <c:pt idx="353">
                  <c:v>1218.812784894691</c:v>
                </c:pt>
                <c:pt idx="354">
                  <c:v>1195.2217502655344</c:v>
                </c:pt>
                <c:pt idx="355">
                  <c:v>1168.7563380662218</c:v>
                </c:pt>
                <c:pt idx="356">
                  <c:v>1145.8851376558464</c:v>
                </c:pt>
                <c:pt idx="357">
                  <c:v>1126.6194061151082</c:v>
                </c:pt>
                <c:pt idx="358">
                  <c:v>1114.6975773919332</c:v>
                </c:pt>
                <c:pt idx="359">
                  <c:v>1104.6782185175316</c:v>
                </c:pt>
                <c:pt idx="360">
                  <c:v>1093.5638822429185</c:v>
                </c:pt>
                <c:pt idx="361">
                  <c:v>1080.2654402077519</c:v>
                </c:pt>
                <c:pt idx="362">
                  <c:v>1063.5055657781311</c:v>
                </c:pt>
                <c:pt idx="363">
                  <c:v>1040.8688917507513</c:v>
                </c:pt>
                <c:pt idx="364">
                  <c:v>1014.7622670843465</c:v>
                </c:pt>
                <c:pt idx="365">
                  <c:v>991.96966508141509</c:v>
                </c:pt>
                <c:pt idx="366">
                  <c:v>973.1697909978509</c:v>
                </c:pt>
                <c:pt idx="367">
                  <c:v>952.58862122216203</c:v>
                </c:pt>
                <c:pt idx="368">
                  <c:v>928.56739590011125</c:v>
                </c:pt>
                <c:pt idx="369">
                  <c:v>904.47674030850601</c:v>
                </c:pt>
                <c:pt idx="370">
                  <c:v>887.45114461658898</c:v>
                </c:pt>
                <c:pt idx="371">
                  <c:v>874.06331903961689</c:v>
                </c:pt>
                <c:pt idx="372">
                  <c:v>864.66263539420083</c:v>
                </c:pt>
                <c:pt idx="373">
                  <c:v>856.52768861850086</c:v>
                </c:pt>
                <c:pt idx="374">
                  <c:v>853.38937699267478</c:v>
                </c:pt>
                <c:pt idx="375">
                  <c:v>850.49366125855249</c:v>
                </c:pt>
                <c:pt idx="376">
                  <c:v>846.50028344586656</c:v>
                </c:pt>
                <c:pt idx="377">
                  <c:v>842.45670911113143</c:v>
                </c:pt>
                <c:pt idx="378">
                  <c:v>832.65125024367978</c:v>
                </c:pt>
                <c:pt idx="379">
                  <c:v>816.11707447947481</c:v>
                </c:pt>
                <c:pt idx="380">
                  <c:v>793.59837929992602</c:v>
                </c:pt>
                <c:pt idx="381">
                  <c:v>767.75283380068311</c:v>
                </c:pt>
                <c:pt idx="382">
                  <c:v>739.61981855590284</c:v>
                </c:pt>
                <c:pt idx="383">
                  <c:v>709.55203995386728</c:v>
                </c:pt>
                <c:pt idx="384">
                  <c:v>679.53224514186684</c:v>
                </c:pt>
                <c:pt idx="385">
                  <c:v>654.5167681471878</c:v>
                </c:pt>
                <c:pt idx="386">
                  <c:v>635.77222010079595</c:v>
                </c:pt>
                <c:pt idx="387">
                  <c:v>623.28561860996649</c:v>
                </c:pt>
                <c:pt idx="388">
                  <c:v>615.67575468852522</c:v>
                </c:pt>
                <c:pt idx="389">
                  <c:v>609.97730438581493</c:v>
                </c:pt>
                <c:pt idx="390">
                  <c:v>606.20346672566677</c:v>
                </c:pt>
                <c:pt idx="391">
                  <c:v>604.95449555620985</c:v>
                </c:pt>
                <c:pt idx="392">
                  <c:v>600.730011037277</c:v>
                </c:pt>
                <c:pt idx="393">
                  <c:v>597.7612596730462</c:v>
                </c:pt>
                <c:pt idx="394">
                  <c:v>596.96647109150126</c:v>
                </c:pt>
                <c:pt idx="395">
                  <c:v>598.65507961745016</c:v>
                </c:pt>
                <c:pt idx="396">
                  <c:v>600.24309394184513</c:v>
                </c:pt>
                <c:pt idx="397">
                  <c:v>598.58009430738548</c:v>
                </c:pt>
                <c:pt idx="398">
                  <c:v>598.42926489965612</c:v>
                </c:pt>
                <c:pt idx="399">
                  <c:v>599.14356728840255</c:v>
                </c:pt>
                <c:pt idx="400">
                  <c:v>598.50795614900289</c:v>
                </c:pt>
                <c:pt idx="401">
                  <c:v>592.8180627749897</c:v>
                </c:pt>
                <c:pt idx="402">
                  <c:v>585.53275867166803</c:v>
                </c:pt>
                <c:pt idx="403">
                  <c:v>576.70349372677344</c:v>
                </c:pt>
                <c:pt idx="404">
                  <c:v>565.4033808048971</c:v>
                </c:pt>
                <c:pt idx="405">
                  <c:v>554.43362258323293</c:v>
                </c:pt>
                <c:pt idx="406">
                  <c:v>541.04284153902552</c:v>
                </c:pt>
                <c:pt idx="407">
                  <c:v>526.8104563838466</c:v>
                </c:pt>
                <c:pt idx="408">
                  <c:v>512.62916522244257</c:v>
                </c:pt>
                <c:pt idx="409">
                  <c:v>499.71318540536748</c:v>
                </c:pt>
                <c:pt idx="410">
                  <c:v>487.43851103105624</c:v>
                </c:pt>
                <c:pt idx="411">
                  <c:v>474.93611867994605</c:v>
                </c:pt>
                <c:pt idx="412">
                  <c:v>460.4238074513608</c:v>
                </c:pt>
                <c:pt idx="413">
                  <c:v>447.75584704047071</c:v>
                </c:pt>
                <c:pt idx="414">
                  <c:v>438.3574999162721</c:v>
                </c:pt>
                <c:pt idx="415">
                  <c:v>431.88354893729866</c:v>
                </c:pt>
                <c:pt idx="416">
                  <c:v>424.83650036673032</c:v>
                </c:pt>
                <c:pt idx="417">
                  <c:v>420.36580685871462</c:v>
                </c:pt>
                <c:pt idx="418">
                  <c:v>417.2885155734254</c:v>
                </c:pt>
                <c:pt idx="419">
                  <c:v>415.00214445706945</c:v>
                </c:pt>
                <c:pt idx="420">
                  <c:v>411.55615476576111</c:v>
                </c:pt>
                <c:pt idx="421">
                  <c:v>407.795059656756</c:v>
                </c:pt>
                <c:pt idx="422">
                  <c:v>402.34814127888222</c:v>
                </c:pt>
                <c:pt idx="423">
                  <c:v>397.16597706015187</c:v>
                </c:pt>
                <c:pt idx="424">
                  <c:v>393.32820227635801</c:v>
                </c:pt>
                <c:pt idx="425">
                  <c:v>388.66185993209393</c:v>
                </c:pt>
                <c:pt idx="426">
                  <c:v>382.89708956356907</c:v>
                </c:pt>
                <c:pt idx="427">
                  <c:v>377.14212948942748</c:v>
                </c:pt>
                <c:pt idx="428">
                  <c:v>371.3976760239392</c:v>
                </c:pt>
                <c:pt idx="429">
                  <c:v>366.1635590238339</c:v>
                </c:pt>
                <c:pt idx="430">
                  <c:v>360.94346115103332</c:v>
                </c:pt>
                <c:pt idx="431">
                  <c:v>358.26452352284429</c:v>
                </c:pt>
                <c:pt idx="432">
                  <c:v>358.34442171692592</c:v>
                </c:pt>
                <c:pt idx="433">
                  <c:v>358.56068145556912</c:v>
                </c:pt>
                <c:pt idx="434">
                  <c:v>360.18272233729635</c:v>
                </c:pt>
                <c:pt idx="435">
                  <c:v>361.66528373389684</c:v>
                </c:pt>
                <c:pt idx="436">
                  <c:v>362.52975790022862</c:v>
                </c:pt>
                <c:pt idx="437">
                  <c:v>364.23951890633816</c:v>
                </c:pt>
                <c:pt idx="438">
                  <c:v>365.3284074250987</c:v>
                </c:pt>
                <c:pt idx="439">
                  <c:v>366.04651633185489</c:v>
                </c:pt>
                <c:pt idx="440">
                  <c:v>365.22859464289212</c:v>
                </c:pt>
                <c:pt idx="441">
                  <c:v>360.83297928684379</c:v>
                </c:pt>
                <c:pt idx="442">
                  <c:v>354.36049056783759</c:v>
                </c:pt>
                <c:pt idx="443">
                  <c:v>351.06932248607393</c:v>
                </c:pt>
                <c:pt idx="444">
                  <c:v>345.06194075219503</c:v>
                </c:pt>
                <c:pt idx="445">
                  <c:v>336.17458772352342</c:v>
                </c:pt>
                <c:pt idx="446">
                  <c:v>329.79766426967615</c:v>
                </c:pt>
                <c:pt idx="447">
                  <c:v>322.7949322339872</c:v>
                </c:pt>
                <c:pt idx="448">
                  <c:v>316.48384142596541</c:v>
                </c:pt>
                <c:pt idx="449">
                  <c:v>313.57098862397345</c:v>
                </c:pt>
                <c:pt idx="450">
                  <c:v>310.41163283354007</c:v>
                </c:pt>
                <c:pt idx="451">
                  <c:v>307.61864666473355</c:v>
                </c:pt>
                <c:pt idx="452">
                  <c:v>308.21716746401239</c:v>
                </c:pt>
                <c:pt idx="453">
                  <c:v>307.47852502311326</c:v>
                </c:pt>
                <c:pt idx="454">
                  <c:v>305.63668093679058</c:v>
                </c:pt>
                <c:pt idx="455">
                  <c:v>303.12127658334765</c:v>
                </c:pt>
                <c:pt idx="456">
                  <c:v>299.39339566502633</c:v>
                </c:pt>
                <c:pt idx="457">
                  <c:v>294.880737616999</c:v>
                </c:pt>
                <c:pt idx="458">
                  <c:v>292.41029195492905</c:v>
                </c:pt>
                <c:pt idx="459">
                  <c:v>289.49293632065701</c:v>
                </c:pt>
                <c:pt idx="460">
                  <c:v>288.15685623601036</c:v>
                </c:pt>
                <c:pt idx="461">
                  <c:v>287.970901641767</c:v>
                </c:pt>
                <c:pt idx="462">
                  <c:v>286.57509326639598</c:v>
                </c:pt>
                <c:pt idx="463">
                  <c:v>285.26324491834885</c:v>
                </c:pt>
                <c:pt idx="464">
                  <c:v>283.48016201959746</c:v>
                </c:pt>
                <c:pt idx="465">
                  <c:v>281.78103914817001</c:v>
                </c:pt>
                <c:pt idx="466">
                  <c:v>279.98081144472371</c:v>
                </c:pt>
                <c:pt idx="467">
                  <c:v>278.07947890925857</c:v>
                </c:pt>
                <c:pt idx="468">
                  <c:v>275.60241052479734</c:v>
                </c:pt>
                <c:pt idx="469">
                  <c:v>272.88568624221745</c:v>
                </c:pt>
                <c:pt idx="470">
                  <c:v>270.25662018941819</c:v>
                </c:pt>
                <c:pt idx="471">
                  <c:v>266.3451289348962</c:v>
                </c:pt>
                <c:pt idx="472">
                  <c:v>261.53995699882421</c:v>
                </c:pt>
                <c:pt idx="473">
                  <c:v>255.86383517370857</c:v>
                </c:pt>
                <c:pt idx="474">
                  <c:v>248.81472860763088</c:v>
                </c:pt>
                <c:pt idx="475">
                  <c:v>242.43069501140329</c:v>
                </c:pt>
                <c:pt idx="476">
                  <c:v>236.25680132506733</c:v>
                </c:pt>
                <c:pt idx="477">
                  <c:v>229.23235202097644</c:v>
                </c:pt>
                <c:pt idx="478">
                  <c:v>223.74933361661056</c:v>
                </c:pt>
                <c:pt idx="479">
                  <c:v>219.6030374533849</c:v>
                </c:pt>
                <c:pt idx="480">
                  <c:v>215.58672769073686</c:v>
                </c:pt>
                <c:pt idx="481">
                  <c:v>210.71361095555343</c:v>
                </c:pt>
                <c:pt idx="482">
                  <c:v>205.89115495193252</c:v>
                </c:pt>
                <c:pt idx="483">
                  <c:v>201.57416121380396</c:v>
                </c:pt>
                <c:pt idx="484">
                  <c:v>197.0444047820331</c:v>
                </c:pt>
                <c:pt idx="485">
                  <c:v>192.21915578450657</c:v>
                </c:pt>
                <c:pt idx="486">
                  <c:v>187.66785229448863</c:v>
                </c:pt>
                <c:pt idx="487">
                  <c:v>184.24168434940253</c:v>
                </c:pt>
                <c:pt idx="488">
                  <c:v>180.79642191966528</c:v>
                </c:pt>
                <c:pt idx="489">
                  <c:v>175.73326554652056</c:v>
                </c:pt>
                <c:pt idx="490">
                  <c:v>170.15024093931751</c:v>
                </c:pt>
                <c:pt idx="491">
                  <c:v>164.49108597191668</c:v>
                </c:pt>
                <c:pt idx="492">
                  <c:v>158.37900178229017</c:v>
                </c:pt>
                <c:pt idx="493">
                  <c:v>152.8925404906999</c:v>
                </c:pt>
                <c:pt idx="494">
                  <c:v>147.16277151948549</c:v>
                </c:pt>
                <c:pt idx="495">
                  <c:v>141.76489687670266</c:v>
                </c:pt>
                <c:pt idx="496">
                  <c:v>136.75528707092877</c:v>
                </c:pt>
                <c:pt idx="497">
                  <c:v>131.71109365640646</c:v>
                </c:pt>
                <c:pt idx="498">
                  <c:v>126.87291642393167</c:v>
                </c:pt>
                <c:pt idx="499">
                  <c:v>122.01004324534397</c:v>
                </c:pt>
                <c:pt idx="500">
                  <c:v>117.50187255594624</c:v>
                </c:pt>
                <c:pt idx="501">
                  <c:v>112.90766063323959</c:v>
                </c:pt>
                <c:pt idx="502">
                  <c:v>107.80105424964047</c:v>
                </c:pt>
                <c:pt idx="503">
                  <c:v>102.44440141164769</c:v>
                </c:pt>
                <c:pt idx="504">
                  <c:v>97.627833132021721</c:v>
                </c:pt>
                <c:pt idx="505">
                  <c:v>93.504352866379776</c:v>
                </c:pt>
                <c:pt idx="506">
                  <c:v>89.075863739957398</c:v>
                </c:pt>
                <c:pt idx="507">
                  <c:v>84.937784085118963</c:v>
                </c:pt>
                <c:pt idx="508">
                  <c:v>81.909521061270141</c:v>
                </c:pt>
                <c:pt idx="509">
                  <c:v>78.918062115008823</c:v>
                </c:pt>
                <c:pt idx="510">
                  <c:v>75.693539045719135</c:v>
                </c:pt>
                <c:pt idx="511">
                  <c:v>73.191782451970184</c:v>
                </c:pt>
                <c:pt idx="512">
                  <c:v>70.4469193360529</c:v>
                </c:pt>
                <c:pt idx="513">
                  <c:v>67.954238038290967</c:v>
                </c:pt>
                <c:pt idx="514">
                  <c:v>65.254643086755564</c:v>
                </c:pt>
                <c:pt idx="515">
                  <c:v>62.373294637073066</c:v>
                </c:pt>
                <c:pt idx="516">
                  <c:v>59.846633202930107</c:v>
                </c:pt>
                <c:pt idx="517">
                  <c:v>57.614713862496181</c:v>
                </c:pt>
                <c:pt idx="518">
                  <c:v>55.255663009992041</c:v>
                </c:pt>
                <c:pt idx="519">
                  <c:v>52.699431429845447</c:v>
                </c:pt>
                <c:pt idx="520">
                  <c:v>50.519735659669166</c:v>
                </c:pt>
                <c:pt idx="521">
                  <c:v>48.733318189246553</c:v>
                </c:pt>
                <c:pt idx="522">
                  <c:v>46.913036634821303</c:v>
                </c:pt>
                <c:pt idx="523">
                  <c:v>45.271057954493529</c:v>
                </c:pt>
                <c:pt idx="524">
                  <c:v>43.637783202542039</c:v>
                </c:pt>
                <c:pt idx="525">
                  <c:v>42.240094778641755</c:v>
                </c:pt>
                <c:pt idx="526">
                  <c:v>40.557064503678866</c:v>
                </c:pt>
                <c:pt idx="527">
                  <c:v>39.054720044982247</c:v>
                </c:pt>
                <c:pt idx="528">
                  <c:v>37.907975547201531</c:v>
                </c:pt>
                <c:pt idx="529">
                  <c:v>36.918335022406318</c:v>
                </c:pt>
                <c:pt idx="530">
                  <c:v>35.79612399740887</c:v>
                </c:pt>
                <c:pt idx="531">
                  <c:v>34.616335519099216</c:v>
                </c:pt>
                <c:pt idx="532">
                  <c:v>33.593148120135503</c:v>
                </c:pt>
                <c:pt idx="533">
                  <c:v>32.895742957676916</c:v>
                </c:pt>
                <c:pt idx="534">
                  <c:v>32.488538372521205</c:v>
                </c:pt>
                <c:pt idx="535">
                  <c:v>32.17635747475876</c:v>
                </c:pt>
                <c:pt idx="536">
                  <c:v>31.765160687787791</c:v>
                </c:pt>
                <c:pt idx="537">
                  <c:v>31.703513664408099</c:v>
                </c:pt>
                <c:pt idx="538">
                  <c:v>32.214654759614383</c:v>
                </c:pt>
                <c:pt idx="539">
                  <c:v>32.785709829350338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396-4C6A-8EF9-4AB6E0D9A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6171432"/>
        <c:axId val="796169136"/>
      </c:scatterChart>
      <c:valAx>
        <c:axId val="796171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6169136"/>
        <c:crosses val="autoZero"/>
        <c:crossBetween val="midCat"/>
      </c:valAx>
      <c:valAx>
        <c:axId val="79616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6171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4604111986001749E-2"/>
          <c:y val="7.407407407407407E-2"/>
          <c:w val="0.9223958880139983"/>
          <c:h val="0.841674686497521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'6000'!$X$5:$X$724</c:f>
              <c:numCache>
                <c:formatCode>General</c:formatCode>
                <c:ptCount val="720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xVal>
          <c:yVal>
            <c:numRef>
              <c:f>'6000'!$Y$5:$Y$724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81-42B3-AD1F-1B60B81BB7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4898328"/>
        <c:axId val="854900624"/>
      </c:scatterChart>
      <c:valAx>
        <c:axId val="854898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900624"/>
        <c:crosses val="autoZero"/>
        <c:crossBetween val="midCat"/>
      </c:valAx>
      <c:valAx>
        <c:axId val="85490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898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Combustion pressure vs crank angle</a:t>
            </a:r>
          </a:p>
        </c:rich>
      </c:tx>
      <c:layout>
        <c:manualLayout>
          <c:xMode val="edge"/>
          <c:yMode val="edge"/>
          <c:x val="0.1733818897637795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two data'!$F$2:$F$362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two data'!$Q$2:$Q$361</c:f>
              <c:numCache>
                <c:formatCode>General</c:formatCode>
                <c:ptCount val="360"/>
                <c:pt idx="0">
                  <c:v>109500</c:v>
                </c:pt>
                <c:pt idx="1">
                  <c:v>112020.28972956266</c:v>
                </c:pt>
                <c:pt idx="2">
                  <c:v>113737.77262592556</c:v>
                </c:pt>
                <c:pt idx="3">
                  <c:v>115352.25161698805</c:v>
                </c:pt>
                <c:pt idx="4">
                  <c:v>116566.90422993414</c:v>
                </c:pt>
                <c:pt idx="5">
                  <c:v>117881.93733844515</c:v>
                </c:pt>
                <c:pt idx="6">
                  <c:v>119100.83232739677</c:v>
                </c:pt>
                <c:pt idx="7">
                  <c:v>119315.51688041043</c:v>
                </c:pt>
                <c:pt idx="8">
                  <c:v>119533.90638418325</c:v>
                </c:pt>
                <c:pt idx="9">
                  <c:v>119645.01940874218</c:v>
                </c:pt>
                <c:pt idx="10">
                  <c:v>120864.95840749341</c:v>
                </c:pt>
                <c:pt idx="11">
                  <c:v>121681.01820688155</c:v>
                </c:pt>
                <c:pt idx="12">
                  <c:v>121599.57664545313</c:v>
                </c:pt>
                <c:pt idx="13">
                  <c:v>121610.94326641219</c:v>
                </c:pt>
                <c:pt idx="14">
                  <c:v>121529.59031572384</c:v>
                </c:pt>
                <c:pt idx="15">
                  <c:v>121247.87988858575</c:v>
                </c:pt>
                <c:pt idx="16">
                  <c:v>121259.40154354612</c:v>
                </c:pt>
                <c:pt idx="17">
                  <c:v>122080.25958875753</c:v>
                </c:pt>
                <c:pt idx="18">
                  <c:v>122600.73428624767</c:v>
                </c:pt>
                <c:pt idx="19">
                  <c:v>122111.34009216238</c:v>
                </c:pt>
                <c:pt idx="20">
                  <c:v>121128.06356540794</c:v>
                </c:pt>
                <c:pt idx="21">
                  <c:v>120943.14927726216</c:v>
                </c:pt>
                <c:pt idx="22">
                  <c:v>120758.28445784214</c:v>
                </c:pt>
                <c:pt idx="23">
                  <c:v>120978.47403729263</c:v>
                </c:pt>
                <c:pt idx="24">
                  <c:v>120693.46058442381</c:v>
                </c:pt>
                <c:pt idx="25">
                  <c:v>120612.93143852688</c:v>
                </c:pt>
                <c:pt idx="26">
                  <c:v>121327.80959947148</c:v>
                </c:pt>
                <c:pt idx="27">
                  <c:v>122351.70455802917</c:v>
                </c:pt>
                <c:pt idx="28">
                  <c:v>124279.59278283185</c:v>
                </c:pt>
                <c:pt idx="29">
                  <c:v>126401.13278988637</c:v>
                </c:pt>
                <c:pt idx="30">
                  <c:v>129133.87280007498</c:v>
                </c:pt>
                <c:pt idx="31">
                  <c:v>131666.88194637778</c:v>
                </c:pt>
                <c:pt idx="32">
                  <c:v>134594.19481156903</c:v>
                </c:pt>
                <c:pt idx="33">
                  <c:v>137430.63332209902</c:v>
                </c:pt>
                <c:pt idx="34">
                  <c:v>139962.37821915114</c:v>
                </c:pt>
                <c:pt idx="35">
                  <c:v>142097.68474773687</c:v>
                </c:pt>
                <c:pt idx="36">
                  <c:v>143726.8188034948</c:v>
                </c:pt>
                <c:pt idx="37">
                  <c:v>144854.05241333734</c:v>
                </c:pt>
                <c:pt idx="38">
                  <c:v>146685.63681051592</c:v>
                </c:pt>
                <c:pt idx="39">
                  <c:v>149327.35451742125</c:v>
                </c:pt>
                <c:pt idx="40">
                  <c:v>152065.96480054408</c:v>
                </c:pt>
                <c:pt idx="41">
                  <c:v>154609.64772971914</c:v>
                </c:pt>
                <c:pt idx="42">
                  <c:v>156741.8251685063</c:v>
                </c:pt>
                <c:pt idx="43">
                  <c:v>157979.77246427909</c:v>
                </c:pt>
                <c:pt idx="44">
                  <c:v>159313.91787051433</c:v>
                </c:pt>
                <c:pt idx="45">
                  <c:v>160050.30045953809</c:v>
                </c:pt>
                <c:pt idx="46">
                  <c:v>160474.51952900997</c:v>
                </c:pt>
                <c:pt idx="47">
                  <c:v>160305.93479867309</c:v>
                </c:pt>
                <c:pt idx="48">
                  <c:v>159930.85965849372</c:v>
                </c:pt>
                <c:pt idx="49">
                  <c:v>159964.48673563616</c:v>
                </c:pt>
                <c:pt idx="50">
                  <c:v>159786.08230401424</c:v>
                </c:pt>
                <c:pt idx="51">
                  <c:v>159216.00530367854</c:v>
                </c:pt>
                <c:pt idx="52">
                  <c:v>159547.77623317309</c:v>
                </c:pt>
                <c:pt idx="53">
                  <c:v>159275.30715322387</c:v>
                </c:pt>
                <c:pt idx="54">
                  <c:v>159104.05803761227</c:v>
                </c:pt>
                <c:pt idx="55">
                  <c:v>158933.25812397586</c:v>
                </c:pt>
                <c:pt idx="56">
                  <c:v>159065.52332326252</c:v>
                </c:pt>
                <c:pt idx="57">
                  <c:v>159601.94136695302</c:v>
                </c:pt>
                <c:pt idx="58">
                  <c:v>162163.19212128551</c:v>
                </c:pt>
                <c:pt idx="59">
                  <c:v>165723.63266406566</c:v>
                </c:pt>
                <c:pt idx="60">
                  <c:v>167172.14675101251</c:v>
                </c:pt>
                <c:pt idx="61">
                  <c:v>169530.70419733832</c:v>
                </c:pt>
                <c:pt idx="62">
                  <c:v>167952.26313747503</c:v>
                </c:pt>
                <c:pt idx="63">
                  <c:v>170010.44379449936</c:v>
                </c:pt>
                <c:pt idx="64">
                  <c:v>173377.26079227807</c:v>
                </c:pt>
                <c:pt idx="65">
                  <c:v>175546.84679537659</c:v>
                </c:pt>
                <c:pt idx="66">
                  <c:v>179625.5078536954</c:v>
                </c:pt>
                <c:pt idx="67">
                  <c:v>182088.91487512164</c:v>
                </c:pt>
                <c:pt idx="68">
                  <c:v>183557.31351230224</c:v>
                </c:pt>
                <c:pt idx="69">
                  <c:v>183791.95071440027</c:v>
                </c:pt>
                <c:pt idx="70">
                  <c:v>186174.25537714438</c:v>
                </c:pt>
                <c:pt idx="71">
                  <c:v>189548.49598527848</c:v>
                </c:pt>
                <c:pt idx="72">
                  <c:v>192340.96458134576</c:v>
                </c:pt>
                <c:pt idx="73">
                  <c:v>196023.86286237446</c:v>
                </c:pt>
                <c:pt idx="74">
                  <c:v>199320.56369486527</c:v>
                </c:pt>
                <c:pt idx="75">
                  <c:v>201902.92902566565</c:v>
                </c:pt>
                <c:pt idx="76">
                  <c:v>199826.56524998843</c:v>
                </c:pt>
                <c:pt idx="77">
                  <c:v>201297.94748120708</c:v>
                </c:pt>
                <c:pt idx="78">
                  <c:v>207942.12087914202</c:v>
                </c:pt>
                <c:pt idx="79">
                  <c:v>214388.52725245964</c:v>
                </c:pt>
                <c:pt idx="80">
                  <c:v>219622.7795684367</c:v>
                </c:pt>
                <c:pt idx="81">
                  <c:v>224648.71933965481</c:v>
                </c:pt>
                <c:pt idx="82">
                  <c:v>229079.99183023436</c:v>
                </c:pt>
                <c:pt idx="83">
                  <c:v>232703.59112588139</c:v>
                </c:pt>
                <c:pt idx="84">
                  <c:v>235518.95324491727</c:v>
                </c:pt>
                <c:pt idx="85">
                  <c:v>239331.77416112128</c:v>
                </c:pt>
                <c:pt idx="86">
                  <c:v>244390.253267002</c:v>
                </c:pt>
                <c:pt idx="87">
                  <c:v>249035.96864224665</c:v>
                </c:pt>
                <c:pt idx="88">
                  <c:v>253991.57904449987</c:v>
                </c:pt>
                <c:pt idx="89">
                  <c:v>258151.4764656387</c:v>
                </c:pt>
                <c:pt idx="90">
                  <c:v>261578.9603027837</c:v>
                </c:pt>
                <c:pt idx="91">
                  <c:v>264107.75480426522</c:v>
                </c:pt>
                <c:pt idx="92">
                  <c:v>267034.4934948213</c:v>
                </c:pt>
                <c:pt idx="93">
                  <c:v>270590.27011976193</c:v>
                </c:pt>
                <c:pt idx="94">
                  <c:v>274864.70623954263</c:v>
                </c:pt>
                <c:pt idx="95">
                  <c:v>280455.39783950365</c:v>
                </c:pt>
                <c:pt idx="96">
                  <c:v>285746.65791098191</c:v>
                </c:pt>
                <c:pt idx="97">
                  <c:v>290840.46391451283</c:v>
                </c:pt>
                <c:pt idx="98">
                  <c:v>296365.53815323825</c:v>
                </c:pt>
                <c:pt idx="99">
                  <c:v>302171.26503121568</c:v>
                </c:pt>
                <c:pt idx="100">
                  <c:v>309718.87463323586</c:v>
                </c:pt>
                <c:pt idx="101">
                  <c:v>316902.99539325485</c:v>
                </c:pt>
                <c:pt idx="102">
                  <c:v>324040.90589740005</c:v>
                </c:pt>
                <c:pt idx="103">
                  <c:v>330918.95330230508</c:v>
                </c:pt>
                <c:pt idx="104">
                  <c:v>338114.28584623191</c:v>
                </c:pt>
                <c:pt idx="105">
                  <c:v>345993.80467100319</c:v>
                </c:pt>
                <c:pt idx="106">
                  <c:v>355029.69384935574</c:v>
                </c:pt>
                <c:pt idx="107">
                  <c:v>364282.25227643654</c:v>
                </c:pt>
                <c:pt idx="108">
                  <c:v>373752.38629862963</c:v>
                </c:pt>
                <c:pt idx="109">
                  <c:v>381878.82024682633</c:v>
                </c:pt>
                <c:pt idx="110">
                  <c:v>390350.02727802208</c:v>
                </c:pt>
                <c:pt idx="111">
                  <c:v>399394.97050760308</c:v>
                </c:pt>
                <c:pt idx="112">
                  <c:v>409840.98754635477</c:v>
                </c:pt>
                <c:pt idx="113">
                  <c:v>420684.63520088029</c:v>
                </c:pt>
                <c:pt idx="114">
                  <c:v>431922.66292306595</c:v>
                </c:pt>
                <c:pt idx="115">
                  <c:v>442899.25057334855</c:v>
                </c:pt>
                <c:pt idx="116">
                  <c:v>454988.4254853843</c:v>
                </c:pt>
                <c:pt idx="117">
                  <c:v>467951.91512480919</c:v>
                </c:pt>
                <c:pt idx="118">
                  <c:v>481001.06087929424</c:v>
                </c:pt>
                <c:pt idx="119">
                  <c:v>493348.23726860777</c:v>
                </c:pt>
                <c:pt idx="120">
                  <c:v>504890.54494667362</c:v>
                </c:pt>
                <c:pt idx="121">
                  <c:v>516716.23809877917</c:v>
                </c:pt>
                <c:pt idx="122">
                  <c:v>530972.13483345811</c:v>
                </c:pt>
                <c:pt idx="123">
                  <c:v>547415.47944894829</c:v>
                </c:pt>
                <c:pt idx="124">
                  <c:v>565380.60049784137</c:v>
                </c:pt>
                <c:pt idx="125">
                  <c:v>582234.28251167014</c:v>
                </c:pt>
                <c:pt idx="126">
                  <c:v>599672.81180671556</c:v>
                </c:pt>
                <c:pt idx="127">
                  <c:v>617559.72555306833</c:v>
                </c:pt>
                <c:pt idx="128">
                  <c:v>636798.9635769095</c:v>
                </c:pt>
                <c:pt idx="129">
                  <c:v>658296.46312165982</c:v>
                </c:pt>
                <c:pt idx="130">
                  <c:v>681098.75078733172</c:v>
                </c:pt>
                <c:pt idx="131">
                  <c:v>704933.8747257397</c:v>
                </c:pt>
                <c:pt idx="132">
                  <c:v>729679.93620015739</c:v>
                </c:pt>
                <c:pt idx="133">
                  <c:v>755858.41884971107</c:v>
                </c:pt>
                <c:pt idx="134">
                  <c:v>782415.82687756221</c:v>
                </c:pt>
                <c:pt idx="135">
                  <c:v>809090.82837496744</c:v>
                </c:pt>
                <c:pt idx="136">
                  <c:v>836526.10424998985</c:v>
                </c:pt>
                <c:pt idx="137">
                  <c:v>866477.34046377265</c:v>
                </c:pt>
                <c:pt idx="138">
                  <c:v>895002.98675263533</c:v>
                </c:pt>
                <c:pt idx="139">
                  <c:v>925750.97752679721</c:v>
                </c:pt>
                <c:pt idx="140">
                  <c:v>960948.29875813576</c:v>
                </c:pt>
                <c:pt idx="141">
                  <c:v>995463.28707118519</c:v>
                </c:pt>
                <c:pt idx="142">
                  <c:v>1031251.0075433609</c:v>
                </c:pt>
                <c:pt idx="143">
                  <c:v>1071371.9756281096</c:v>
                </c:pt>
                <c:pt idx="144">
                  <c:v>1115201.7194756535</c:v>
                </c:pt>
                <c:pt idx="145">
                  <c:v>1159395.6723436578</c:v>
                </c:pt>
                <c:pt idx="146">
                  <c:v>1208577.8979727081</c:v>
                </c:pt>
                <c:pt idx="147">
                  <c:v>1256616.0858533944</c:v>
                </c:pt>
                <c:pt idx="148">
                  <c:v>1305075.4340238499</c:v>
                </c:pt>
                <c:pt idx="149">
                  <c:v>1359932.7389968652</c:v>
                </c:pt>
                <c:pt idx="150">
                  <c:v>1416341.3677432619</c:v>
                </c:pt>
                <c:pt idx="151">
                  <c:v>1472303.5212686507</c:v>
                </c:pt>
                <c:pt idx="152">
                  <c:v>1533220.1894472677</c:v>
                </c:pt>
                <c:pt idx="153">
                  <c:v>1591059.6510922837</c:v>
                </c:pt>
                <c:pt idx="154">
                  <c:v>1651176.6951072577</c:v>
                </c:pt>
                <c:pt idx="155">
                  <c:v>1718496.3761326319</c:v>
                </c:pt>
                <c:pt idx="156">
                  <c:v>1782832.2307644421</c:v>
                </c:pt>
                <c:pt idx="157">
                  <c:v>1850423.7381412992</c:v>
                </c:pt>
                <c:pt idx="158">
                  <c:v>1918959.2351676011</c:v>
                </c:pt>
                <c:pt idx="159">
                  <c:v>1990799.9746667517</c:v>
                </c:pt>
                <c:pt idx="160">
                  <c:v>2062905.9960178193</c:v>
                </c:pt>
                <c:pt idx="161">
                  <c:v>2137736.4402524796</c:v>
                </c:pt>
                <c:pt idx="162">
                  <c:v>2208878.5188474227</c:v>
                </c:pt>
                <c:pt idx="163">
                  <c:v>2286416.9534270545</c:v>
                </c:pt>
                <c:pt idx="164">
                  <c:v>2359854.8537705922</c:v>
                </c:pt>
                <c:pt idx="165">
                  <c:v>2438875.8583873743</c:v>
                </c:pt>
                <c:pt idx="166">
                  <c:v>2509098.5475224438</c:v>
                </c:pt>
                <c:pt idx="167">
                  <c:v>2582820.0683477982</c:v>
                </c:pt>
                <c:pt idx="168">
                  <c:v>2652829.4317616946</c:v>
                </c:pt>
                <c:pt idx="169">
                  <c:v>2726593.077821699</c:v>
                </c:pt>
                <c:pt idx="170">
                  <c:v>2797166.5705684219</c:v>
                </c:pt>
                <c:pt idx="171">
                  <c:v>2868058.5282824947</c:v>
                </c:pt>
                <c:pt idx="172">
                  <c:v>2941086.5190104726</c:v>
                </c:pt>
                <c:pt idx="173">
                  <c:v>3027178.7030306021</c:v>
                </c:pt>
                <c:pt idx="174">
                  <c:v>3119457.6372750937</c:v>
                </c:pt>
                <c:pt idx="175">
                  <c:v>3221912.7641144274</c:v>
                </c:pt>
                <c:pt idx="176">
                  <c:v>3333545.536063971</c:v>
                </c:pt>
                <c:pt idx="177">
                  <c:v>3460142.5229852959</c:v>
                </c:pt>
                <c:pt idx="178">
                  <c:v>3599959.6455739066</c:v>
                </c:pt>
                <c:pt idx="179">
                  <c:v>3754501.6684606979</c:v>
                </c:pt>
                <c:pt idx="180">
                  <c:v>3923499.402436154</c:v>
                </c:pt>
                <c:pt idx="181">
                  <c:v>4107260.8840797571</c:v>
                </c:pt>
                <c:pt idx="182">
                  <c:v>4304864.0586872725</c:v>
                </c:pt>
                <c:pt idx="183">
                  <c:v>4513213.6723745577</c:v>
                </c:pt>
                <c:pt idx="184">
                  <c:v>4725001.2009932445</c:v>
                </c:pt>
                <c:pt idx="185">
                  <c:v>4941511.367375534</c:v>
                </c:pt>
                <c:pt idx="186">
                  <c:v>5156546.924553995</c:v>
                </c:pt>
                <c:pt idx="187">
                  <c:v>5363833.9164417088</c:v>
                </c:pt>
                <c:pt idx="188">
                  <c:v>5564134.6744792955</c:v>
                </c:pt>
                <c:pt idx="189">
                  <c:v>5750016.261221719</c:v>
                </c:pt>
                <c:pt idx="190">
                  <c:v>5922268.8522432772</c:v>
                </c:pt>
                <c:pt idx="191">
                  <c:v>6075133.109843866</c:v>
                </c:pt>
                <c:pt idx="192">
                  <c:v>6204566.7663605837</c:v>
                </c:pt>
                <c:pt idx="193">
                  <c:v>6315360.846197024</c:v>
                </c:pt>
                <c:pt idx="194">
                  <c:v>6396386.9198082397</c:v>
                </c:pt>
                <c:pt idx="195">
                  <c:v>6452623.702433412</c:v>
                </c:pt>
                <c:pt idx="196">
                  <c:v>6484618.5461637862</c:v>
                </c:pt>
                <c:pt idx="197">
                  <c:v>6488874.406603734</c:v>
                </c:pt>
                <c:pt idx="198">
                  <c:v>6464597.229400293</c:v>
                </c:pt>
                <c:pt idx="199">
                  <c:v>6419361.6501545841</c:v>
                </c:pt>
                <c:pt idx="200">
                  <c:v>6350187.8298324645</c:v>
                </c:pt>
                <c:pt idx="201">
                  <c:v>6262373.5058542527</c:v>
                </c:pt>
                <c:pt idx="202">
                  <c:v>6157789.8584937891</c:v>
                </c:pt>
                <c:pt idx="203">
                  <c:v>6037079.7608894054</c:v>
                </c:pt>
                <c:pt idx="204">
                  <c:v>5905904.6685617343</c:v>
                </c:pt>
                <c:pt idx="205">
                  <c:v>5764693.2815532899</c:v>
                </c:pt>
                <c:pt idx="206">
                  <c:v>5613436.6417651651</c:v>
                </c:pt>
                <c:pt idx="207">
                  <c:v>5458167.705737316</c:v>
                </c:pt>
                <c:pt idx="208">
                  <c:v>5304246.4025269849</c:v>
                </c:pt>
                <c:pt idx="209">
                  <c:v>5147011.7978352075</c:v>
                </c:pt>
                <c:pt idx="210">
                  <c:v>4989155.1356058847</c:v>
                </c:pt>
                <c:pt idx="211">
                  <c:v>4835034.4450492682</c:v>
                </c:pt>
                <c:pt idx="212">
                  <c:v>4683814.607068615</c:v>
                </c:pt>
                <c:pt idx="213">
                  <c:v>4533623.5836509913</c:v>
                </c:pt>
                <c:pt idx="214">
                  <c:v>4388051.271095477</c:v>
                </c:pt>
                <c:pt idx="215">
                  <c:v>4245037.9434424201</c:v>
                </c:pt>
                <c:pt idx="216">
                  <c:v>4105170.6523484853</c:v>
                </c:pt>
                <c:pt idx="217">
                  <c:v>3969986.6577572138</c:v>
                </c:pt>
                <c:pt idx="218">
                  <c:v>3837153.5545593207</c:v>
                </c:pt>
                <c:pt idx="219">
                  <c:v>3709392.9426766043</c:v>
                </c:pt>
                <c:pt idx="220">
                  <c:v>3585265.8817652822</c:v>
                </c:pt>
                <c:pt idx="221">
                  <c:v>3466146.8282619268</c:v>
                </c:pt>
                <c:pt idx="222">
                  <c:v>3351458.1042488441</c:v>
                </c:pt>
                <c:pt idx="223">
                  <c:v>3241125.5291382028</c:v>
                </c:pt>
                <c:pt idx="224">
                  <c:v>3135975.6437202282</c:v>
                </c:pt>
                <c:pt idx="225">
                  <c:v>3034414.0306520122</c:v>
                </c:pt>
                <c:pt idx="226">
                  <c:v>2937568.9961425886</c:v>
                </c:pt>
                <c:pt idx="227">
                  <c:v>2844265.1821533809</c:v>
                </c:pt>
                <c:pt idx="228">
                  <c:v>2753841.454734582</c:v>
                </c:pt>
                <c:pt idx="229">
                  <c:v>2667377.7373769144</c:v>
                </c:pt>
                <c:pt idx="230">
                  <c:v>2584410.1096447031</c:v>
                </c:pt>
                <c:pt idx="231">
                  <c:v>2503531.2546967571</c:v>
                </c:pt>
                <c:pt idx="232">
                  <c:v>2426677.4129253845</c:v>
                </c:pt>
                <c:pt idx="233">
                  <c:v>2351820.8778750901</c:v>
                </c:pt>
                <c:pt idx="234">
                  <c:v>2279637.1610904471</c:v>
                </c:pt>
                <c:pt idx="235">
                  <c:v>2210587.5351465186</c:v>
                </c:pt>
                <c:pt idx="236">
                  <c:v>2144365.4486580896</c:v>
                </c:pt>
                <c:pt idx="237">
                  <c:v>2081149.7733945926</c:v>
                </c:pt>
                <c:pt idx="238">
                  <c:v>2020657.958089669</c:v>
                </c:pt>
                <c:pt idx="239">
                  <c:v>1963619.4854970321</c:v>
                </c:pt>
                <c:pt idx="240">
                  <c:v>1909488.1991452484</c:v>
                </c:pt>
                <c:pt idx="241">
                  <c:v>1857521.2125842469</c:v>
                </c:pt>
                <c:pt idx="242">
                  <c:v>1809380.7061856254</c:v>
                </c:pt>
                <c:pt idx="243">
                  <c:v>1763546.2746632309</c:v>
                </c:pt>
                <c:pt idx="244">
                  <c:v>1719369.603850309</c:v>
                </c:pt>
                <c:pt idx="245">
                  <c:v>1677011.6315877063</c:v>
                </c:pt>
                <c:pt idx="246">
                  <c:v>1637016.0571195183</c:v>
                </c:pt>
                <c:pt idx="247">
                  <c:v>1598936.6173647351</c:v>
                </c:pt>
                <c:pt idx="248">
                  <c:v>1562273.8750809419</c:v>
                </c:pt>
                <c:pt idx="249">
                  <c:v>1525647.3316429327</c:v>
                </c:pt>
                <c:pt idx="250">
                  <c:v>1490052.8448915002</c:v>
                </c:pt>
                <c:pt idx="251">
                  <c:v>1454803.2373195472</c:v>
                </c:pt>
                <c:pt idx="252">
                  <c:v>1421457.4418646519</c:v>
                </c:pt>
                <c:pt idx="253">
                  <c:v>1389043.5270454411</c:v>
                </c:pt>
                <c:pt idx="254">
                  <c:v>1357564.9289879554</c:v>
                </c:pt>
                <c:pt idx="255">
                  <c:v>1326164.5330039402</c:v>
                </c:pt>
                <c:pt idx="256">
                  <c:v>1297525.4673551153</c:v>
                </c:pt>
                <c:pt idx="257">
                  <c:v>1269726.4255890634</c:v>
                </c:pt>
                <c:pt idx="258">
                  <c:v>1242828.6986663581</c:v>
                </c:pt>
                <c:pt idx="259">
                  <c:v>1217772.7491054544</c:v>
                </c:pt>
                <c:pt idx="260">
                  <c:v>1193431.8703433226</c:v>
                </c:pt>
                <c:pt idx="261">
                  <c:v>1170144.2948895248</c:v>
                </c:pt>
                <c:pt idx="262">
                  <c:v>1147246.8243422923</c:v>
                </c:pt>
                <c:pt idx="263">
                  <c:v>1124749.7146843304</c:v>
                </c:pt>
                <c:pt idx="264">
                  <c:v>1102717.6070754693</c:v>
                </c:pt>
                <c:pt idx="265">
                  <c:v>1080759.2366008935</c:v>
                </c:pt>
                <c:pt idx="266">
                  <c:v>1059419.2776251996</c:v>
                </c:pt>
                <c:pt idx="267">
                  <c:v>1037561.7216284965</c:v>
                </c:pt>
                <c:pt idx="268">
                  <c:v>1016908.3013637762</c:v>
                </c:pt>
                <c:pt idx="269">
                  <c:v>997364.45501235407</c:v>
                </c:pt>
                <c:pt idx="270">
                  <c:v>979130.42647242197</c:v>
                </c:pt>
                <c:pt idx="271">
                  <c:v>962346.34396977222</c:v>
                </c:pt>
                <c:pt idx="272">
                  <c:v>945497.61175189086</c:v>
                </c:pt>
                <c:pt idx="273">
                  <c:v>929911.44782893499</c:v>
                </c:pt>
                <c:pt idx="274">
                  <c:v>914743.9394643571</c:v>
                </c:pt>
                <c:pt idx="275">
                  <c:v>899774.8790333441</c:v>
                </c:pt>
                <c:pt idx="276">
                  <c:v>885758.08081317553</c:v>
                </c:pt>
                <c:pt idx="277">
                  <c:v>870936.78648550285</c:v>
                </c:pt>
                <c:pt idx="278">
                  <c:v>856001.22640325374</c:v>
                </c:pt>
                <c:pt idx="279">
                  <c:v>841508.3394406708</c:v>
                </c:pt>
                <c:pt idx="280">
                  <c:v>828912.5060843043</c:v>
                </c:pt>
                <c:pt idx="281">
                  <c:v>818869.73974532855</c:v>
                </c:pt>
                <c:pt idx="282">
                  <c:v>808322.57654019038</c:v>
                </c:pt>
                <c:pt idx="283">
                  <c:v>797567.2673607152</c:v>
                </c:pt>
                <c:pt idx="284">
                  <c:v>787887.92614912603</c:v>
                </c:pt>
                <c:pt idx="285">
                  <c:v>779977.19841716869</c:v>
                </c:pt>
                <c:pt idx="286">
                  <c:v>772878.97890562552</c:v>
                </c:pt>
                <c:pt idx="287">
                  <c:v>765415.74115405791</c:v>
                </c:pt>
                <c:pt idx="288">
                  <c:v>758132.95833040751</c:v>
                </c:pt>
                <c:pt idx="289">
                  <c:v>751149.84191663086</c:v>
                </c:pt>
                <c:pt idx="290">
                  <c:v>743850.27879114717</c:v>
                </c:pt>
                <c:pt idx="291">
                  <c:v>736359.69578259531</c:v>
                </c:pt>
                <c:pt idx="292">
                  <c:v>729539.1020148868</c:v>
                </c:pt>
                <c:pt idx="293">
                  <c:v>722755.82044779335</c:v>
                </c:pt>
                <c:pt idx="294">
                  <c:v>715175.0016783363</c:v>
                </c:pt>
                <c:pt idx="295">
                  <c:v>706649.75178250915</c:v>
                </c:pt>
                <c:pt idx="296">
                  <c:v>698659.9638684676</c:v>
                </c:pt>
                <c:pt idx="297">
                  <c:v>691283.73423172964</c:v>
                </c:pt>
                <c:pt idx="298">
                  <c:v>684396.70077907969</c:v>
                </c:pt>
                <c:pt idx="299">
                  <c:v>677305.72311494977</c:v>
                </c:pt>
                <c:pt idx="300">
                  <c:v>670109.98349526816</c:v>
                </c:pt>
                <c:pt idx="301">
                  <c:v>663183.05339725991</c:v>
                </c:pt>
                <c:pt idx="302">
                  <c:v>657090.46792421897</c:v>
                </c:pt>
                <c:pt idx="303">
                  <c:v>651267.4156936584</c:v>
                </c:pt>
                <c:pt idx="304">
                  <c:v>645836.65327158733</c:v>
                </c:pt>
                <c:pt idx="305">
                  <c:v>640798.54281318607</c:v>
                </c:pt>
                <c:pt idx="306">
                  <c:v>636451.11811040214</c:v>
                </c:pt>
                <c:pt idx="307">
                  <c:v>631901.65899937332</c:v>
                </c:pt>
                <c:pt idx="308">
                  <c:v>627547.22467418783</c:v>
                </c:pt>
                <c:pt idx="309">
                  <c:v>623507.96991090954</c:v>
                </c:pt>
                <c:pt idx="310">
                  <c:v>619622.74797365547</c:v>
                </c:pt>
                <c:pt idx="311">
                  <c:v>614782.34142729745</c:v>
                </c:pt>
                <c:pt idx="312">
                  <c:v>609024.18747680599</c:v>
                </c:pt>
                <c:pt idx="313">
                  <c:v>602686.07969020435</c:v>
                </c:pt>
                <c:pt idx="314">
                  <c:v>596007.16628016357</c:v>
                </c:pt>
                <c:pt idx="315">
                  <c:v>588965.79509490798</c:v>
                </c:pt>
                <c:pt idx="316">
                  <c:v>581702.75970364711</c:v>
                </c:pt>
                <c:pt idx="317">
                  <c:v>574553.93818262848</c:v>
                </c:pt>
                <c:pt idx="318">
                  <c:v>567365.08187733346</c:v>
                </c:pt>
                <c:pt idx="319">
                  <c:v>560010.08083322213</c:v>
                </c:pt>
                <c:pt idx="320">
                  <c:v>552633.75748530834</c:v>
                </c:pt>
                <c:pt idx="321">
                  <c:v>546266.15328723798</c:v>
                </c:pt>
                <c:pt idx="322">
                  <c:v>541271.27816266066</c:v>
                </c:pt>
                <c:pt idx="323">
                  <c:v>536473.08528984652</c:v>
                </c:pt>
                <c:pt idx="324">
                  <c:v>531473.60871941422</c:v>
                </c:pt>
                <c:pt idx="325">
                  <c:v>526687.21729810315</c:v>
                </c:pt>
                <c:pt idx="326">
                  <c:v>522778.22590781876</c:v>
                </c:pt>
                <c:pt idx="327">
                  <c:v>519679.89755454054</c:v>
                </c:pt>
                <c:pt idx="328">
                  <c:v>515452.70028904913</c:v>
                </c:pt>
                <c:pt idx="329">
                  <c:v>510358.78993097093</c:v>
                </c:pt>
                <c:pt idx="330">
                  <c:v>504565.08933936153</c:v>
                </c:pt>
                <c:pt idx="331">
                  <c:v>498638.9601481696</c:v>
                </c:pt>
                <c:pt idx="332">
                  <c:v>492242.68812708987</c:v>
                </c:pt>
                <c:pt idx="333">
                  <c:v>484847.09025213891</c:v>
                </c:pt>
                <c:pt idx="334">
                  <c:v>477619.20264881582</c:v>
                </c:pt>
                <c:pt idx="335">
                  <c:v>470816.42518406443</c:v>
                </c:pt>
                <c:pt idx="336">
                  <c:v>463997.09798674332</c:v>
                </c:pt>
                <c:pt idx="337">
                  <c:v>457388.67161932029</c:v>
                </c:pt>
                <c:pt idx="338">
                  <c:v>451562.11902171996</c:v>
                </c:pt>
                <c:pt idx="339">
                  <c:v>446531.65809759131</c:v>
                </c:pt>
                <c:pt idx="340">
                  <c:v>440814.39602376672</c:v>
                </c:pt>
                <c:pt idx="341">
                  <c:v>433173.76388126757</c:v>
                </c:pt>
                <c:pt idx="342">
                  <c:v>424758.35969013616</c:v>
                </c:pt>
                <c:pt idx="343">
                  <c:v>417537.58972116356</c:v>
                </c:pt>
                <c:pt idx="344">
                  <c:v>412685.47013440682</c:v>
                </c:pt>
                <c:pt idx="345">
                  <c:v>408255.51154543308</c:v>
                </c:pt>
                <c:pt idx="346">
                  <c:v>403424.62689694716</c:v>
                </c:pt>
                <c:pt idx="347">
                  <c:v>397670.13261310646</c:v>
                </c:pt>
                <c:pt idx="348">
                  <c:v>391937.40090985771</c:v>
                </c:pt>
                <c:pt idx="349">
                  <c:v>386291.34949493292</c:v>
                </c:pt>
                <c:pt idx="350">
                  <c:v>380355.28047231014</c:v>
                </c:pt>
                <c:pt idx="351">
                  <c:v>373296.64235361491</c:v>
                </c:pt>
                <c:pt idx="352">
                  <c:v>366258.02307330677</c:v>
                </c:pt>
                <c:pt idx="353">
                  <c:v>360006.0969369096</c:v>
                </c:pt>
                <c:pt idx="354">
                  <c:v>352863.52460539225</c:v>
                </c:pt>
                <c:pt idx="355">
                  <c:v>344909.15711837652</c:v>
                </c:pt>
                <c:pt idx="356">
                  <c:v>338052.39570492221</c:v>
                </c:pt>
                <c:pt idx="357">
                  <c:v>332293.63855020632</c:v>
                </c:pt>
                <c:pt idx="358">
                  <c:v>328742.61994590663</c:v>
                </c:pt>
                <c:pt idx="359">
                  <c:v>325771.57342186448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2C6-463C-8152-17416A04B3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4025264"/>
        <c:axId val="404026904"/>
      </c:scatterChart>
      <c:valAx>
        <c:axId val="40402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26904"/>
        <c:crosses val="autoZero"/>
        <c:crossBetween val="midCat"/>
      </c:valAx>
      <c:valAx>
        <c:axId val="404026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25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2</xdr:row>
      <xdr:rowOff>4762</xdr:rowOff>
    </xdr:from>
    <xdr:to>
      <xdr:col>8</xdr:col>
      <xdr:colOff>228600</xdr:colOff>
      <xdr:row>20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59DA39F-A58E-4085-B011-41C44DE2B1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223836</xdr:colOff>
      <xdr:row>21</xdr:row>
      <xdr:rowOff>33337</xdr:rowOff>
    </xdr:from>
    <xdr:to>
      <xdr:col>8</xdr:col>
      <xdr:colOff>247649</xdr:colOff>
      <xdr:row>38</xdr:row>
      <xdr:rowOff>23812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A12D9D3-A1D1-49F7-B87F-4788730927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233362</xdr:colOff>
      <xdr:row>38</xdr:row>
      <xdr:rowOff>157162</xdr:rowOff>
    </xdr:from>
    <xdr:to>
      <xdr:col>8</xdr:col>
      <xdr:colOff>209550</xdr:colOff>
      <xdr:row>55</xdr:row>
      <xdr:rowOff>147637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EBB3E34-38AA-4A72-849A-14F00140D7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233361</xdr:colOff>
      <xdr:row>56</xdr:row>
      <xdr:rowOff>138112</xdr:rowOff>
    </xdr:from>
    <xdr:to>
      <xdr:col>8</xdr:col>
      <xdr:colOff>219074</xdr:colOff>
      <xdr:row>73</xdr:row>
      <xdr:rowOff>128587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F9F8E9A-BEE8-4AAF-A4BC-4A940F21C3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214312</xdr:colOff>
      <xdr:row>74</xdr:row>
      <xdr:rowOff>28575</xdr:rowOff>
    </xdr:from>
    <xdr:to>
      <xdr:col>8</xdr:col>
      <xdr:colOff>209550</xdr:colOff>
      <xdr:row>91</xdr:row>
      <xdr:rowOff>23812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E442818-C57A-4834-8968-557998A125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204786</xdr:colOff>
      <xdr:row>91</xdr:row>
      <xdr:rowOff>109537</xdr:rowOff>
    </xdr:from>
    <xdr:to>
      <xdr:col>8</xdr:col>
      <xdr:colOff>209549</xdr:colOff>
      <xdr:row>108</xdr:row>
      <xdr:rowOff>100012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8858052-34F6-4454-88DB-17A867C022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195261</xdr:colOff>
      <xdr:row>109</xdr:row>
      <xdr:rowOff>28575</xdr:rowOff>
    </xdr:from>
    <xdr:to>
      <xdr:col>8</xdr:col>
      <xdr:colOff>200024</xdr:colOff>
      <xdr:row>126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A230428-79E8-4792-9BF2-73F54DCB05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176211</xdr:colOff>
      <xdr:row>127</xdr:row>
      <xdr:rowOff>9525</xdr:rowOff>
    </xdr:from>
    <xdr:to>
      <xdr:col>8</xdr:col>
      <xdr:colOff>200024</xdr:colOff>
      <xdr:row>144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84F442B-140A-481A-BBC0-64F4875F92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176212</xdr:colOff>
      <xdr:row>144</xdr:row>
      <xdr:rowOff>76200</xdr:rowOff>
    </xdr:from>
    <xdr:to>
      <xdr:col>7</xdr:col>
      <xdr:colOff>481012</xdr:colOff>
      <xdr:row>161</xdr:row>
      <xdr:rowOff>66675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4CDEE39-D3F7-4BF6-AC60-92B36C6695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157162</xdr:colOff>
      <xdr:row>162</xdr:row>
      <xdr:rowOff>104775</xdr:rowOff>
    </xdr:from>
    <xdr:to>
      <xdr:col>7</xdr:col>
      <xdr:colOff>461962</xdr:colOff>
      <xdr:row>179</xdr:row>
      <xdr:rowOff>95250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7427F5CD-1FFA-4330-80E4-4AF74E9C72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157162</xdr:colOff>
      <xdr:row>180</xdr:row>
      <xdr:rowOff>19050</xdr:rowOff>
    </xdr:from>
    <xdr:to>
      <xdr:col>7</xdr:col>
      <xdr:colOff>461962</xdr:colOff>
      <xdr:row>197</xdr:row>
      <xdr:rowOff>9525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5AC2150E-F036-49A5-8174-743D36961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161925</xdr:colOff>
      <xdr:row>198</xdr:row>
      <xdr:rowOff>76200</xdr:rowOff>
    </xdr:from>
    <xdr:to>
      <xdr:col>7</xdr:col>
      <xdr:colOff>466725</xdr:colOff>
      <xdr:row>215</xdr:row>
      <xdr:rowOff>66675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FBF9A1E2-FB8B-4A2F-B9E5-F893F9DD48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452437</xdr:colOff>
      <xdr:row>2</xdr:row>
      <xdr:rowOff>0</xdr:rowOff>
    </xdr:from>
    <xdr:to>
      <xdr:col>8</xdr:col>
      <xdr:colOff>147637</xdr:colOff>
      <xdr:row>18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AA030B0-D586-4888-B815-DF4603BE3F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8.)%20UNI/Second%20Year%2019-20/Powretrain%20and%20Control/powertrain%20previous%20assignments/Powertrain%20Assignment%20Paul%20P14964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sk 1"/>
      <sheetName val="Task 1 Graphs"/>
      <sheetName val="Task 2"/>
      <sheetName val="Task 2 Graphs"/>
      <sheetName val="Task 3"/>
      <sheetName val="Task 3 Graphs"/>
      <sheetName val="Table data Task 3"/>
    </sheetNames>
    <sheetDataSet>
      <sheetData sheetId="0">
        <row r="182">
          <cell r="E182">
            <v>-180</v>
          </cell>
          <cell r="BL182">
            <v>-9.0722258584429283E-2</v>
          </cell>
        </row>
        <row r="183">
          <cell r="E183">
            <v>-179</v>
          </cell>
          <cell r="BL183">
            <v>-9.072293523992804E-2</v>
          </cell>
        </row>
        <row r="184">
          <cell r="E184">
            <v>-178</v>
          </cell>
          <cell r="BL184">
            <v>-9.0732333168753523E-2</v>
          </cell>
        </row>
        <row r="185">
          <cell r="E185">
            <v>-177</v>
          </cell>
          <cell r="BL185">
            <v>-9.0750457172764726E-2</v>
          </cell>
        </row>
        <row r="186">
          <cell r="E186">
            <v>-176</v>
          </cell>
          <cell r="BL186">
            <v>-9.0777312452834824E-2</v>
          </cell>
        </row>
        <row r="187">
          <cell r="E187">
            <v>-175</v>
          </cell>
          <cell r="BL187">
            <v>-9.0812904598497085E-2</v>
          </cell>
        </row>
        <row r="188">
          <cell r="E188">
            <v>-174</v>
          </cell>
          <cell r="BL188">
            <v>-9.0857239574955673E-2</v>
          </cell>
        </row>
        <row r="189">
          <cell r="E189">
            <v>-173</v>
          </cell>
          <cell r="BL189">
            <v>-9.0910323707457719E-2</v>
          </cell>
        </row>
        <row r="190">
          <cell r="E190">
            <v>-172</v>
          </cell>
          <cell r="BL190">
            <v>-9.0972163663021771E-2</v>
          </cell>
        </row>
        <row r="191">
          <cell r="E191">
            <v>-171</v>
          </cell>
          <cell r="BL191">
            <v>-9.1042766429517322E-2</v>
          </cell>
        </row>
        <row r="192">
          <cell r="E192">
            <v>-170</v>
          </cell>
          <cell r="BL192">
            <v>-9.1122139292088594E-2</v>
          </cell>
        </row>
        <row r="193">
          <cell r="E193">
            <v>-169</v>
          </cell>
          <cell r="BL193">
            <v>-9.1210289806916478E-2</v>
          </cell>
        </row>
        <row r="194">
          <cell r="E194">
            <v>-168</v>
          </cell>
          <cell r="BL194">
            <v>-9.1307225772311498E-2</v>
          </cell>
        </row>
        <row r="195">
          <cell r="E195">
            <v>-167</v>
          </cell>
          <cell r="BL195">
            <v>-9.1412955197130163E-2</v>
          </cell>
        </row>
        <row r="196">
          <cell r="E196">
            <v>-166</v>
          </cell>
          <cell r="BL196">
            <v>-9.1527486266507627E-2</v>
          </cell>
        </row>
        <row r="197">
          <cell r="E197">
            <v>-165</v>
          </cell>
          <cell r="BL197">
            <v>-9.1650827304899055E-2</v>
          </cell>
        </row>
        <row r="198">
          <cell r="E198">
            <v>-164</v>
          </cell>
          <cell r="BL198">
            <v>-9.1782986736422961E-2</v>
          </cell>
        </row>
        <row r="199">
          <cell r="E199">
            <v>-163</v>
          </cell>
          <cell r="BL199">
            <v>-9.1923973042499801E-2</v>
          </cell>
        </row>
        <row r="200">
          <cell r="E200">
            <v>-162</v>
          </cell>
          <cell r="BL200">
            <v>-9.2073794716780122E-2</v>
          </cell>
        </row>
        <row r="201">
          <cell r="E201">
            <v>-161</v>
          </cell>
          <cell r="BL201">
            <v>-9.2232460217357023E-2</v>
          </cell>
        </row>
        <row r="202">
          <cell r="E202">
            <v>-160</v>
          </cell>
          <cell r="BL202">
            <v>-9.2399977916260062E-2</v>
          </cell>
        </row>
        <row r="203">
          <cell r="E203">
            <v>-159</v>
          </cell>
          <cell r="BL203">
            <v>-9.2576356046227382E-2</v>
          </cell>
        </row>
        <row r="204">
          <cell r="E204">
            <v>-158</v>
          </cell>
          <cell r="BL204">
            <v>-9.2761602644756441E-2</v>
          </cell>
        </row>
        <row r="205">
          <cell r="E205">
            <v>-157</v>
          </cell>
          <cell r="BL205">
            <v>-9.2955725495434224E-2</v>
          </cell>
        </row>
        <row r="206">
          <cell r="E206">
            <v>-156</v>
          </cell>
          <cell r="BL206">
            <v>-9.3158732066551259E-2</v>
          </cell>
        </row>
        <row r="207">
          <cell r="E207">
            <v>-155</v>
          </cell>
          <cell r="BL207">
            <v>-9.3370629447005762E-2</v>
          </cell>
        </row>
        <row r="208">
          <cell r="E208">
            <v>-154</v>
          </cell>
          <cell r="BL208">
            <v>-9.3591424279507118E-2</v>
          </cell>
        </row>
        <row r="209">
          <cell r="E209">
            <v>-153</v>
          </cell>
          <cell r="BL209">
            <v>-9.3821122691091954E-2</v>
          </cell>
        </row>
        <row r="210">
          <cell r="E210">
            <v>-152</v>
          </cell>
          <cell r="BL210">
            <v>-9.4059730220968529E-2</v>
          </cell>
        </row>
        <row r="211">
          <cell r="E211">
            <v>-151</v>
          </cell>
          <cell r="BL211">
            <v>-9.4307251745710141E-2</v>
          </cell>
        </row>
        <row r="212">
          <cell r="E212">
            <v>-150</v>
          </cell>
          <cell r="BL212">
            <v>-9.4563691401822039E-2</v>
          </cell>
        </row>
        <row r="213">
          <cell r="E213">
            <v>-149</v>
          </cell>
          <cell r="BL213">
            <v>-9.4829052505711359E-2</v>
          </cell>
        </row>
        <row r="214">
          <cell r="E214">
            <v>-148</v>
          </cell>
          <cell r="BL214">
            <v>-9.5103337471093702E-2</v>
          </cell>
        </row>
        <row r="215">
          <cell r="E215">
            <v>-147</v>
          </cell>
          <cell r="BL215">
            <v>-9.5386547723877307E-2</v>
          </cell>
        </row>
        <row r="216">
          <cell r="E216">
            <v>-146</v>
          </cell>
          <cell r="BL216">
            <v>-9.567868361456866E-2</v>
          </cell>
        </row>
        <row r="217">
          <cell r="E217">
            <v>-145</v>
          </cell>
          <cell r="BL217">
            <v>-9.597974432825282E-2</v>
          </cell>
        </row>
        <row r="218">
          <cell r="E218">
            <v>-144</v>
          </cell>
          <cell r="BL218">
            <v>-9.628972779220496E-2</v>
          </cell>
        </row>
        <row r="219">
          <cell r="E219">
            <v>-143</v>
          </cell>
          <cell r="BL219">
            <v>-9.6608630581199201E-2</v>
          </cell>
        </row>
        <row r="220">
          <cell r="E220">
            <v>-142</v>
          </cell>
          <cell r="BL220">
            <v>-9.6936447820585719E-2</v>
          </cell>
        </row>
        <row r="221">
          <cell r="E221">
            <v>-141</v>
          </cell>
          <cell r="BL221">
            <v>-9.7273173087216086E-2</v>
          </cell>
        </row>
        <row r="222">
          <cell r="E222">
            <v>-140</v>
          </cell>
          <cell r="BL222">
            <v>-9.7618798308304028E-2</v>
          </cell>
        </row>
        <row r="223">
          <cell r="E223">
            <v>-139</v>
          </cell>
          <cell r="BL223">
            <v>-9.7973313658316574E-2</v>
          </cell>
        </row>
        <row r="224">
          <cell r="E224">
            <v>-138</v>
          </cell>
          <cell r="BL224">
            <v>-9.83367074539995E-2</v>
          </cell>
        </row>
        <row r="225">
          <cell r="E225">
            <v>-137</v>
          </cell>
          <cell r="BL225">
            <v>-9.8708966047648783E-2</v>
          </cell>
        </row>
        <row r="226">
          <cell r="E226">
            <v>-136</v>
          </cell>
          <cell r="BL226">
            <v>-9.909007371874981E-2</v>
          </cell>
        </row>
        <row r="227">
          <cell r="E227">
            <v>-135</v>
          </cell>
          <cell r="BL227">
            <v>-9.9480012564113374E-2</v>
          </cell>
        </row>
        <row r="228">
          <cell r="E228">
            <v>-134</v>
          </cell>
          <cell r="BL228">
            <v>-9.987876238664839E-2</v>
          </cell>
        </row>
        <row r="229">
          <cell r="E229">
            <v>-133</v>
          </cell>
          <cell r="BL229">
            <v>-0.10028630058291918</v>
          </cell>
        </row>
        <row r="230">
          <cell r="E230">
            <v>-132</v>
          </cell>
          <cell r="BL230">
            <v>-0.1007026020296457</v>
          </cell>
        </row>
        <row r="231">
          <cell r="E231">
            <v>-131</v>
          </cell>
          <cell r="BL231">
            <v>-0.10112763896931332</v>
          </cell>
        </row>
        <row r="232">
          <cell r="E232">
            <v>-130</v>
          </cell>
          <cell r="BL232">
            <v>-0.1015613808950695</v>
          </cell>
        </row>
        <row r="233">
          <cell r="E233">
            <v>-129</v>
          </cell>
          <cell r="BL233">
            <v>-0.1020037944350929</v>
          </cell>
        </row>
        <row r="234">
          <cell r="E234">
            <v>-128</v>
          </cell>
          <cell r="BL234">
            <v>-0.10245484323663044</v>
          </cell>
        </row>
        <row r="235">
          <cell r="E235">
            <v>-127</v>
          </cell>
          <cell r="BL235">
            <v>-0.10291448784990728</v>
          </cell>
        </row>
        <row r="236">
          <cell r="E236">
            <v>-126</v>
          </cell>
          <cell r="BL236">
            <v>-0.10338268561212272</v>
          </cell>
        </row>
        <row r="237">
          <cell r="E237">
            <v>-125</v>
          </cell>
          <cell r="BL237">
            <v>-0.10385939053175428</v>
          </cell>
        </row>
        <row r="238">
          <cell r="E238">
            <v>-124</v>
          </cell>
          <cell r="BL238">
            <v>-0.10434455317340124</v>
          </cell>
        </row>
        <row r="239">
          <cell r="E239">
            <v>-123</v>
          </cell>
          <cell r="BL239">
            <v>-0.10483812054340551</v>
          </cell>
        </row>
        <row r="240">
          <cell r="E240">
            <v>-122</v>
          </cell>
          <cell r="BL240">
            <v>-0.10534003597649688</v>
          </cell>
        </row>
        <row r="241">
          <cell r="E241">
            <v>-121</v>
          </cell>
          <cell r="BL241">
            <v>-0.10585023902371574</v>
          </cell>
        </row>
        <row r="242">
          <cell r="E242">
            <v>-120</v>
          </cell>
          <cell r="BL242">
            <v>-0.10636866534187327</v>
          </cell>
        </row>
        <row r="243">
          <cell r="E243">
            <v>-119</v>
          </cell>
          <cell r="BL243">
            <v>-0.1068952465848157</v>
          </cell>
        </row>
        <row r="244">
          <cell r="E244">
            <v>-118</v>
          </cell>
          <cell r="BL244">
            <v>-0.10742991029676344</v>
          </cell>
        </row>
        <row r="245">
          <cell r="E245">
            <v>-117</v>
          </cell>
          <cell r="BL245">
            <v>-0.10797257980800129</v>
          </cell>
        </row>
        <row r="246">
          <cell r="E246">
            <v>-116</v>
          </cell>
          <cell r="BL246">
            <v>-0.1085231741331996</v>
          </cell>
        </row>
        <row r="247">
          <cell r="E247">
            <v>-115</v>
          </cell>
          <cell r="BL247">
            <v>-0.10908160787264934</v>
          </cell>
        </row>
        <row r="248">
          <cell r="E248">
            <v>-114</v>
          </cell>
          <cell r="BL248">
            <v>-0.10964779111669538</v>
          </cell>
        </row>
        <row r="249">
          <cell r="E249">
            <v>-113</v>
          </cell>
          <cell r="BL249">
            <v>-0.11022162935365495</v>
          </cell>
        </row>
        <row r="250">
          <cell r="E250">
            <v>-112</v>
          </cell>
          <cell r="BL250">
            <v>-0.11080302338150685</v>
          </cell>
        </row>
        <row r="251">
          <cell r="E251">
            <v>-111</v>
          </cell>
          <cell r="BL251">
            <v>-0.11139186922363717</v>
          </cell>
        </row>
        <row r="252">
          <cell r="E252">
            <v>-110</v>
          </cell>
          <cell r="BL252">
            <v>-0.11198805804892512</v>
          </cell>
        </row>
        <row r="253">
          <cell r="E253">
            <v>-109</v>
          </cell>
          <cell r="BL253">
            <v>-0.11259147609644966</v>
          </cell>
        </row>
        <row r="254">
          <cell r="E254">
            <v>-108</v>
          </cell>
          <cell r="BL254">
            <v>-0.11320200460509355</v>
          </cell>
        </row>
        <row r="255">
          <cell r="E255">
            <v>-107</v>
          </cell>
          <cell r="BL255">
            <v>-0.113819519748316</v>
          </cell>
        </row>
        <row r="256">
          <cell r="E256">
            <v>-106</v>
          </cell>
          <cell r="BL256">
            <v>-0.11444389257435954</v>
          </cell>
        </row>
        <row r="257">
          <cell r="E257">
            <v>-105</v>
          </cell>
          <cell r="BL257">
            <v>-0.11507498895214849</v>
          </cell>
        </row>
        <row r="258">
          <cell r="E258">
            <v>-104</v>
          </cell>
          <cell r="BL258">
            <v>-0.11571266952312841</v>
          </cell>
        </row>
        <row r="259">
          <cell r="E259">
            <v>-103</v>
          </cell>
          <cell r="BL259">
            <v>-0.11635678965928584</v>
          </cell>
        </row>
        <row r="260">
          <cell r="E260">
            <v>-102</v>
          </cell>
          <cell r="BL260">
            <v>-0.11700719942757715</v>
          </cell>
        </row>
        <row r="261">
          <cell r="E261">
            <v>-101</v>
          </cell>
          <cell r="BL261">
            <v>-0.11766374356098348</v>
          </cell>
        </row>
        <row r="262">
          <cell r="E262">
            <v>-100</v>
          </cell>
          <cell r="BL262">
            <v>-0.11832626143639562</v>
          </cell>
        </row>
        <row r="263">
          <cell r="E263">
            <v>-99</v>
          </cell>
          <cell r="BL263">
            <v>-0.11899458705951887</v>
          </cell>
        </row>
        <row r="264">
          <cell r="E264">
            <v>-98</v>
          </cell>
          <cell r="BL264">
            <v>-0.11966854905697358</v>
          </cell>
        </row>
        <row r="265">
          <cell r="E265">
            <v>-97</v>
          </cell>
          <cell r="BL265">
            <v>-0.12034797067575004</v>
          </cell>
        </row>
        <row r="266">
          <cell r="E266">
            <v>-96</v>
          </cell>
          <cell r="BL266">
            <v>-0.12103266979016206</v>
          </cell>
        </row>
        <row r="267">
          <cell r="E267">
            <v>-95</v>
          </cell>
          <cell r="BL267">
            <v>-0.12172245891642337</v>
          </cell>
        </row>
        <row r="268">
          <cell r="E268">
            <v>-94</v>
          </cell>
          <cell r="BL268">
            <v>-0.12241714523495577</v>
          </cell>
        </row>
        <row r="269">
          <cell r="E269">
            <v>-93</v>
          </cell>
          <cell r="BL269">
            <v>-0.12311653062051751</v>
          </cell>
        </row>
        <row r="270">
          <cell r="E270">
            <v>-92</v>
          </cell>
          <cell r="BL270">
            <v>-0.12382041168022188</v>
          </cell>
        </row>
        <row r="271">
          <cell r="E271">
            <v>-91</v>
          </cell>
          <cell r="BL271">
            <v>-0.12452857979949644</v>
          </cell>
        </row>
        <row r="272">
          <cell r="E272">
            <v>-90</v>
          </cell>
          <cell r="BL272">
            <v>-0.12524082119601368</v>
          </cell>
        </row>
        <row r="273">
          <cell r="E273">
            <v>-89</v>
          </cell>
          <cell r="BL273">
            <v>-0.12595691698160277</v>
          </cell>
        </row>
        <row r="274">
          <cell r="E274">
            <v>-88</v>
          </cell>
          <cell r="BL274">
            <v>-0.12667664323213346</v>
          </cell>
        </row>
        <row r="275">
          <cell r="E275">
            <v>-87</v>
          </cell>
          <cell r="BL275">
            <v>-0.12739977106534087</v>
          </cell>
        </row>
        <row r="276">
          <cell r="E276">
            <v>-86</v>
          </cell>
          <cell r="BL276">
            <v>-0.12812606672654145</v>
          </cell>
        </row>
        <row r="277">
          <cell r="E277">
            <v>-85</v>
          </cell>
          <cell r="BL277">
            <v>-0.12885529168216922</v>
          </cell>
        </row>
        <row r="278">
          <cell r="E278">
            <v>-84</v>
          </cell>
          <cell r="BL278">
            <v>-0.12958720272104174</v>
          </cell>
        </row>
        <row r="279">
          <cell r="E279">
            <v>-83</v>
          </cell>
          <cell r="BL279">
            <v>-0.13032155206324578</v>
          </cell>
        </row>
        <row r="280">
          <cell r="E280">
            <v>-82</v>
          </cell>
          <cell r="BL280">
            <v>-0.13105808747651435</v>
          </cell>
        </row>
        <row r="281">
          <cell r="E281">
            <v>-81</v>
          </cell>
          <cell r="BL281">
            <v>-0.13179655239994625</v>
          </cell>
        </row>
        <row r="282">
          <cell r="E282">
            <v>-80</v>
          </cell>
          <cell r="BL282">
            <v>-0.13253668607490401</v>
          </cell>
        </row>
        <row r="283">
          <cell r="E283">
            <v>-79</v>
          </cell>
          <cell r="BL283">
            <v>-0.13327822368290654</v>
          </cell>
        </row>
        <row r="284">
          <cell r="E284">
            <v>-78</v>
          </cell>
          <cell r="BL284">
            <v>-0.1340208964903177</v>
          </cell>
        </row>
        <row r="285">
          <cell r="E285">
            <v>-77</v>
          </cell>
          <cell r="BL285">
            <v>-0.13476443199961638</v>
          </cell>
        </row>
        <row r="286">
          <cell r="E286">
            <v>-76</v>
          </cell>
          <cell r="BL286">
            <v>-0.13550855410701787</v>
          </cell>
        </row>
        <row r="287">
          <cell r="E287">
            <v>-75</v>
          </cell>
          <cell r="BL287">
            <v>-0.13625298326620397</v>
          </cell>
        </row>
        <row r="288">
          <cell r="E288">
            <v>-74</v>
          </cell>
          <cell r="BL288">
            <v>-0.13699743665790576</v>
          </cell>
        </row>
        <row r="289">
          <cell r="E289">
            <v>-73</v>
          </cell>
          <cell r="BL289">
            <v>-0.13774162836507134</v>
          </cell>
        </row>
        <row r="290">
          <cell r="E290">
            <v>-72</v>
          </cell>
          <cell r="BL290">
            <v>-0.1384852695533402</v>
          </cell>
        </row>
        <row r="291">
          <cell r="E291">
            <v>-71</v>
          </cell>
          <cell r="BL291">
            <v>-0.13922806865653717</v>
          </cell>
        </row>
        <row r="292">
          <cell r="E292">
            <v>-70</v>
          </cell>
          <cell r="BL292">
            <v>-0.13996973156688919</v>
          </cell>
        </row>
        <row r="293">
          <cell r="E293">
            <v>-69</v>
          </cell>
          <cell r="BL293">
            <v>-0.14070996182966214</v>
          </cell>
        </row>
        <row r="294">
          <cell r="E294">
            <v>-68</v>
          </cell>
          <cell r="BL294">
            <v>-0.14144846084190807</v>
          </cell>
        </row>
        <row r="295">
          <cell r="E295">
            <v>-67</v>
          </cell>
          <cell r="BL295">
            <v>-0.14218492805500924</v>
          </cell>
        </row>
        <row r="296">
          <cell r="E296">
            <v>-66</v>
          </cell>
          <cell r="BL296">
            <v>-0.14291906118070014</v>
          </cell>
        </row>
        <row r="297">
          <cell r="E297">
            <v>-65</v>
          </cell>
          <cell r="BL297">
            <v>-0.14365055640024732</v>
          </cell>
        </row>
        <row r="298">
          <cell r="E298">
            <v>-64</v>
          </cell>
          <cell r="BL298">
            <v>-0.14437910857646466</v>
          </cell>
        </row>
        <row r="299">
          <cell r="E299">
            <v>-63</v>
          </cell>
          <cell r="BL299">
            <v>-0.14510441146824116</v>
          </cell>
        </row>
        <row r="300">
          <cell r="E300">
            <v>-62</v>
          </cell>
          <cell r="BL300">
            <v>-0.14582615794725901</v>
          </cell>
        </row>
        <row r="301">
          <cell r="E301">
            <v>-61</v>
          </cell>
          <cell r="BL301">
            <v>-0.14654404021658085</v>
          </cell>
        </row>
        <row r="302">
          <cell r="E302">
            <v>-60</v>
          </cell>
          <cell r="BL302">
            <v>-0.14725775003078834</v>
          </cell>
        </row>
        <row r="303">
          <cell r="E303">
            <v>-59</v>
          </cell>
          <cell r="BL303">
            <v>-0.1479669789173563</v>
          </cell>
        </row>
        <row r="304">
          <cell r="E304">
            <v>-58</v>
          </cell>
          <cell r="BL304">
            <v>-0.14867141839895209</v>
          </cell>
        </row>
        <row r="305">
          <cell r="E305">
            <v>-57</v>
          </cell>
          <cell r="BL305">
            <v>-0.14937076021635345</v>
          </cell>
        </row>
        <row r="306">
          <cell r="E306">
            <v>-56</v>
          </cell>
          <cell r="BL306">
            <v>-0.15006469655168575</v>
          </cell>
        </row>
        <row r="307">
          <cell r="E307">
            <v>-55</v>
          </cell>
          <cell r="BL307">
            <v>-0.15075292025168324</v>
          </cell>
        </row>
        <row r="308">
          <cell r="E308">
            <v>-54</v>
          </cell>
          <cell r="BL308">
            <v>-0.1514351250506884</v>
          </cell>
        </row>
        <row r="309">
          <cell r="E309">
            <v>-53</v>
          </cell>
          <cell r="BL309">
            <v>-0.15211100579310965</v>
          </cell>
        </row>
        <row r="310">
          <cell r="E310">
            <v>-52</v>
          </cell>
          <cell r="BL310">
            <v>-0.15278025865506595</v>
          </cell>
        </row>
        <row r="311">
          <cell r="E311">
            <v>-51</v>
          </cell>
          <cell r="BL311">
            <v>-0.15344258136495537</v>
          </cell>
        </row>
        <row r="312">
          <cell r="E312">
            <v>-50</v>
          </cell>
          <cell r="BL312">
            <v>-0.15409767342269337</v>
          </cell>
        </row>
        <row r="313">
          <cell r="E313">
            <v>-49</v>
          </cell>
          <cell r="BL313">
            <v>-0.15474523631737649</v>
          </cell>
        </row>
        <row r="314">
          <cell r="E314">
            <v>-48</v>
          </cell>
          <cell r="BL314">
            <v>-0.15538497374313512</v>
          </cell>
        </row>
        <row r="315">
          <cell r="E315">
            <v>-47</v>
          </cell>
          <cell r="BL315">
            <v>-0.15601659181294955</v>
          </cell>
        </row>
        <row r="316">
          <cell r="E316">
            <v>-46</v>
          </cell>
          <cell r="BL316">
            <v>-0.1566397992702141</v>
          </cell>
        </row>
        <row r="317">
          <cell r="E317">
            <v>-45</v>
          </cell>
          <cell r="BL317">
            <v>-0.15725430769784152</v>
          </cell>
        </row>
        <row r="318">
          <cell r="E318">
            <v>-44</v>
          </cell>
          <cell r="BL318">
            <v>-0.15785983172471252</v>
          </cell>
        </row>
        <row r="319">
          <cell r="E319">
            <v>-43</v>
          </cell>
          <cell r="BL319">
            <v>-0.15845608922928367</v>
          </cell>
        </row>
        <row r="320">
          <cell r="E320">
            <v>-42</v>
          </cell>
          <cell r="BL320">
            <v>-0.15904280154017636</v>
          </cell>
        </row>
        <row r="321">
          <cell r="E321">
            <v>-41</v>
          </cell>
          <cell r="BL321">
            <v>-0.15961969363358164</v>
          </cell>
        </row>
        <row r="322">
          <cell r="E322">
            <v>-40</v>
          </cell>
          <cell r="BL322">
            <v>-0.16018649432732171</v>
          </cell>
        </row>
        <row r="323">
          <cell r="E323">
            <v>-39</v>
          </cell>
          <cell r="BL323">
            <v>-0.16074293647142274</v>
          </cell>
        </row>
        <row r="324">
          <cell r="E324">
            <v>-38</v>
          </cell>
          <cell r="BL324">
            <v>-0.16128875713505891</v>
          </cell>
        </row>
        <row r="325">
          <cell r="E325">
            <v>-37</v>
          </cell>
          <cell r="BL325">
            <v>-0.1618236977897396</v>
          </cell>
        </row>
        <row r="326">
          <cell r="E326">
            <v>-36</v>
          </cell>
          <cell r="BL326">
            <v>-0.16234750448861923</v>
          </cell>
        </row>
        <row r="327">
          <cell r="E327">
            <v>-35</v>
          </cell>
          <cell r="BL327">
            <v>-0.16285992804181804</v>
          </cell>
        </row>
        <row r="328">
          <cell r="E328">
            <v>-34</v>
          </cell>
          <cell r="BL328">
            <v>-0.16336072418765044</v>
          </cell>
        </row>
        <row r="329">
          <cell r="E329">
            <v>-33</v>
          </cell>
          <cell r="BL329">
            <v>-0.16384965375966609</v>
          </cell>
        </row>
        <row r="330">
          <cell r="E330">
            <v>-32</v>
          </cell>
          <cell r="BL330">
            <v>-0.16432648284941523</v>
          </cell>
        </row>
        <row r="331">
          <cell r="E331">
            <v>-31</v>
          </cell>
          <cell r="BL331">
            <v>-0.16479098296485953</v>
          </cell>
        </row>
        <row r="332">
          <cell r="E332">
            <v>-30</v>
          </cell>
          <cell r="BL332">
            <v>-0.16524293118435351</v>
          </cell>
        </row>
        <row r="333">
          <cell r="E333">
            <v>-29</v>
          </cell>
          <cell r="BL333">
            <v>-0.16568211030613195</v>
          </cell>
        </row>
        <row r="334">
          <cell r="E334">
            <v>-28</v>
          </cell>
          <cell r="BL334">
            <v>-0.16610830899324153</v>
          </cell>
        </row>
        <row r="335">
          <cell r="E335">
            <v>-27</v>
          </cell>
          <cell r="BL335">
            <v>-0.16652132191386396</v>
          </cell>
        </row>
        <row r="336">
          <cell r="E336">
            <v>-26</v>
          </cell>
          <cell r="BL336">
            <v>-0.16692094987698122</v>
          </cell>
        </row>
        <row r="337">
          <cell r="E337">
            <v>-25</v>
          </cell>
          <cell r="BL337">
            <v>-0.1673069999633402</v>
          </cell>
        </row>
        <row r="338">
          <cell r="E338">
            <v>-24</v>
          </cell>
          <cell r="BL338">
            <v>-0.16767928565167856</v>
          </cell>
        </row>
        <row r="339">
          <cell r="E339">
            <v>-23</v>
          </cell>
          <cell r="BL339">
            <v>-0.16803762694017785</v>
          </cell>
        </row>
        <row r="340">
          <cell r="E340">
            <v>-22</v>
          </cell>
          <cell r="BL340">
            <v>-0.16838185046311477</v>
          </cell>
        </row>
        <row r="341">
          <cell r="E341">
            <v>-21</v>
          </cell>
          <cell r="BL341">
            <v>-0.16871178960268532</v>
          </cell>
        </row>
        <row r="342">
          <cell r="E342">
            <v>-20</v>
          </cell>
          <cell r="BL342">
            <v>-0.16902728459597932</v>
          </cell>
        </row>
        <row r="343">
          <cell r="E343">
            <v>-19</v>
          </cell>
          <cell r="BL343">
            <v>-0.16932818263708754</v>
          </cell>
        </row>
        <row r="344">
          <cell r="E344">
            <v>-18</v>
          </cell>
          <cell r="BL344">
            <v>-0.16961433797432529</v>
          </cell>
        </row>
        <row r="345">
          <cell r="E345">
            <v>-17</v>
          </cell>
          <cell r="BL345">
            <v>-0.16988561200255967</v>
          </cell>
        </row>
        <row r="346">
          <cell r="E346">
            <v>-16</v>
          </cell>
          <cell r="BL346">
            <v>-0.17014187335063025</v>
          </cell>
        </row>
        <row r="347">
          <cell r="E347">
            <v>-15</v>
          </cell>
          <cell r="BL347">
            <v>-0.17038299796385431</v>
          </cell>
        </row>
        <row r="348">
          <cell r="E348">
            <v>-14</v>
          </cell>
          <cell r="BL348">
            <v>-0.17060886918161045</v>
          </cell>
        </row>
        <row r="349">
          <cell r="E349">
            <v>-13</v>
          </cell>
          <cell r="BL349">
            <v>-0.17081937780999548</v>
          </cell>
        </row>
        <row r="350">
          <cell r="E350">
            <v>-12</v>
          </cell>
          <cell r="BL350">
            <v>-0.17101442218955135</v>
          </cell>
        </row>
        <row r="351">
          <cell r="E351">
            <v>-11</v>
          </cell>
          <cell r="BL351">
            <v>-0.17119390825805936</v>
          </cell>
        </row>
        <row r="352">
          <cell r="E352">
            <v>-10</v>
          </cell>
          <cell r="BL352">
            <v>-0.17135774960840056</v>
          </cell>
        </row>
        <row r="353">
          <cell r="E353">
            <v>-9</v>
          </cell>
          <cell r="BL353">
            <v>-0.17150586754148162</v>
          </cell>
        </row>
        <row r="354">
          <cell r="E354">
            <v>-8</v>
          </cell>
          <cell r="BL354">
            <v>-0.17163819111422632</v>
          </cell>
        </row>
        <row r="355">
          <cell r="E355">
            <v>-7</v>
          </cell>
          <cell r="BL355">
            <v>-0.17175465718263294</v>
          </cell>
        </row>
        <row r="356">
          <cell r="E356">
            <v>-6</v>
          </cell>
          <cell r="BL356">
            <v>-0.17185521043989838</v>
          </cell>
        </row>
        <row r="357">
          <cell r="E357">
            <v>-5</v>
          </cell>
          <cell r="BL357">
            <v>-0.17193980344960991</v>
          </cell>
        </row>
        <row r="358">
          <cell r="E358">
            <v>-4</v>
          </cell>
          <cell r="BL358">
            <v>-0.17200839667400558</v>
          </cell>
        </row>
        <row r="359">
          <cell r="E359">
            <v>-3</v>
          </cell>
          <cell r="BL359">
            <v>-0.17206095849730432</v>
          </cell>
        </row>
        <row r="360">
          <cell r="E360">
            <v>-2</v>
          </cell>
          <cell r="BL360">
            <v>-0.17209746524410649</v>
          </cell>
        </row>
        <row r="361">
          <cell r="E361">
            <v>-1</v>
          </cell>
          <cell r="BL361">
            <v>-0.17211790119286513</v>
          </cell>
        </row>
        <row r="362">
          <cell r="E362">
            <v>0</v>
          </cell>
          <cell r="BL362">
            <v>-0.17212225858442928</v>
          </cell>
        </row>
        <row r="363">
          <cell r="E363">
            <v>1</v>
          </cell>
          <cell r="BL363">
            <v>-0.17211053762565828</v>
          </cell>
        </row>
        <row r="364">
          <cell r="E364">
            <v>2</v>
          </cell>
          <cell r="BL364">
            <v>-0.17208274648810792</v>
          </cell>
        </row>
        <row r="365">
          <cell r="E365">
            <v>3</v>
          </cell>
          <cell r="BL365">
            <v>-0.17203890130178703</v>
          </cell>
        </row>
        <row r="366">
          <cell r="E366">
            <v>4</v>
          </cell>
          <cell r="BL366">
            <v>-0.17197902614398453</v>
          </cell>
        </row>
        <row r="367">
          <cell r="E367">
            <v>5</v>
          </cell>
          <cell r="BL367">
            <v>-0.17190315302316517</v>
          </cell>
        </row>
        <row r="368">
          <cell r="E368">
            <v>6</v>
          </cell>
          <cell r="BL368">
            <v>-0.17181132185793313</v>
          </cell>
        </row>
        <row r="369">
          <cell r="E369">
            <v>7</v>
          </cell>
          <cell r="BL369">
            <v>-0.17170358045106132</v>
          </cell>
        </row>
        <row r="370">
          <cell r="E370">
            <v>8</v>
          </cell>
          <cell r="BL370">
            <v>-0.1715799844585856</v>
          </cell>
        </row>
        <row r="371">
          <cell r="E371">
            <v>9</v>
          </cell>
          <cell r="BL371">
            <v>-0.17144059735396153</v>
          </cell>
        </row>
        <row r="372">
          <cell r="E372">
            <v>10</v>
          </cell>
          <cell r="BL372">
            <v>-0.17128549038728233</v>
          </cell>
        </row>
        <row r="373">
          <cell r="E373">
            <v>11</v>
          </cell>
          <cell r="BL373">
            <v>-0.17111474253955633</v>
          </cell>
        </row>
        <row r="374">
          <cell r="E374">
            <v>12</v>
          </cell>
          <cell r="BL374">
            <v>-0.17092844047204328</v>
          </cell>
        </row>
        <row r="375">
          <cell r="E375">
            <v>13</v>
          </cell>
          <cell r="BL375">
            <v>-0.17072667847064832</v>
          </cell>
        </row>
        <row r="376">
          <cell r="E376">
            <v>14</v>
          </cell>
          <cell r="BL376">
            <v>-0.17050955838537374</v>
          </cell>
        </row>
        <row r="377">
          <cell r="E377">
            <v>15</v>
          </cell>
          <cell r="BL377">
            <v>-0.17027718956482921</v>
          </cell>
        </row>
        <row r="378">
          <cell r="E378">
            <v>16</v>
          </cell>
          <cell r="BL378">
            <v>-0.1700296887858021</v>
          </cell>
        </row>
        <row r="379">
          <cell r="E379">
            <v>17</v>
          </cell>
          <cell r="BL379">
            <v>-0.16976718017789089</v>
          </cell>
        </row>
        <row r="380">
          <cell r="E380">
            <v>18</v>
          </cell>
          <cell r="BL380">
            <v>-0.16948979514320561</v>
          </cell>
        </row>
        <row r="381">
          <cell r="E381">
            <v>19</v>
          </cell>
          <cell r="BL381">
            <v>-0.16919767227114141</v>
          </cell>
        </row>
        <row r="382">
          <cell r="E382">
            <v>20</v>
          </cell>
          <cell r="BL382">
            <v>-0.168890957248233</v>
          </cell>
        </row>
        <row r="383">
          <cell r="E383">
            <v>21</v>
          </cell>
          <cell r="BL383">
            <v>-0.16856980276309963</v>
          </cell>
        </row>
        <row r="384">
          <cell r="E384">
            <v>22</v>
          </cell>
          <cell r="BL384">
            <v>-0.16823436840649292</v>
          </cell>
        </row>
        <row r="385">
          <cell r="E385">
            <v>23</v>
          </cell>
          <cell r="BL385">
            <v>-0.16788482056646287</v>
          </cell>
        </row>
        <row r="386">
          <cell r="E386">
            <v>24</v>
          </cell>
          <cell r="BL386">
            <v>-0.16752133231865896</v>
          </cell>
        </row>
        <row r="387">
          <cell r="E387">
            <v>25</v>
          </cell>
          <cell r="BL387">
            <v>-0.16714408331178904</v>
          </cell>
        </row>
        <row r="388">
          <cell r="E388">
            <v>26</v>
          </cell>
          <cell r="BL388">
            <v>-0.16675325964825932</v>
          </cell>
        </row>
        <row r="389">
          <cell r="E389">
            <v>27</v>
          </cell>
          <cell r="BL389">
            <v>-0.1663490537600251</v>
          </cell>
        </row>
        <row r="390">
          <cell r="E390">
            <v>28</v>
          </cell>
          <cell r="BL390">
            <v>-0.1659316642796852</v>
          </cell>
        </row>
        <row r="391">
          <cell r="E391">
            <v>29</v>
          </cell>
          <cell r="BL391">
            <v>-0.16550129590685697</v>
          </cell>
        </row>
        <row r="392">
          <cell r="E392">
            <v>30</v>
          </cell>
          <cell r="BL392">
            <v>-0.16505815926987535</v>
          </cell>
        </row>
        <row r="393">
          <cell r="E393">
            <v>31</v>
          </cell>
          <cell r="BL393">
            <v>-0.1646024707828633</v>
          </cell>
        </row>
        <row r="394">
          <cell r="E394">
            <v>32</v>
          </cell>
          <cell r="BL394">
            <v>-0.16413445249822678</v>
          </cell>
        </row>
        <row r="395">
          <cell r="E395">
            <v>33</v>
          </cell>
          <cell r="BL395">
            <v>-0.16365433195463483</v>
          </cell>
        </row>
        <row r="396">
          <cell r="E396">
            <v>34</v>
          </cell>
          <cell r="BL396">
            <v>-0.16316234202054905</v>
          </cell>
        </row>
        <row r="397">
          <cell r="E397">
            <v>35</v>
          </cell>
          <cell r="BL397">
            <v>-0.16265872073337675</v>
          </cell>
        </row>
        <row r="398">
          <cell r="E398">
            <v>36</v>
          </cell>
          <cell r="BL398">
            <v>-0.16214371113432569</v>
          </cell>
        </row>
        <row r="399">
          <cell r="E399">
            <v>37</v>
          </cell>
          <cell r="BL399">
            <v>-0.16161756109904885</v>
          </cell>
        </row>
        <row r="400">
          <cell r="E400">
            <v>38</v>
          </cell>
          <cell r="BL400">
            <v>-0.16108052316417287</v>
          </cell>
        </row>
        <row r="401">
          <cell r="E401">
            <v>39</v>
          </cell>
          <cell r="BL401">
            <v>-0.16053285434981351</v>
          </cell>
        </row>
        <row r="402">
          <cell r="E402">
            <v>40</v>
          </cell>
          <cell r="BL402">
            <v>-0.15997481597818883</v>
          </cell>
        </row>
        <row r="403">
          <cell r="E403">
            <v>41</v>
          </cell>
          <cell r="BL403">
            <v>-0.15940667348845025</v>
          </cell>
        </row>
        <row r="404">
          <cell r="E404">
            <v>42</v>
          </cell>
          <cell r="BL404">
            <v>-0.15882869624785936</v>
          </cell>
        </row>
        <row r="405">
          <cell r="E405">
            <v>43</v>
          </cell>
          <cell r="BL405">
            <v>-0.15824115735944927</v>
          </cell>
        </row>
        <row r="406">
          <cell r="E406">
            <v>44</v>
          </cell>
          <cell r="BL406">
            <v>-0.15764433346631601</v>
          </cell>
        </row>
        <row r="407">
          <cell r="E407">
            <v>45</v>
          </cell>
          <cell r="BL407">
            <v>-0.15703850455269835</v>
          </cell>
        </row>
        <row r="408">
          <cell r="E408">
            <v>46</v>
          </cell>
          <cell r="BL408">
            <v>-0.15642395374201076</v>
          </cell>
        </row>
        <row r="409">
          <cell r="E409">
            <v>47</v>
          </cell>
          <cell r="BL409">
            <v>-0.15580096709200655</v>
          </cell>
        </row>
        <row r="410">
          <cell r="E410">
            <v>48</v>
          </cell>
          <cell r="BL410">
            <v>-0.15516983338725676</v>
          </cell>
        </row>
        <row r="411">
          <cell r="E411">
            <v>49</v>
          </cell>
          <cell r="BL411">
            <v>-0.1545308439291406</v>
          </cell>
        </row>
        <row r="412">
          <cell r="E412">
            <v>50</v>
          </cell>
          <cell r="BL412">
            <v>-0.1538842923235538</v>
          </cell>
        </row>
        <row r="413">
          <cell r="E413">
            <v>51</v>
          </cell>
          <cell r="BL413">
            <v>-0.15323047426654968</v>
          </cell>
        </row>
        <row r="414">
          <cell r="E414">
            <v>52</v>
          </cell>
          <cell r="BL414">
            <v>-0.15256968732813903</v>
          </cell>
        </row>
        <row r="415">
          <cell r="E415">
            <v>53</v>
          </cell>
          <cell r="BL415">
            <v>-0.15190223073448403</v>
          </cell>
        </row>
        <row r="416">
          <cell r="E416">
            <v>54</v>
          </cell>
          <cell r="BL416">
            <v>-0.15122840514873004</v>
          </cell>
        </row>
        <row r="417">
          <cell r="E417">
            <v>55</v>
          </cell>
          <cell r="BL417">
            <v>-0.15054851245072942</v>
          </cell>
        </row>
        <row r="418">
          <cell r="E418">
            <v>56</v>
          </cell>
          <cell r="BL418">
            <v>-0.14986285551592005</v>
          </cell>
        </row>
        <row r="419">
          <cell r="E419">
            <v>57</v>
          </cell>
          <cell r="BL419">
            <v>-0.14917173799362871</v>
          </cell>
        </row>
        <row r="420">
          <cell r="E420">
            <v>58</v>
          </cell>
          <cell r="BL420">
            <v>-0.14847546408507978</v>
          </cell>
        </row>
        <row r="421">
          <cell r="E421">
            <v>59</v>
          </cell>
          <cell r="BL421">
            <v>-0.14777433832139414</v>
          </cell>
        </row>
        <row r="422">
          <cell r="E422">
            <v>60</v>
          </cell>
          <cell r="BL422">
            <v>-0.14706866534187327</v>
          </cell>
        </row>
        <row r="423">
          <cell r="E423">
            <v>61</v>
          </cell>
          <cell r="BL423">
            <v>-0.14635874967286755</v>
          </cell>
        </row>
        <row r="424">
          <cell r="E424">
            <v>62</v>
          </cell>
          <cell r="BL424">
            <v>-0.14564489550753495</v>
          </cell>
        </row>
        <row r="425">
          <cell r="E425">
            <v>63</v>
          </cell>
          <cell r="BL425">
            <v>-0.14492740648680041</v>
          </cell>
        </row>
        <row r="426">
          <cell r="E426">
            <v>64</v>
          </cell>
          <cell r="BL426">
            <v>-0.14420658548183052</v>
          </cell>
        </row>
        <row r="427">
          <cell r="E427">
            <v>65</v>
          </cell>
          <cell r="BL427">
            <v>-0.14348273437834227</v>
          </cell>
        </row>
        <row r="428">
          <cell r="E428">
            <v>66</v>
          </cell>
          <cell r="BL428">
            <v>-0.14275615386306553</v>
          </cell>
        </row>
        <row r="429">
          <cell r="E429">
            <v>67</v>
          </cell>
          <cell r="BL429">
            <v>-0.14202714321268184</v>
          </cell>
        </row>
        <row r="430">
          <cell r="E430">
            <v>68</v>
          </cell>
          <cell r="BL430">
            <v>-0.14129600008556209</v>
          </cell>
        </row>
        <row r="431">
          <cell r="E431">
            <v>69</v>
          </cell>
          <cell r="BL431">
            <v>-0.14056302031662463</v>
          </cell>
        </row>
        <row r="432">
          <cell r="E432">
            <v>70</v>
          </cell>
          <cell r="BL432">
            <v>-0.13982849771563455</v>
          </cell>
        </row>
        <row r="433">
          <cell r="E433">
            <v>71</v>
          </cell>
          <cell r="BL433">
            <v>-0.13909272386926222</v>
          </cell>
        </row>
        <row r="434">
          <cell r="E434">
            <v>72</v>
          </cell>
          <cell r="BL434">
            <v>-0.13835598794721427</v>
          </cell>
        </row>
        <row r="435">
          <cell r="E435">
            <v>73</v>
          </cell>
          <cell r="BL435">
            <v>-0.13761857651274678</v>
          </cell>
        </row>
        <row r="436">
          <cell r="E436">
            <v>74</v>
          </cell>
          <cell r="BL436">
            <v>-0.13688077333786325</v>
          </cell>
        </row>
        <row r="437">
          <cell r="E437">
            <v>75</v>
          </cell>
          <cell r="BL437">
            <v>-0.13614285922349367</v>
          </cell>
        </row>
        <row r="438">
          <cell r="E438">
            <v>76</v>
          </cell>
          <cell r="BL438">
            <v>-0.13540511182494136</v>
          </cell>
        </row>
        <row r="439">
          <cell r="E439">
            <v>77</v>
          </cell>
          <cell r="BL439">
            <v>-0.13466780548287646</v>
          </cell>
        </row>
        <row r="440">
          <cell r="E440">
            <v>78</v>
          </cell>
          <cell r="BL440">
            <v>-0.13393121106014277</v>
          </cell>
        </row>
        <row r="441">
          <cell r="E441">
            <v>79</v>
          </cell>
          <cell r="BL441">
            <v>-0.13319559578463422</v>
          </cell>
        </row>
        <row r="442">
          <cell r="E442">
            <v>80</v>
          </cell>
          <cell r="BL442">
            <v>-0.13246122309848374</v>
          </cell>
        </row>
        <row r="443">
          <cell r="E443">
            <v>81</v>
          </cell>
          <cell r="BL443">
            <v>-0.13172835251379367</v>
          </cell>
        </row>
        <row r="444">
          <cell r="E444">
            <v>82</v>
          </cell>
          <cell r="BL444">
            <v>-0.1309972394751229</v>
          </cell>
        </row>
        <row r="445">
          <cell r="E445">
            <v>83</v>
          </cell>
          <cell r="BL445">
            <v>-0.13026813522892905</v>
          </cell>
        </row>
        <row r="446">
          <cell r="E446">
            <v>84</v>
          </cell>
          <cell r="BL446">
            <v>-0.12954128670014906</v>
          </cell>
        </row>
        <row r="447">
          <cell r="E447">
            <v>85</v>
          </cell>
          <cell r="BL447">
            <v>-0.12881693637608274</v>
          </cell>
        </row>
        <row r="448">
          <cell r="E448">
            <v>86</v>
          </cell>
          <cell r="BL448">
            <v>-0.12809532219772757</v>
          </cell>
        </row>
        <row r="449">
          <cell r="E449">
            <v>87</v>
          </cell>
          <cell r="BL449">
            <v>-0.12737667745869313</v>
          </cell>
        </row>
        <row r="450">
          <cell r="E450">
            <v>88</v>
          </cell>
          <cell r="BL450">
            <v>-0.12666123071180546</v>
          </cell>
        </row>
        <row r="451">
          <cell r="E451">
            <v>89</v>
          </cell>
          <cell r="BL451">
            <v>-0.12594920568349133</v>
          </cell>
        </row>
        <row r="452">
          <cell r="E452">
            <v>90</v>
          </cell>
          <cell r="BL452">
            <v>-0.12524082119601368</v>
          </cell>
        </row>
        <row r="453">
          <cell r="E453">
            <v>91</v>
          </cell>
          <cell r="BL453">
            <v>-0.12453629109760789</v>
          </cell>
        </row>
        <row r="454">
          <cell r="E454">
            <v>92</v>
          </cell>
          <cell r="BL454">
            <v>-0.12383582420054988</v>
          </cell>
        </row>
        <row r="455">
          <cell r="E455">
            <v>93</v>
          </cell>
          <cell r="BL455">
            <v>-0.12313962422716525</v>
          </cell>
        </row>
        <row r="456">
          <cell r="E456">
            <v>94</v>
          </cell>
          <cell r="BL456">
            <v>-0.12244788976376965</v>
          </cell>
        </row>
        <row r="457">
          <cell r="E457">
            <v>95</v>
          </cell>
          <cell r="BL457">
            <v>-0.12176081422250985</v>
          </cell>
        </row>
        <row r="458">
          <cell r="E458">
            <v>96</v>
          </cell>
          <cell r="BL458">
            <v>-0.12107858581105474</v>
          </cell>
        </row>
        <row r="459">
          <cell r="E459">
            <v>97</v>
          </cell>
          <cell r="BL459">
            <v>-0.12040138751006677</v>
          </cell>
        </row>
        <row r="460">
          <cell r="E460">
            <v>98</v>
          </cell>
          <cell r="BL460">
            <v>-0.11972939705836502</v>
          </cell>
        </row>
        <row r="461">
          <cell r="E461">
            <v>99</v>
          </cell>
          <cell r="BL461">
            <v>-0.11906278694567146</v>
          </cell>
        </row>
        <row r="462">
          <cell r="E462">
            <v>100</v>
          </cell>
          <cell r="BL462">
            <v>-0.11840172441281589</v>
          </cell>
        </row>
        <row r="463">
          <cell r="E463">
            <v>101</v>
          </cell>
          <cell r="BL463">
            <v>-0.11774637145925577</v>
          </cell>
        </row>
        <row r="464">
          <cell r="E464">
            <v>102</v>
          </cell>
          <cell r="BL464">
            <v>-0.11709688485775208</v>
          </cell>
        </row>
        <row r="465">
          <cell r="E465">
            <v>103</v>
          </cell>
          <cell r="BL465">
            <v>-0.11645341617602578</v>
          </cell>
        </row>
        <row r="466">
          <cell r="E466">
            <v>104</v>
          </cell>
          <cell r="BL466">
            <v>-0.11581611180520492</v>
          </cell>
        </row>
        <row r="467">
          <cell r="E467">
            <v>105</v>
          </cell>
          <cell r="BL467">
            <v>-0.11518511299485878</v>
          </cell>
        </row>
        <row r="468">
          <cell r="E468">
            <v>106</v>
          </cell>
          <cell r="BL468">
            <v>-0.11456055589440205</v>
          </cell>
        </row>
        <row r="469">
          <cell r="E469">
            <v>107</v>
          </cell>
          <cell r="BL469">
            <v>-0.11394257160064056</v>
          </cell>
        </row>
        <row r="470">
          <cell r="E470">
            <v>108</v>
          </cell>
          <cell r="BL470">
            <v>-0.11333128621121949</v>
          </cell>
        </row>
        <row r="471">
          <cell r="E471">
            <v>109</v>
          </cell>
          <cell r="BL471">
            <v>-0.11272682088372461</v>
          </cell>
        </row>
        <row r="472">
          <cell r="E472">
            <v>110</v>
          </cell>
          <cell r="BL472">
            <v>-0.11212929190017976</v>
          </cell>
        </row>
        <row r="473">
          <cell r="E473">
            <v>111</v>
          </cell>
          <cell r="BL473">
            <v>-0.11153881073667468</v>
          </cell>
        </row>
        <row r="474">
          <cell r="E474">
            <v>112</v>
          </cell>
          <cell r="BL474">
            <v>-0.11095548413785283</v>
          </cell>
        </row>
        <row r="475">
          <cell r="E475">
            <v>113</v>
          </cell>
          <cell r="BL475">
            <v>-0.11037941419598235</v>
          </cell>
        </row>
        <row r="476">
          <cell r="E476">
            <v>114</v>
          </cell>
          <cell r="BL476">
            <v>-0.10981069843432999</v>
          </cell>
        </row>
        <row r="477">
          <cell r="E477">
            <v>115</v>
          </cell>
          <cell r="BL477">
            <v>-0.10924942989455438</v>
          </cell>
        </row>
        <row r="478">
          <cell r="E478">
            <v>116</v>
          </cell>
          <cell r="BL478">
            <v>-0.10869569722783375</v>
          </cell>
        </row>
        <row r="479">
          <cell r="E479">
            <v>117</v>
          </cell>
          <cell r="BL479">
            <v>-0.10814958478944206</v>
          </cell>
        </row>
        <row r="480">
          <cell r="E480">
            <v>118</v>
          </cell>
          <cell r="BL480">
            <v>-0.10761117273648749</v>
          </cell>
        </row>
        <row r="481">
          <cell r="E481">
            <v>119</v>
          </cell>
          <cell r="BL481">
            <v>-0.10708053712852902</v>
          </cell>
        </row>
        <row r="482">
          <cell r="E482">
            <v>120</v>
          </cell>
          <cell r="BL482">
            <v>-0.10655775003078834</v>
          </cell>
        </row>
        <row r="483">
          <cell r="E483">
            <v>121</v>
          </cell>
          <cell r="BL483">
            <v>-0.1060428796196779</v>
          </cell>
        </row>
        <row r="484">
          <cell r="E484">
            <v>122</v>
          </cell>
          <cell r="BL484">
            <v>-0.1055359902903692</v>
          </cell>
        </row>
        <row r="485">
          <cell r="E485">
            <v>123</v>
          </cell>
          <cell r="BL485">
            <v>-0.10503714276613026</v>
          </cell>
        </row>
        <row r="486">
          <cell r="E486">
            <v>124</v>
          </cell>
          <cell r="BL486">
            <v>-0.10454639420916698</v>
          </cell>
        </row>
        <row r="487">
          <cell r="E487">
            <v>125</v>
          </cell>
          <cell r="BL487">
            <v>-0.10406379833270807</v>
          </cell>
        </row>
        <row r="488">
          <cell r="E488">
            <v>126</v>
          </cell>
          <cell r="BL488">
            <v>-0.10358940551408108</v>
          </cell>
        </row>
        <row r="489">
          <cell r="E489">
            <v>127</v>
          </cell>
          <cell r="BL489">
            <v>-0.10312326290853291</v>
          </cell>
        </row>
        <row r="490">
          <cell r="E490">
            <v>128</v>
          </cell>
          <cell r="BL490">
            <v>-0.10266541456355736</v>
          </cell>
        </row>
        <row r="491">
          <cell r="E491">
            <v>129</v>
          </cell>
          <cell r="BL491">
            <v>-0.10221590153349859</v>
          </cell>
        </row>
        <row r="492">
          <cell r="E492">
            <v>130</v>
          </cell>
          <cell r="BL492">
            <v>-0.10177476199420907</v>
          </cell>
        </row>
        <row r="493">
          <cell r="E493">
            <v>131</v>
          </cell>
          <cell r="BL493">
            <v>-0.10134203135754921</v>
          </cell>
        </row>
        <row r="494">
          <cell r="E494">
            <v>132</v>
          </cell>
          <cell r="BL494">
            <v>-0.10091774238552406</v>
          </cell>
        </row>
        <row r="495">
          <cell r="E495">
            <v>133</v>
          </cell>
          <cell r="BL495">
            <v>-0.10050192530386218</v>
          </cell>
        </row>
        <row r="496">
          <cell r="E496">
            <v>134</v>
          </cell>
          <cell r="BL496">
            <v>-0.10009460791485172</v>
          </cell>
        </row>
        <row r="497">
          <cell r="E497">
            <v>135</v>
          </cell>
          <cell r="BL497">
            <v>-9.9695815709256536E-2</v>
          </cell>
        </row>
        <row r="498">
          <cell r="E498">
            <v>136</v>
          </cell>
          <cell r="BL498">
            <v>-9.9305571977146317E-2</v>
          </cell>
        </row>
        <row r="499">
          <cell r="E499">
            <v>137</v>
          </cell>
          <cell r="BL499">
            <v>-9.8923897917483156E-2</v>
          </cell>
        </row>
        <row r="500">
          <cell r="E500">
            <v>138</v>
          </cell>
          <cell r="BL500">
            <v>-9.8550812746316496E-2</v>
          </cell>
        </row>
        <row r="501">
          <cell r="E501">
            <v>139</v>
          </cell>
          <cell r="BL501">
            <v>-9.8186333803447989E-2</v>
          </cell>
        </row>
        <row r="502">
          <cell r="E502">
            <v>140</v>
          </cell>
          <cell r="BL502">
            <v>-9.783047665743691E-2</v>
          </cell>
        </row>
        <row r="503">
          <cell r="E503">
            <v>141</v>
          </cell>
          <cell r="BL503">
            <v>-9.7483255208825309E-2</v>
          </cell>
        </row>
        <row r="504">
          <cell r="E504">
            <v>142</v>
          </cell>
          <cell r="BL504">
            <v>-9.7144681791471732E-2</v>
          </cell>
        </row>
        <row r="505">
          <cell r="E505">
            <v>143</v>
          </cell>
          <cell r="BL505">
            <v>-9.6814767271889951E-2</v>
          </cell>
        </row>
        <row r="506">
          <cell r="E506">
            <v>144</v>
          </cell>
          <cell r="BL506">
            <v>-9.6493521146498507E-2</v>
          </cell>
        </row>
        <row r="507">
          <cell r="E507">
            <v>145</v>
          </cell>
          <cell r="BL507">
            <v>-9.6180951636694101E-2</v>
          </cell>
        </row>
        <row r="508">
          <cell r="E508">
            <v>146</v>
          </cell>
          <cell r="BL508">
            <v>-9.5877065781670046E-2</v>
          </cell>
        </row>
        <row r="509">
          <cell r="E509">
            <v>147</v>
          </cell>
          <cell r="BL509">
            <v>-9.558186952890857E-2</v>
          </cell>
        </row>
        <row r="510">
          <cell r="E510">
            <v>148</v>
          </cell>
          <cell r="BL510">
            <v>-9.5295367822282151E-2</v>
          </cell>
        </row>
        <row r="511">
          <cell r="E511">
            <v>149</v>
          </cell>
          <cell r="BL511">
            <v>-9.5017564687707584E-2</v>
          </cell>
        </row>
        <row r="512">
          <cell r="E512">
            <v>150</v>
          </cell>
          <cell r="BL512">
            <v>-9.4748463316300199E-2</v>
          </cell>
        </row>
        <row r="513">
          <cell r="E513">
            <v>151</v>
          </cell>
          <cell r="BL513">
            <v>-9.4488066144985117E-2</v>
          </cell>
        </row>
        <row r="514">
          <cell r="E514">
            <v>152</v>
          </cell>
          <cell r="BL514">
            <v>-9.4236374934524886E-2</v>
          </cell>
        </row>
        <row r="515">
          <cell r="E515">
            <v>153</v>
          </cell>
          <cell r="BL515">
            <v>-9.3993390844930844E-2</v>
          </cell>
        </row>
        <row r="516">
          <cell r="E516">
            <v>154</v>
          </cell>
          <cell r="BL516">
            <v>-9.3759114508229019E-2</v>
          </cell>
        </row>
        <row r="517">
          <cell r="E517">
            <v>155</v>
          </cell>
          <cell r="BL517">
            <v>-9.3533546098556894E-2</v>
          </cell>
        </row>
        <row r="518">
          <cell r="E518">
            <v>156</v>
          </cell>
          <cell r="BL518">
            <v>-9.3316685399570831E-2</v>
          </cell>
        </row>
        <row r="519">
          <cell r="E519">
            <v>157</v>
          </cell>
          <cell r="BL519">
            <v>-9.3108531869149178E-2</v>
          </cell>
        </row>
        <row r="520">
          <cell r="E520">
            <v>158</v>
          </cell>
          <cell r="BL520">
            <v>-9.2909084701378292E-2</v>
          </cell>
        </row>
        <row r="521">
          <cell r="E521">
            <v>159</v>
          </cell>
          <cell r="BL521">
            <v>-9.2718342885813099E-2</v>
          </cell>
        </row>
        <row r="522">
          <cell r="E522">
            <v>160</v>
          </cell>
          <cell r="BL522">
            <v>-9.2536305264006385E-2</v>
          </cell>
        </row>
        <row r="523">
          <cell r="E523">
            <v>161</v>
          </cell>
          <cell r="BL523">
            <v>-9.2362970583303158E-2</v>
          </cell>
        </row>
        <row r="524">
          <cell r="E524">
            <v>162</v>
          </cell>
          <cell r="BL524">
            <v>-9.21983375478998E-2</v>
          </cell>
        </row>
        <row r="525">
          <cell r="E525">
            <v>163</v>
          </cell>
          <cell r="BL525">
            <v>-9.2042404867168581E-2</v>
          </cell>
        </row>
        <row r="526">
          <cell r="E526">
            <v>164</v>
          </cell>
          <cell r="BL526">
            <v>-9.1895171301251105E-2</v>
          </cell>
        </row>
        <row r="527">
          <cell r="E527">
            <v>165</v>
          </cell>
          <cell r="BL527">
            <v>-9.1756635703924158E-2</v>
          </cell>
        </row>
        <row r="528">
          <cell r="E528">
            <v>166</v>
          </cell>
          <cell r="BL528">
            <v>-9.1626797062744333E-2</v>
          </cell>
        </row>
        <row r="529">
          <cell r="E529">
            <v>167</v>
          </cell>
          <cell r="BL529">
            <v>-9.1505654536477327E-2</v>
          </cell>
        </row>
        <row r="530">
          <cell r="E530">
            <v>168</v>
          </cell>
          <cell r="BL530">
            <v>-9.1393207489819564E-2</v>
          </cell>
        </row>
        <row r="531">
          <cell r="E531">
            <v>169</v>
          </cell>
          <cell r="BL531">
            <v>-9.1289455525419505E-2</v>
          </cell>
        </row>
        <row r="532">
          <cell r="E532">
            <v>170</v>
          </cell>
          <cell r="BL532">
            <v>-9.119439851320682E-2</v>
          </cell>
        </row>
        <row r="533">
          <cell r="E533">
            <v>171</v>
          </cell>
          <cell r="BL533">
            <v>-9.1108036617037411E-2</v>
          </cell>
        </row>
        <row r="534">
          <cell r="E534">
            <v>172</v>
          </cell>
          <cell r="BL534">
            <v>-9.1030370318662485E-2</v>
          </cell>
        </row>
        <row r="535">
          <cell r="E535">
            <v>173</v>
          </cell>
          <cell r="BL535">
            <v>-9.0961400439029338E-2</v>
          </cell>
        </row>
        <row r="536">
          <cell r="E536">
            <v>174</v>
          </cell>
          <cell r="BL536">
            <v>-9.0901128156920946E-2</v>
          </cell>
        </row>
        <row r="537">
          <cell r="E537">
            <v>175</v>
          </cell>
          <cell r="BL537">
            <v>-9.0849555024941825E-2</v>
          </cell>
        </row>
        <row r="538">
          <cell r="E538">
            <v>176</v>
          </cell>
          <cell r="BL538">
            <v>-9.080668298285588E-2</v>
          </cell>
        </row>
        <row r="539">
          <cell r="E539">
            <v>177</v>
          </cell>
          <cell r="BL539">
            <v>-9.0772514368282015E-2</v>
          </cell>
        </row>
        <row r="540">
          <cell r="E540">
            <v>178</v>
          </cell>
          <cell r="BL540">
            <v>-9.074705192475209E-2</v>
          </cell>
        </row>
        <row r="541">
          <cell r="E541">
            <v>179</v>
          </cell>
          <cell r="BL541">
            <v>-9.0730298807134888E-2</v>
          </cell>
        </row>
        <row r="542">
          <cell r="E542">
            <v>180</v>
          </cell>
          <cell r="BL542">
            <v>-9.0722258584429283E-2</v>
          </cell>
        </row>
      </sheetData>
      <sheetData sheetId="1"/>
      <sheetData sheetId="2">
        <row r="2">
          <cell r="F2">
            <v>-180</v>
          </cell>
          <cell r="G2">
            <v>438.28</v>
          </cell>
          <cell r="L2">
            <v>1.095</v>
          </cell>
          <cell r="N2">
            <v>1.095</v>
          </cell>
          <cell r="P2">
            <v>1.0950000000000002</v>
          </cell>
        </row>
        <row r="3">
          <cell r="F3">
            <v>-179</v>
          </cell>
          <cell r="G3">
            <v>438.25</v>
          </cell>
          <cell r="L3">
            <v>1.1200000000000001</v>
          </cell>
          <cell r="N3">
            <v>1.0950991694933563</v>
          </cell>
          <cell r="P3">
            <v>1.1202028972956266</v>
          </cell>
          <cell r="V3">
            <v>337.85095396531682</v>
          </cell>
          <cell r="W3">
            <v>-3.2849999999970121E-3</v>
          </cell>
        </row>
        <row r="4">
          <cell r="F4">
            <v>-178</v>
          </cell>
          <cell r="G4">
            <v>438.19</v>
          </cell>
          <cell r="L4">
            <v>1.137</v>
          </cell>
          <cell r="N4">
            <v>1.0952975557968678</v>
          </cell>
          <cell r="P4">
            <v>1.1373777262592557</v>
          </cell>
          <cell r="V4">
            <v>345.60338997079231</v>
          </cell>
          <cell r="W4">
            <v>-6.7212173837740141E-3</v>
          </cell>
        </row>
        <row r="5">
          <cell r="F5">
            <v>-177</v>
          </cell>
          <cell r="G5">
            <v>438.08</v>
          </cell>
          <cell r="L5">
            <v>1.153</v>
          </cell>
          <cell r="N5">
            <v>1.0956614279591572</v>
          </cell>
          <cell r="P5">
            <v>1.1535225161698806</v>
          </cell>
          <cell r="V5">
            <v>350.85410218454268</v>
          </cell>
          <cell r="W5">
            <v>-1.2511154988853362E-2</v>
          </cell>
        </row>
        <row r="6">
          <cell r="F6">
            <v>-176</v>
          </cell>
          <cell r="G6">
            <v>437.93</v>
          </cell>
          <cell r="L6">
            <v>1.165</v>
          </cell>
          <cell r="N6">
            <v>1.0961579594533664</v>
          </cell>
          <cell r="P6">
            <v>1.1656690422993414</v>
          </cell>
          <cell r="V6">
            <v>355.74506160718158</v>
          </cell>
          <cell r="W6">
            <v>-1.7302837742545582E-2</v>
          </cell>
        </row>
        <row r="7">
          <cell r="F7">
            <v>-175</v>
          </cell>
          <cell r="G7">
            <v>437.74</v>
          </cell>
          <cell r="L7">
            <v>1.1779999999999999</v>
          </cell>
          <cell r="N7">
            <v>1.0967874667852411</v>
          </cell>
          <cell r="P7">
            <v>1.1788193733844516</v>
          </cell>
          <cell r="V7">
            <v>359.36794587572291</v>
          </cell>
          <cell r="W7">
            <v>-2.2147711803687218E-2</v>
          </cell>
        </row>
        <row r="8">
          <cell r="F8">
            <v>-174</v>
          </cell>
          <cell r="G8">
            <v>437.51</v>
          </cell>
          <cell r="L8">
            <v>1.19</v>
          </cell>
          <cell r="N8">
            <v>1.0975503517247009</v>
          </cell>
          <cell r="P8">
            <v>1.1910083232739679</v>
          </cell>
          <cell r="V8">
            <v>363.26443067328847</v>
          </cell>
          <cell r="W8">
            <v>-2.7112845587844527E-2</v>
          </cell>
        </row>
        <row r="9">
          <cell r="F9">
            <v>-173</v>
          </cell>
          <cell r="G9">
            <v>437.23</v>
          </cell>
          <cell r="L9">
            <v>1.1919999999999999</v>
          </cell>
          <cell r="N9">
            <v>1.0984803395936047</v>
          </cell>
          <cell r="P9">
            <v>1.1931551688041044</v>
          </cell>
          <cell r="V9">
            <v>366.8277296407997</v>
          </cell>
          <cell r="W9">
            <v>-3.3348233051667849E-2</v>
          </cell>
        </row>
        <row r="10">
          <cell r="F10">
            <v>-172</v>
          </cell>
          <cell r="G10">
            <v>436.91</v>
          </cell>
          <cell r="L10">
            <v>1.194</v>
          </cell>
          <cell r="N10">
            <v>1.0995448783689574</v>
          </cell>
          <cell r="P10">
            <v>1.1953390638418326</v>
          </cell>
          <cell r="V10">
            <v>367.253765401625</v>
          </cell>
          <cell r="W10">
            <v>-3.8180965401730521E-2</v>
          </cell>
        </row>
        <row r="11">
          <cell r="F11">
            <v>-171</v>
          </cell>
          <cell r="G11">
            <v>436.54</v>
          </cell>
          <cell r="L11">
            <v>1.1950000000000001</v>
          </cell>
          <cell r="N11">
            <v>1.1007780113581502</v>
          </cell>
          <cell r="P11">
            <v>1.1964501940874219</v>
          </cell>
          <cell r="V11">
            <v>367.65669165155356</v>
          </cell>
          <cell r="W11">
            <v>-4.4227545362148346E-2</v>
          </cell>
        </row>
        <row r="12">
          <cell r="F12">
            <v>-170</v>
          </cell>
          <cell r="G12">
            <v>436.14</v>
          </cell>
          <cell r="L12">
            <v>1.2070000000000001</v>
          </cell>
          <cell r="N12">
            <v>1.1021138622063809</v>
          </cell>
          <cell r="P12">
            <v>1.2086495840749343</v>
          </cell>
          <cell r="V12">
            <v>367.68680598059927</v>
          </cell>
          <cell r="W12">
            <v>-4.7858007763500951E-2</v>
          </cell>
        </row>
        <row r="13">
          <cell r="F13">
            <v>-169</v>
          </cell>
          <cell r="G13">
            <v>435.69</v>
          </cell>
          <cell r="L13">
            <v>1.2150000000000001</v>
          </cell>
          <cell r="N13">
            <v>1.1036201003802495</v>
          </cell>
          <cell r="P13">
            <v>1.2168101820688155</v>
          </cell>
          <cell r="V13">
            <v>371.09551329026857</v>
          </cell>
          <cell r="W13">
            <v>-5.4389231283370656E-2</v>
          </cell>
        </row>
        <row r="14">
          <cell r="F14">
            <v>-168</v>
          </cell>
          <cell r="G14">
            <v>435.2</v>
          </cell>
          <cell r="L14">
            <v>1.214</v>
          </cell>
          <cell r="N14">
            <v>1.1052643417930006</v>
          </cell>
          <cell r="P14">
            <v>1.2159957664545313</v>
          </cell>
          <cell r="V14">
            <v>373.21561388510793</v>
          </cell>
          <cell r="W14">
            <v>-5.9623698921373057E-2</v>
          </cell>
        </row>
        <row r="15">
          <cell r="F15">
            <v>-167</v>
          </cell>
          <cell r="G15">
            <v>434.66</v>
          </cell>
          <cell r="L15">
            <v>1.214</v>
          </cell>
          <cell r="N15">
            <v>1.1070813512631323</v>
          </cell>
          <cell r="P15">
            <v>1.216109432664122</v>
          </cell>
          <cell r="V15">
            <v>372.54636220486776</v>
          </cell>
          <cell r="W15">
            <v>-6.5663771388540265E-2</v>
          </cell>
        </row>
        <row r="16">
          <cell r="F16">
            <v>-166</v>
          </cell>
          <cell r="G16">
            <v>434.09</v>
          </cell>
          <cell r="L16">
            <v>1.2130000000000001</v>
          </cell>
          <cell r="N16">
            <v>1.1090050032929464</v>
          </cell>
          <cell r="P16">
            <v>1.2152959031572383</v>
          </cell>
          <cell r="V16">
            <v>372.11888426065428</v>
          </cell>
          <cell r="W16">
            <v>-6.9318237661861029E-2</v>
          </cell>
        </row>
        <row r="17">
          <cell r="F17">
            <v>-165</v>
          </cell>
          <cell r="G17">
            <v>433.47</v>
          </cell>
          <cell r="L17">
            <v>1.21</v>
          </cell>
          <cell r="N17">
            <v>1.1111040701424544</v>
          </cell>
          <cell r="P17">
            <v>1.2124787988858576</v>
          </cell>
          <cell r="V17">
            <v>371.38229229792898</v>
          </cell>
          <cell r="W17">
            <v>-7.5348345995742416E-2</v>
          </cell>
        </row>
        <row r="18">
          <cell r="F18">
            <v>-164</v>
          </cell>
          <cell r="G18">
            <v>432.8</v>
          </cell>
          <cell r="L18">
            <v>1.21</v>
          </cell>
          <cell r="N18">
            <v>1.1133802714078602</v>
          </cell>
          <cell r="P18">
            <v>1.2125940154354613</v>
          </cell>
          <cell r="V18">
            <v>369.99220680213767</v>
          </cell>
          <cell r="W18">
            <v>-8.1236079525354388E-2</v>
          </cell>
        </row>
        <row r="19">
          <cell r="F19">
            <v>-163</v>
          </cell>
          <cell r="G19">
            <v>432.1</v>
          </cell>
          <cell r="L19">
            <v>1.218</v>
          </cell>
          <cell r="N19">
            <v>1.1157671520769263</v>
          </cell>
          <cell r="P19">
            <v>1.2208025958875754</v>
          </cell>
          <cell r="V19">
            <v>369.455426687287</v>
          </cell>
          <cell r="W19">
            <v>-8.4881581080480897E-2</v>
          </cell>
        </row>
        <row r="20">
          <cell r="F20">
            <v>-162</v>
          </cell>
          <cell r="G20">
            <v>431.35</v>
          </cell>
          <cell r="L20">
            <v>1.2230000000000001</v>
          </cell>
          <cell r="N20">
            <v>1.1183345120374373</v>
          </cell>
          <cell r="P20">
            <v>1.2260073428624767</v>
          </cell>
          <cell r="V20">
            <v>371.35483930689185</v>
          </cell>
          <cell r="W20">
            <v>-9.1560194691568147E-2</v>
          </cell>
        </row>
        <row r="21">
          <cell r="F21">
            <v>-161</v>
          </cell>
          <cell r="G21">
            <v>430.55</v>
          </cell>
          <cell r="L21">
            <v>1.218</v>
          </cell>
          <cell r="N21">
            <v>1.1210844836749163</v>
          </cell>
          <cell r="P21">
            <v>1.221113400921624</v>
          </cell>
          <cell r="V21">
            <v>372.29075450910477</v>
          </cell>
          <cell r="W21">
            <v>-9.8080587428999527E-2</v>
          </cell>
        </row>
        <row r="22">
          <cell r="F22">
            <v>-160</v>
          </cell>
          <cell r="G22">
            <v>429.72</v>
          </cell>
          <cell r="L22">
            <v>1.208</v>
          </cell>
          <cell r="N22">
            <v>1.1239501531861575</v>
          </cell>
          <cell r="P22">
            <v>1.2112806356540795</v>
          </cell>
          <cell r="V22">
            <v>370.11694461618538</v>
          </cell>
          <cell r="W22">
            <v>-0.10135241227649283</v>
          </cell>
        </row>
        <row r="23">
          <cell r="F23">
            <v>-159</v>
          </cell>
          <cell r="G23">
            <v>428.84</v>
          </cell>
          <cell r="L23">
            <v>1.206</v>
          </cell>
          <cell r="N23">
            <v>1.1270025297970434</v>
          </cell>
          <cell r="P23">
            <v>1.2094314927726217</v>
          </cell>
          <cell r="V23">
            <v>366.42889995746083</v>
          </cell>
          <cell r="W23">
            <v>-0.10659269593756532</v>
          </cell>
        </row>
        <row r="24">
          <cell r="F24">
            <v>-158</v>
          </cell>
          <cell r="G24">
            <v>427.92</v>
          </cell>
          <cell r="L24">
            <v>1.204</v>
          </cell>
          <cell r="N24">
            <v>1.1302092470737637</v>
          </cell>
          <cell r="P24">
            <v>1.2075828445784214</v>
          </cell>
          <cell r="V24">
            <v>365.12026495077606</v>
          </cell>
          <cell r="W24">
            <v>-0.11126769733507622</v>
          </cell>
        </row>
        <row r="25">
          <cell r="F25">
            <v>-157</v>
          </cell>
          <cell r="G25">
            <v>426.96</v>
          </cell>
          <cell r="L25">
            <v>1.206</v>
          </cell>
          <cell r="N25">
            <v>1.1335725062709063</v>
          </cell>
          <cell r="P25">
            <v>1.2097847403729265</v>
          </cell>
          <cell r="V25">
            <v>363.78006557978779</v>
          </cell>
          <cell r="W25">
            <v>-0.11592795307953284</v>
          </cell>
        </row>
        <row r="26">
          <cell r="F26">
            <v>-156</v>
          </cell>
          <cell r="G26">
            <v>425.95</v>
          </cell>
          <cell r="L26">
            <v>1.2030000000000001</v>
          </cell>
          <cell r="N26">
            <v>1.1371299504086532</v>
          </cell>
          <cell r="P26">
            <v>1.2069346058442383</v>
          </cell>
          <cell r="V26">
            <v>363.62578299411331</v>
          </cell>
          <cell r="W26">
            <v>-0.12218825877766444</v>
          </cell>
        </row>
        <row r="27">
          <cell r="F27">
            <v>-155</v>
          </cell>
          <cell r="G27">
            <v>424.9</v>
          </cell>
          <cell r="L27">
            <v>1.202</v>
          </cell>
          <cell r="N27">
            <v>1.1408491176144189</v>
          </cell>
          <cell r="P27">
            <v>1.2061293143852689</v>
          </cell>
          <cell r="V27">
            <v>361.91096367537165</v>
          </cell>
          <cell r="W27">
            <v>-0.12672813361364638</v>
          </cell>
        </row>
        <row r="28">
          <cell r="F28">
            <v>-154</v>
          </cell>
          <cell r="G28">
            <v>423.8</v>
          </cell>
          <cell r="L28">
            <v>1.2090000000000001</v>
          </cell>
          <cell r="N28">
            <v>1.1447683561109134</v>
          </cell>
          <cell r="P28">
            <v>1.2132780959947149</v>
          </cell>
          <cell r="V28">
            <v>360.77794575360906</v>
          </cell>
          <cell r="W28">
            <v>-0.13267422458237546</v>
          </cell>
        </row>
        <row r="29">
          <cell r="F29">
            <v>-153</v>
          </cell>
          <cell r="G29">
            <v>422.67</v>
          </cell>
          <cell r="L29">
            <v>1.2190000000000001</v>
          </cell>
          <cell r="N29">
            <v>1.1488191658041755</v>
          </cell>
          <cell r="P29">
            <v>1.223517045580292</v>
          </cell>
          <cell r="V29">
            <v>361.97675871631151</v>
          </cell>
          <cell r="W29">
            <v>-0.13710042484740223</v>
          </cell>
        </row>
        <row r="30">
          <cell r="F30">
            <v>-152</v>
          </cell>
          <cell r="G30">
            <v>421.49</v>
          </cell>
          <cell r="L30">
            <v>1.238</v>
          </cell>
          <cell r="N30">
            <v>1.153076153938261</v>
          </cell>
          <cell r="P30">
            <v>1.2427959278283187</v>
          </cell>
          <cell r="V30">
            <v>364.05820663106067</v>
          </cell>
          <cell r="W30">
            <v>-0.14437501137847525</v>
          </cell>
        </row>
        <row r="31">
          <cell r="F31">
            <v>-151</v>
          </cell>
          <cell r="G31">
            <v>420.26</v>
          </cell>
          <cell r="L31">
            <v>1.2589999999999999</v>
          </cell>
          <cell r="N31">
            <v>1.1575430925609129</v>
          </cell>
          <cell r="P31">
            <v>1.2640113278988638</v>
          </cell>
          <cell r="V31">
            <v>368.76226536699727</v>
          </cell>
          <cell r="W31">
            <v>-0.15286389912288542</v>
          </cell>
        </row>
        <row r="32">
          <cell r="F32">
            <v>-150</v>
          </cell>
          <cell r="G32">
            <v>419</v>
          </cell>
          <cell r="L32">
            <v>1.286</v>
          </cell>
          <cell r="N32">
            <v>1.1621505810389803</v>
          </cell>
          <cell r="P32">
            <v>1.29133872800075</v>
          </cell>
          <cell r="V32">
            <v>373.96279722993353</v>
          </cell>
          <cell r="W32">
            <v>-0.15926542731525567</v>
          </cell>
        </row>
        <row r="33">
          <cell r="F33">
            <v>-149</v>
          </cell>
          <cell r="G33">
            <v>417.69</v>
          </cell>
          <cell r="L33">
            <v>1.3109999999999999</v>
          </cell>
          <cell r="N33">
            <v>1.1669751579037397</v>
          </cell>
          <cell r="P33">
            <v>1.3166688194637779</v>
          </cell>
          <cell r="V33">
            <v>380.90228356503133</v>
          </cell>
          <cell r="W33">
            <v>-0.1691653733680985</v>
          </cell>
        </row>
        <row r="34">
          <cell r="F34">
            <v>-148</v>
          </cell>
          <cell r="G34">
            <v>416.33</v>
          </cell>
          <cell r="L34">
            <v>1.34</v>
          </cell>
          <cell r="N34">
            <v>1.1720212078571115</v>
          </cell>
          <cell r="P34">
            <v>1.3459419481156905</v>
          </cell>
          <cell r="V34">
            <v>387.1595766067046</v>
          </cell>
          <cell r="W34">
            <v>-0.17906695944707557</v>
          </cell>
        </row>
        <row r="35">
          <cell r="F35">
            <v>-147</v>
          </cell>
          <cell r="G35">
            <v>414.94</v>
          </cell>
          <cell r="L35">
            <v>1.3680000000000001</v>
          </cell>
          <cell r="N35">
            <v>1.1772182893553025</v>
          </cell>
          <cell r="P35">
            <v>1.3743063332209904</v>
          </cell>
          <cell r="V35">
            <v>394.47856765957829</v>
          </cell>
          <cell r="W35">
            <v>-0.18708593078807911</v>
          </cell>
        </row>
        <row r="36">
          <cell r="F36">
            <v>-146</v>
          </cell>
          <cell r="G36">
            <v>413.5</v>
          </cell>
          <cell r="L36">
            <v>1.393</v>
          </cell>
          <cell r="N36">
            <v>1.1826451393600674</v>
          </cell>
          <cell r="P36">
            <v>1.3996237821915116</v>
          </cell>
          <cell r="V36">
            <v>401.44701023294766</v>
          </cell>
          <cell r="W36">
            <v>-0.19790011198382226</v>
          </cell>
        </row>
        <row r="37">
          <cell r="F37">
            <v>-145</v>
          </cell>
          <cell r="G37">
            <v>412.02</v>
          </cell>
          <cell r="L37">
            <v>1.4139999999999999</v>
          </cell>
          <cell r="N37">
            <v>1.1882686740427457</v>
          </cell>
          <cell r="P37">
            <v>1.4209768474773687</v>
          </cell>
          <cell r="V37">
            <v>407.42362132807881</v>
          </cell>
          <cell r="W37">
            <v>-0.20714431976434622</v>
          </cell>
        </row>
        <row r="38">
          <cell r="F38">
            <v>-144</v>
          </cell>
          <cell r="G38">
            <v>410.49</v>
          </cell>
          <cell r="L38">
            <v>1.43</v>
          </cell>
          <cell r="N38">
            <v>1.1941317357831498</v>
          </cell>
          <cell r="P38">
            <v>1.437268188034948</v>
          </cell>
          <cell r="V38">
            <v>412.15889503010936</v>
          </cell>
          <cell r="W38">
            <v>-0.21740945766403352</v>
          </cell>
        </row>
        <row r="39">
          <cell r="F39">
            <v>-143</v>
          </cell>
          <cell r="G39">
            <v>408.92</v>
          </cell>
          <cell r="L39">
            <v>1.4410000000000001</v>
          </cell>
          <cell r="N39">
            <v>1.2002010882266259</v>
          </cell>
          <cell r="P39">
            <v>1.4485405241333735</v>
          </cell>
          <cell r="V39">
            <v>415.33618767696601</v>
          </cell>
          <cell r="W39">
            <v>-0.22565110552148585</v>
          </cell>
        </row>
        <row r="40">
          <cell r="F40">
            <v>-142</v>
          </cell>
          <cell r="G40">
            <v>407.31</v>
          </cell>
          <cell r="L40">
            <v>1.4590000000000001</v>
          </cell>
          <cell r="N40">
            <v>1.2064815498995431</v>
          </cell>
          <cell r="P40">
            <v>1.4668563681051594</v>
          </cell>
          <cell r="V40">
            <v>416.99262974429348</v>
          </cell>
          <cell r="W40">
            <v>-0.23321502438547509</v>
          </cell>
        </row>
        <row r="41">
          <cell r="F41">
            <v>-141</v>
          </cell>
          <cell r="G41">
            <v>405.66</v>
          </cell>
          <cell r="L41">
            <v>1.4850000000000001</v>
          </cell>
          <cell r="N41">
            <v>1.2129781661902175</v>
          </cell>
          <cell r="P41">
            <v>1.4932735451742125</v>
          </cell>
          <cell r="V41">
            <v>420.60268495828956</v>
          </cell>
          <cell r="W41">
            <v>-0.24203130073734791</v>
          </cell>
        </row>
        <row r="42">
          <cell r="F42">
            <v>-140</v>
          </cell>
          <cell r="G42">
            <v>403.96</v>
          </cell>
          <cell r="L42">
            <v>1.512</v>
          </cell>
          <cell r="N42">
            <v>1.2197361659567549</v>
          </cell>
          <cell r="P42">
            <v>1.5206596480054408</v>
          </cell>
          <cell r="V42">
            <v>426.44294599253254</v>
          </cell>
          <cell r="W42">
            <v>-0.2538565026796229</v>
          </cell>
        </row>
        <row r="43">
          <cell r="F43">
            <v>-139</v>
          </cell>
          <cell r="G43">
            <v>402.22</v>
          </cell>
          <cell r="L43">
            <v>1.5369999999999999</v>
          </cell>
          <cell r="N43">
            <v>1.2267219370259954</v>
          </cell>
          <cell r="P43">
            <v>1.5460964772971917</v>
          </cell>
          <cell r="V43">
            <v>432.44388731815451</v>
          </cell>
          <cell r="W43">
            <v>-0.26459477875293941</v>
          </cell>
        </row>
        <row r="44">
          <cell r="F44">
            <v>-138</v>
          </cell>
          <cell r="G44">
            <v>400.43</v>
          </cell>
          <cell r="L44">
            <v>1.5580000000000001</v>
          </cell>
          <cell r="N44">
            <v>1.2339820855296546</v>
          </cell>
          <cell r="P44">
            <v>1.5674182516850632</v>
          </cell>
          <cell r="V44">
            <v>437.78374260822477</v>
          </cell>
          <cell r="W44">
            <v>-0.27675126943620043</v>
          </cell>
        </row>
        <row r="45">
          <cell r="F45">
            <v>-137</v>
          </cell>
          <cell r="G45">
            <v>398.61</v>
          </cell>
          <cell r="L45">
            <v>1.57</v>
          </cell>
          <cell r="N45">
            <v>1.2414416194554418</v>
          </cell>
          <cell r="P45">
            <v>1.579797724642791</v>
          </cell>
          <cell r="V45">
            <v>441.84595563263429</v>
          </cell>
          <cell r="W45">
            <v>-0.28527012180668038</v>
          </cell>
        </row>
        <row r="46">
          <cell r="F46">
            <v>-136</v>
          </cell>
          <cell r="G46">
            <v>396.74</v>
          </cell>
          <cell r="L46">
            <v>1.583</v>
          </cell>
          <cell r="N46">
            <v>1.2491889463009991</v>
          </cell>
          <cell r="P46">
            <v>1.5931391787051434</v>
          </cell>
          <cell r="V46">
            <v>443.311554680803</v>
          </cell>
          <cell r="W46">
            <v>-0.29542217450820257</v>
          </cell>
        </row>
        <row r="47">
          <cell r="F47">
            <v>-135</v>
          </cell>
          <cell r="G47">
            <v>394.83</v>
          </cell>
          <cell r="L47">
            <v>1.59</v>
          </cell>
          <cell r="N47">
            <v>1.2571900517735419</v>
          </cell>
          <cell r="P47">
            <v>1.600503004595381</v>
          </cell>
          <cell r="V47">
            <v>444.95806651051862</v>
          </cell>
          <cell r="W47">
            <v>-0.30428958313268634</v>
          </cell>
        </row>
        <row r="48">
          <cell r="F48">
            <v>-134</v>
          </cell>
          <cell r="G48">
            <v>392.87</v>
          </cell>
          <cell r="L48">
            <v>1.5940000000000001</v>
          </cell>
          <cell r="N48">
            <v>1.2654946259188529</v>
          </cell>
          <cell r="P48">
            <v>1.6047451952900997</v>
          </cell>
          <cell r="V48">
            <v>444.86272216203827</v>
          </cell>
          <cell r="W48">
            <v>-0.31369858890069136</v>
          </cell>
        </row>
        <row r="49">
          <cell r="F49">
            <v>-133</v>
          </cell>
          <cell r="G49">
            <v>390.88</v>
          </cell>
          <cell r="L49">
            <v>1.5920000000000001</v>
          </cell>
          <cell r="N49">
            <v>1.2740253579728489</v>
          </cell>
          <cell r="P49">
            <v>1.603059347986731</v>
          </cell>
          <cell r="V49">
            <v>443.82762289102817</v>
          </cell>
          <cell r="W49">
            <v>-0.31934429386273128</v>
          </cell>
        </row>
        <row r="50">
          <cell r="F50">
            <v>-132</v>
          </cell>
          <cell r="G50">
            <v>388.84</v>
          </cell>
          <cell r="L50">
            <v>1.5880000000000001</v>
          </cell>
          <cell r="N50">
            <v>1.2828757912503244</v>
          </cell>
          <cell r="P50">
            <v>1.5993085965849374</v>
          </cell>
          <cell r="V50">
            <v>441.11561135145917</v>
          </cell>
          <cell r="W50">
            <v>-0.32702410698929635</v>
          </cell>
        </row>
        <row r="51">
          <cell r="F51">
            <v>-131</v>
          </cell>
          <cell r="G51">
            <v>386.76</v>
          </cell>
          <cell r="L51">
            <v>1.5880000000000001</v>
          </cell>
          <cell r="N51">
            <v>1.2920115121519817</v>
          </cell>
          <cell r="P51">
            <v>1.5996448673563617</v>
          </cell>
          <cell r="V51">
            <v>437.78672015388088</v>
          </cell>
          <cell r="W51">
            <v>-0.33265618808966435</v>
          </cell>
        </row>
        <row r="52">
          <cell r="F52">
            <v>-130</v>
          </cell>
          <cell r="G52">
            <v>384.63</v>
          </cell>
          <cell r="L52">
            <v>1.5860000000000001</v>
          </cell>
          <cell r="N52">
            <v>1.3014858841179147</v>
          </cell>
          <cell r="P52">
            <v>1.5978608230401425</v>
          </cell>
          <cell r="V52">
            <v>435.53644889219254</v>
          </cell>
          <cell r="W52">
            <v>-0.34072435674690432</v>
          </cell>
        </row>
        <row r="53">
          <cell r="F53">
            <v>-129</v>
          </cell>
          <cell r="G53">
            <v>382.47</v>
          </cell>
          <cell r="L53">
            <v>1.58</v>
          </cell>
          <cell r="N53">
            <v>1.3112189823277292</v>
          </cell>
          <cell r="P53">
            <v>1.5921600530367854</v>
          </cell>
          <cell r="V53">
            <v>432.6547548874168</v>
          </cell>
          <cell r="W53">
            <v>-0.34513793777666563</v>
          </cell>
        </row>
        <row r="54">
          <cell r="F54">
            <v>-128</v>
          </cell>
          <cell r="G54">
            <v>380.26</v>
          </cell>
          <cell r="L54">
            <v>1.583</v>
          </cell>
          <cell r="N54">
            <v>1.3213104331935177</v>
          </cell>
          <cell r="P54">
            <v>1.5954777623317311</v>
          </cell>
          <cell r="V54">
            <v>428.69012210887553</v>
          </cell>
          <cell r="W54">
            <v>-0.3518673717211353</v>
          </cell>
        </row>
        <row r="55">
          <cell r="F55">
            <v>-127</v>
          </cell>
          <cell r="G55">
            <v>378.01</v>
          </cell>
          <cell r="L55">
            <v>1.58</v>
          </cell>
          <cell r="N55">
            <v>1.3317254663911327</v>
          </cell>
          <cell r="P55">
            <v>1.5927530715322389</v>
          </cell>
          <cell r="V55">
            <v>427.10118527022024</v>
          </cell>
          <cell r="W55">
            <v>-0.35898249652463943</v>
          </cell>
        </row>
        <row r="56">
          <cell r="F56">
            <v>-126</v>
          </cell>
          <cell r="G56">
            <v>375.72</v>
          </cell>
          <cell r="L56">
            <v>1.5780000000000001</v>
          </cell>
          <cell r="N56">
            <v>1.3424745740709998</v>
          </cell>
          <cell r="P56">
            <v>1.5910405803761227</v>
          </cell>
          <cell r="V56">
            <v>423.84895585717356</v>
          </cell>
          <cell r="W56">
            <v>-0.36474045338087685</v>
          </cell>
        </row>
        <row r="57">
          <cell r="F57">
            <v>-125</v>
          </cell>
          <cell r="G57">
            <v>373.39</v>
          </cell>
          <cell r="L57">
            <v>1.5760000000000001</v>
          </cell>
          <cell r="N57">
            <v>1.3535687740621747</v>
          </cell>
          <cell r="P57">
            <v>1.5893325812397587</v>
          </cell>
          <cell r="V57">
            <v>420.82830975251443</v>
          </cell>
          <cell r="W57">
            <v>-0.37071245522764307</v>
          </cell>
        </row>
        <row r="58">
          <cell r="F58">
            <v>-124</v>
          </cell>
          <cell r="G58">
            <v>371.02</v>
          </cell>
          <cell r="L58">
            <v>1.577</v>
          </cell>
          <cell r="N58">
            <v>1.3650196405874186</v>
          </cell>
          <cell r="P58">
            <v>1.5906552332326254</v>
          </cell>
          <cell r="V58">
            <v>417.76961175386106</v>
          </cell>
          <cell r="W58">
            <v>-0.37667182175382347</v>
          </cell>
        </row>
        <row r="59">
          <cell r="F59">
            <v>-123</v>
          </cell>
          <cell r="G59">
            <v>368.61</v>
          </cell>
          <cell r="L59">
            <v>1.5820000000000001</v>
          </cell>
          <cell r="N59">
            <v>1.3768393372008207</v>
          </cell>
          <cell r="P59">
            <v>1.5960194136695303</v>
          </cell>
          <cell r="V59">
            <v>415.46338682061952</v>
          </cell>
          <cell r="W59">
            <v>-0.38334791120905759</v>
          </cell>
        </row>
        <row r="60">
          <cell r="F60">
            <v>-122</v>
          </cell>
          <cell r="G60">
            <v>366.16</v>
          </cell>
          <cell r="L60">
            <v>1.607</v>
          </cell>
          <cell r="N60">
            <v>1.3890406521342595</v>
          </cell>
          <cell r="P60">
            <v>1.6216319212128552</v>
          </cell>
          <cell r="V60">
            <v>414.1566700365878</v>
          </cell>
          <cell r="W60">
            <v>-0.39102475634903305</v>
          </cell>
        </row>
        <row r="61">
          <cell r="F61">
            <v>-121</v>
          </cell>
          <cell r="G61">
            <v>363.66</v>
          </cell>
          <cell r="L61">
            <v>1.6419999999999999</v>
          </cell>
          <cell r="N61">
            <v>1.4016880282285231</v>
          </cell>
          <cell r="P61">
            <v>1.6572363266406567</v>
          </cell>
          <cell r="V61">
            <v>418.00604416367008</v>
          </cell>
          <cell r="W61">
            <v>-0.40540798030321373</v>
          </cell>
        </row>
        <row r="62">
          <cell r="F62">
            <v>-120</v>
          </cell>
          <cell r="G62">
            <v>361.13</v>
          </cell>
          <cell r="L62">
            <v>1.6559999999999999</v>
          </cell>
          <cell r="N62">
            <v>1.4146944695478822</v>
          </cell>
          <cell r="P62">
            <v>1.6717214675101253</v>
          </cell>
          <cell r="V62">
            <v>424.26710074839673</v>
          </cell>
          <cell r="W62">
            <v>-0.41928079064009099</v>
          </cell>
        </row>
        <row r="63">
          <cell r="F63">
            <v>-119</v>
          </cell>
          <cell r="G63">
            <v>358.56</v>
          </cell>
          <cell r="L63">
            <v>1.679</v>
          </cell>
          <cell r="N63">
            <v>1.4281250692699539</v>
          </cell>
          <cell r="P63">
            <v>1.6953070419733833</v>
          </cell>
          <cell r="V63">
            <v>424.99797895119696</v>
          </cell>
          <cell r="W63">
            <v>-0.42963241715010098</v>
          </cell>
        </row>
        <row r="64">
          <cell r="F64">
            <v>-118</v>
          </cell>
          <cell r="G64">
            <v>355.95</v>
          </cell>
          <cell r="L64">
            <v>1.663</v>
          </cell>
          <cell r="N64">
            <v>1.4419955251650256</v>
          </cell>
          <cell r="P64">
            <v>1.6795226313747504</v>
          </cell>
          <cell r="V64">
            <v>427.92689503994899</v>
          </cell>
          <cell r="W64">
            <v>-0.44247513795505533</v>
          </cell>
        </row>
        <row r="65">
          <cell r="F65">
            <v>-117</v>
          </cell>
          <cell r="G65">
            <v>353.3</v>
          </cell>
          <cell r="L65">
            <v>1.6830000000000001</v>
          </cell>
          <cell r="N65">
            <v>1.4563223805506789</v>
          </cell>
          <cell r="P65">
            <v>1.7001044379449937</v>
          </cell>
          <cell r="V65">
            <v>420.85668978493658</v>
          </cell>
          <cell r="W65">
            <v>-0.44507349731430501</v>
          </cell>
        </row>
        <row r="66">
          <cell r="F66">
            <v>-116</v>
          </cell>
          <cell r="G66">
            <v>350.61</v>
          </cell>
          <cell r="L66">
            <v>1.716</v>
          </cell>
          <cell r="N66">
            <v>1.4711230791757737</v>
          </cell>
          <cell r="P66">
            <v>1.7337726079227809</v>
          </cell>
          <cell r="V66">
            <v>422.84248442457715</v>
          </cell>
          <cell r="W66">
            <v>-0.45732809380720285</v>
          </cell>
        </row>
        <row r="67">
          <cell r="F67">
            <v>-115</v>
          </cell>
          <cell r="G67">
            <v>347.89</v>
          </cell>
          <cell r="L67">
            <v>1.7370000000000001</v>
          </cell>
          <cell r="N67">
            <v>1.4863594974114056</v>
          </cell>
          <cell r="P67">
            <v>1.755468467953766</v>
          </cell>
          <cell r="V67">
            <v>427.93303450224317</v>
          </cell>
          <cell r="W67">
            <v>-0.47158614935500109</v>
          </cell>
        </row>
        <row r="68">
          <cell r="F68">
            <v>-114</v>
          </cell>
          <cell r="G68">
            <v>345.12</v>
          </cell>
          <cell r="L68">
            <v>1.7769999999999999</v>
          </cell>
          <cell r="N68">
            <v>1.5021630568505064</v>
          </cell>
          <cell r="P68">
            <v>1.7962550785369542</v>
          </cell>
          <cell r="V68">
            <v>429.9266390540464</v>
          </cell>
          <cell r="W68">
            <v>-0.48626476562318993</v>
          </cell>
        </row>
        <row r="69">
          <cell r="F69">
            <v>-113</v>
          </cell>
          <cell r="G69">
            <v>342.32</v>
          </cell>
          <cell r="L69">
            <v>1.8009999999999999</v>
          </cell>
          <cell r="N69">
            <v>1.5184400785921877</v>
          </cell>
          <cell r="P69">
            <v>1.8208891487512167</v>
          </cell>
          <cell r="V69">
            <v>436.41283436922652</v>
          </cell>
          <cell r="W69">
            <v>-0.50295142199034915</v>
          </cell>
        </row>
        <row r="70">
          <cell r="F70">
            <v>-112</v>
          </cell>
          <cell r="G70">
            <v>339.49</v>
          </cell>
          <cell r="L70">
            <v>1.8149999999999999</v>
          </cell>
          <cell r="N70">
            <v>1.535208807405585</v>
          </cell>
          <cell r="P70">
            <v>1.8355731351230224</v>
          </cell>
          <cell r="V70">
            <v>438.80862846896179</v>
          </cell>
          <cell r="W70">
            <v>-0.51531162909659134</v>
          </cell>
        </row>
        <row r="71">
          <cell r="F71">
            <v>-111</v>
          </cell>
          <cell r="G71">
            <v>336.61</v>
          </cell>
          <cell r="L71">
            <v>1.8169999999999999</v>
          </cell>
          <cell r="N71">
            <v>1.5526104923845432</v>
          </cell>
          <cell r="P71">
            <v>1.8379195071440029</v>
          </cell>
          <cell r="V71">
            <v>438.69032505766222</v>
          </cell>
          <cell r="W71">
            <v>-0.52864506291542956</v>
          </cell>
        </row>
        <row r="72">
          <cell r="F72">
            <v>-110</v>
          </cell>
          <cell r="G72">
            <v>333.71</v>
          </cell>
          <cell r="L72">
            <v>1.84</v>
          </cell>
          <cell r="N72">
            <v>1.5704860269400156</v>
          </cell>
          <cell r="P72">
            <v>1.861742553771444</v>
          </cell>
          <cell r="V72">
            <v>435.52478847510241</v>
          </cell>
          <cell r="W72">
            <v>-0.53299665707176702</v>
          </cell>
        </row>
        <row r="73">
          <cell r="F73">
            <v>-109</v>
          </cell>
          <cell r="G73">
            <v>330.76</v>
          </cell>
          <cell r="L73">
            <v>1.873</v>
          </cell>
          <cell r="N73">
            <v>1.5890438404661267</v>
          </cell>
          <cell r="P73">
            <v>1.895484959852785</v>
          </cell>
          <cell r="V73">
            <v>437.36922777975371</v>
          </cell>
          <cell r="W73">
            <v>-0.54921405336257378</v>
          </cell>
        </row>
        <row r="74">
          <cell r="F74">
            <v>-108</v>
          </cell>
          <cell r="G74">
            <v>327.79</v>
          </cell>
          <cell r="L74">
            <v>1.9</v>
          </cell>
          <cell r="N74">
            <v>1.6081199680460496</v>
          </cell>
          <cell r="P74">
            <v>1.9234096458134577</v>
          </cell>
          <cell r="V74">
            <v>441.35972812109713</v>
          </cell>
          <cell r="W74">
            <v>-0.56295903307627149</v>
          </cell>
        </row>
        <row r="75">
          <cell r="F75">
            <v>-107</v>
          </cell>
          <cell r="G75">
            <v>324.77</v>
          </cell>
          <cell r="L75">
            <v>1.9359999999999999</v>
          </cell>
          <cell r="N75">
            <v>1.6279333990342111</v>
          </cell>
          <cell r="P75">
            <v>1.9602386286237448</v>
          </cell>
          <cell r="V75">
            <v>443.84043736013621</v>
          </cell>
          <cell r="W75">
            <v>-0.58086971303567159</v>
          </cell>
        </row>
        <row r="76">
          <cell r="F76">
            <v>-106</v>
          </cell>
          <cell r="G76">
            <v>321.73</v>
          </cell>
          <cell r="L76">
            <v>1.968</v>
          </cell>
          <cell r="N76">
            <v>1.6483150483541389</v>
          </cell>
          <cell r="P76">
            <v>1.9932056369486528</v>
          </cell>
          <cell r="V76">
            <v>448.17149004266037</v>
          </cell>
          <cell r="W76">
            <v>-0.59591254310161113</v>
          </cell>
        </row>
        <row r="77">
          <cell r="F77">
            <v>-105</v>
          </cell>
          <cell r="G77">
            <v>318.64999999999998</v>
          </cell>
          <cell r="L77">
            <v>1.9930000000000001</v>
          </cell>
          <cell r="N77">
            <v>1.6694262428083133</v>
          </cell>
          <cell r="P77">
            <v>2.0190292902566567</v>
          </cell>
          <cell r="V77">
            <v>451.44312449763402</v>
          </cell>
          <cell r="W77">
            <v>-0.61390733618019322</v>
          </cell>
        </row>
        <row r="78">
          <cell r="F78">
            <v>-104</v>
          </cell>
          <cell r="G78">
            <v>315.54000000000002</v>
          </cell>
          <cell r="L78">
            <v>1.972</v>
          </cell>
          <cell r="N78">
            <v>1.6912295444822407</v>
          </cell>
          <cell r="P78">
            <v>1.9982656524998845</v>
          </cell>
          <cell r="V78">
            <v>452.91418167897262</v>
          </cell>
          <cell r="W78">
            <v>-0.6279181092698114</v>
          </cell>
        </row>
        <row r="79">
          <cell r="F79">
            <v>-103</v>
          </cell>
          <cell r="G79">
            <v>312.39999999999998</v>
          </cell>
          <cell r="L79">
            <v>1.986</v>
          </cell>
          <cell r="N79">
            <v>1.7137555320648514</v>
          </cell>
          <cell r="P79">
            <v>2.0129794748120711</v>
          </cell>
          <cell r="V79">
            <v>443.88147662182848</v>
          </cell>
          <cell r="W79">
            <v>-0.62745541488497225</v>
          </cell>
        </row>
        <row r="80">
          <cell r="F80">
            <v>-102</v>
          </cell>
          <cell r="G80">
            <v>309.23</v>
          </cell>
          <cell r="L80">
            <v>2.0510000000000002</v>
          </cell>
          <cell r="N80">
            <v>1.7370366117281901</v>
          </cell>
          <cell r="P80">
            <v>2.0794212087914206</v>
          </cell>
          <cell r="V80">
            <v>442.70023168242909</v>
          </cell>
          <cell r="W80">
            <v>-0.63811449351541827</v>
          </cell>
        </row>
        <row r="81">
          <cell r="F81">
            <v>-101</v>
          </cell>
          <cell r="G81">
            <v>306.02999999999997</v>
          </cell>
          <cell r="L81">
            <v>2.1139999999999999</v>
          </cell>
          <cell r="N81">
            <v>1.7611071530350002</v>
          </cell>
          <cell r="P81">
            <v>2.1438852725245967</v>
          </cell>
          <cell r="V81">
            <v>452.67182797705044</v>
          </cell>
          <cell r="W81">
            <v>-0.66541478681326383</v>
          </cell>
        </row>
        <row r="82">
          <cell r="F82">
            <v>-100</v>
          </cell>
          <cell r="G82">
            <v>302.8</v>
          </cell>
          <cell r="L82">
            <v>2.165</v>
          </cell>
          <cell r="N82">
            <v>1.7860036370527235</v>
          </cell>
          <cell r="P82">
            <v>2.1962277956843672</v>
          </cell>
          <cell r="V82">
            <v>461.87549435050096</v>
          </cell>
          <cell r="W82">
            <v>-0.69247494302543633</v>
          </cell>
        </row>
        <row r="83">
          <cell r="F83">
            <v>-99</v>
          </cell>
          <cell r="G83">
            <v>299.54000000000002</v>
          </cell>
          <cell r="L83">
            <v>2.214</v>
          </cell>
          <cell r="N83">
            <v>1.8117648179623858</v>
          </cell>
          <cell r="P83">
            <v>2.2464871933965482</v>
          </cell>
          <cell r="V83">
            <v>468.15819708183557</v>
          </cell>
          <cell r="W83">
            <v>-0.7159702613931016</v>
          </cell>
        </row>
        <row r="84">
          <cell r="F84">
            <v>-98</v>
          </cell>
          <cell r="G84">
            <v>296.26</v>
          </cell>
          <cell r="L84">
            <v>2.2570000000000001</v>
          </cell>
          <cell r="N84">
            <v>1.8383498017158655</v>
          </cell>
          <cell r="P84">
            <v>2.2907999183023438</v>
          </cell>
          <cell r="V84">
            <v>473.71610525858409</v>
          </cell>
          <cell r="W84">
            <v>-0.73684779943407441</v>
          </cell>
        </row>
        <row r="85">
          <cell r="F85">
            <v>-97</v>
          </cell>
          <cell r="G85">
            <v>292.95</v>
          </cell>
          <cell r="L85">
            <v>2.2919999999999998</v>
          </cell>
          <cell r="N85">
            <v>1.8658801841301884</v>
          </cell>
          <cell r="P85">
            <v>2.3270359112588141</v>
          </cell>
          <cell r="V85">
            <v>477.77074661614012</v>
          </cell>
          <cell r="W85">
            <v>-0.7582547729580762</v>
          </cell>
        </row>
        <row r="86">
          <cell r="F86">
            <v>-96</v>
          </cell>
          <cell r="G86">
            <v>289.61</v>
          </cell>
          <cell r="L86">
            <v>2.319</v>
          </cell>
          <cell r="N86">
            <v>1.8944023536549544</v>
          </cell>
          <cell r="P86">
            <v>2.355189532449173</v>
          </cell>
          <cell r="V86">
            <v>479.9057629518615</v>
          </cell>
          <cell r="W86">
            <v>-0.77722999436043794</v>
          </cell>
        </row>
        <row r="87">
          <cell r="F87">
            <v>-95</v>
          </cell>
          <cell r="G87">
            <v>286.24</v>
          </cell>
          <cell r="L87">
            <v>2.3559999999999999</v>
          </cell>
          <cell r="N87">
            <v>1.9239657583334302</v>
          </cell>
          <cell r="P87">
            <v>2.393317741611213</v>
          </cell>
          <cell r="V87">
            <v>480.17416902693907</v>
          </cell>
          <cell r="W87">
            <v>-0.79369887243537229</v>
          </cell>
        </row>
        <row r="88">
          <cell r="F88">
            <v>-94</v>
          </cell>
          <cell r="G88">
            <v>282.86</v>
          </cell>
          <cell r="L88">
            <v>2.4049999999999998</v>
          </cell>
          <cell r="N88">
            <v>1.9544403156501995</v>
          </cell>
          <cell r="P88">
            <v>2.4439025326700201</v>
          </cell>
          <cell r="V88">
            <v>482.26979316264158</v>
          </cell>
          <cell r="W88">
            <v>-0.80894139666458875</v>
          </cell>
        </row>
        <row r="89">
          <cell r="F89">
            <v>-93</v>
          </cell>
          <cell r="G89">
            <v>279.45</v>
          </cell>
          <cell r="L89">
            <v>2.4500000000000002</v>
          </cell>
          <cell r="N89">
            <v>1.9860547348731461</v>
          </cell>
          <cell r="P89">
            <v>2.4903596864224666</v>
          </cell>
          <cell r="V89">
            <v>486.64783529247296</v>
          </cell>
          <cell r="W89">
            <v>-0.8333707636404829</v>
          </cell>
        </row>
        <row r="90">
          <cell r="F90">
            <v>-92</v>
          </cell>
          <cell r="G90">
            <v>276.02</v>
          </cell>
          <cell r="L90">
            <v>2.4980000000000002</v>
          </cell>
          <cell r="N90">
            <v>2.0187716925536905</v>
          </cell>
          <cell r="P90">
            <v>2.5399157904449989</v>
          </cell>
          <cell r="V90">
            <v>489.92045096837933</v>
          </cell>
          <cell r="W90">
            <v>-0.85419337244290761</v>
          </cell>
        </row>
        <row r="91">
          <cell r="F91">
            <v>-91</v>
          </cell>
          <cell r="G91">
            <v>272.57</v>
          </cell>
          <cell r="L91">
            <v>2.5379999999999998</v>
          </cell>
          <cell r="N91">
            <v>2.0526461566134886</v>
          </cell>
          <cell r="P91">
            <v>2.5815147646563874</v>
          </cell>
          <cell r="V91">
            <v>493.53646602438494</v>
          </cell>
          <cell r="W91">
            <v>-0.87627094770352165</v>
          </cell>
        </row>
        <row r="92">
          <cell r="F92">
            <v>-90</v>
          </cell>
          <cell r="G92">
            <v>269.08999999999997</v>
          </cell>
          <cell r="L92">
            <v>2.5710000000000002</v>
          </cell>
          <cell r="N92">
            <v>2.0878393853084742</v>
          </cell>
          <cell r="P92">
            <v>2.6157896030278374</v>
          </cell>
          <cell r="V92">
            <v>495.34986030400427</v>
          </cell>
          <cell r="W92">
            <v>-0.89836713810042734</v>
          </cell>
        </row>
        <row r="93">
          <cell r="F93">
            <v>-89</v>
          </cell>
          <cell r="G93">
            <v>265.60000000000002</v>
          </cell>
          <cell r="L93">
            <v>2.5950000000000002</v>
          </cell>
          <cell r="N93">
            <v>2.12421180742199</v>
          </cell>
          <cell r="P93">
            <v>2.6410775480426523</v>
          </cell>
          <cell r="V93">
            <v>495.51835394395778</v>
          </cell>
          <cell r="W93">
            <v>-0.91291057145670262</v>
          </cell>
        </row>
        <row r="94">
          <cell r="F94">
            <v>-88</v>
          </cell>
          <cell r="G94">
            <v>262.08999999999997</v>
          </cell>
          <cell r="L94">
            <v>2.6230000000000002</v>
          </cell>
          <cell r="N94">
            <v>2.1619299082348054</v>
          </cell>
          <cell r="P94">
            <v>2.6703449349482131</v>
          </cell>
          <cell r="V94">
            <v>493.81991611385797</v>
          </cell>
          <cell r="W94">
            <v>-0.92701821936298345</v>
          </cell>
        </row>
        <row r="95">
          <cell r="F95">
            <v>-87</v>
          </cell>
          <cell r="G95">
            <v>258.57</v>
          </cell>
          <cell r="L95">
            <v>2.657</v>
          </cell>
          <cell r="N95">
            <v>2.2009525658283895</v>
          </cell>
          <cell r="P95">
            <v>2.7059027011976196</v>
          </cell>
          <cell r="V95">
            <v>492.69390764764728</v>
          </cell>
          <cell r="W95">
            <v>-0.93996141710176606</v>
          </cell>
        </row>
        <row r="96">
          <cell r="F96">
            <v>-86</v>
          </cell>
          <cell r="G96">
            <v>255.03</v>
          </cell>
          <cell r="L96">
            <v>2.698</v>
          </cell>
          <cell r="N96">
            <v>2.2414616082359324</v>
          </cell>
          <cell r="P96">
            <v>2.7486470623954267</v>
          </cell>
          <cell r="V96">
            <v>492.54928051420904</v>
          </cell>
          <cell r="W96">
            <v>-0.95788955622395511</v>
          </cell>
        </row>
        <row r="97">
          <cell r="F97">
            <v>-85</v>
          </cell>
          <cell r="G97">
            <v>251.47</v>
          </cell>
          <cell r="L97">
            <v>2.7519999999999998</v>
          </cell>
          <cell r="N97">
            <v>2.2835384970162433</v>
          </cell>
          <cell r="P97">
            <v>2.8045539783950368</v>
          </cell>
          <cell r="V97">
            <v>493.48008005505704</v>
          </cell>
          <cell r="W97">
            <v>-0.97851835421277245</v>
          </cell>
        </row>
        <row r="98">
          <cell r="F98">
            <v>-84</v>
          </cell>
          <cell r="G98">
            <v>247.9</v>
          </cell>
          <cell r="L98">
            <v>2.8029999999999999</v>
          </cell>
          <cell r="N98">
            <v>2.3271464304597118</v>
          </cell>
          <cell r="P98">
            <v>2.8574665791098193</v>
          </cell>
          <cell r="V98">
            <v>496.4886929946943</v>
          </cell>
          <cell r="W98">
            <v>-1.0012257702870262</v>
          </cell>
        </row>
        <row r="99">
          <cell r="F99">
            <v>-83</v>
          </cell>
          <cell r="G99">
            <v>244.32</v>
          </cell>
          <cell r="L99">
            <v>2.8519999999999999</v>
          </cell>
          <cell r="N99">
            <v>2.3723664465691545</v>
          </cell>
          <cell r="P99">
            <v>2.9084046391451284</v>
          </cell>
          <cell r="V99">
            <v>498.67438846404895</v>
          </cell>
          <cell r="W99">
            <v>-1.0229730353213187</v>
          </cell>
        </row>
        <row r="100">
          <cell r="F100">
            <v>-82</v>
          </cell>
          <cell r="G100">
            <v>240.73</v>
          </cell>
          <cell r="L100">
            <v>2.9049999999999998</v>
          </cell>
          <cell r="N100">
            <v>2.4192852661128934</v>
          </cell>
          <cell r="P100">
            <v>2.9636553815323827</v>
          </cell>
          <cell r="V100">
            <v>500.23402212418245</v>
          </cell>
          <cell r="W100">
            <v>-1.0441172654531021</v>
          </cell>
        </row>
        <row r="101">
          <cell r="F101">
            <v>-81</v>
          </cell>
          <cell r="G101">
            <v>237.12</v>
          </cell>
          <cell r="L101">
            <v>2.9609999999999999</v>
          </cell>
          <cell r="N101">
            <v>2.4681334934173766</v>
          </cell>
          <cell r="P101">
            <v>3.021712650312157</v>
          </cell>
          <cell r="V101">
            <v>502.24693491012272</v>
          </cell>
          <cell r="W101">
            <v>-1.0698795927331857</v>
          </cell>
        </row>
        <row r="102">
          <cell r="F102">
            <v>-80</v>
          </cell>
          <cell r="G102">
            <v>233.51</v>
          </cell>
          <cell r="L102">
            <v>3.0339999999999998</v>
          </cell>
          <cell r="N102">
            <v>2.5187403578920713</v>
          </cell>
          <cell r="P102">
            <v>3.0971887463323586</v>
          </cell>
          <cell r="V102">
            <v>504.40656038927955</v>
          </cell>
          <cell r="W102">
            <v>-1.0908382667626926</v>
          </cell>
        </row>
        <row r="103">
          <cell r="F103">
            <v>-79</v>
          </cell>
          <cell r="G103">
            <v>229.9</v>
          </cell>
          <cell r="L103">
            <v>3.1030000000000002</v>
          </cell>
          <cell r="N103">
            <v>2.5711978547780028</v>
          </cell>
          <cell r="P103">
            <v>3.1690299539325486</v>
          </cell>
          <cell r="V103">
            <v>509.13450831719376</v>
          </cell>
          <cell r="W103">
            <v>-1.1180851374259768</v>
          </cell>
        </row>
        <row r="104">
          <cell r="F104">
            <v>-78</v>
          </cell>
          <cell r="G104">
            <v>226.27</v>
          </cell>
          <cell r="L104">
            <v>3.1720000000000002</v>
          </cell>
          <cell r="N104">
            <v>2.6259113823005484</v>
          </cell>
          <cell r="P104">
            <v>3.2404090589740009</v>
          </cell>
          <cell r="V104">
            <v>512.89054479313768</v>
          </cell>
          <cell r="W104">
            <v>-1.1503578732775137</v>
          </cell>
        </row>
        <row r="105">
          <cell r="F105">
            <v>-77</v>
          </cell>
          <cell r="G105">
            <v>222.65</v>
          </cell>
          <cell r="L105">
            <v>3.238</v>
          </cell>
          <cell r="N105">
            <v>2.6825432002741607</v>
          </cell>
          <cell r="P105">
            <v>3.309189533023051</v>
          </cell>
          <cell r="V105">
            <v>516.16219417780337</v>
          </cell>
          <cell r="W105">
            <v>-1.1730280793485897</v>
          </cell>
        </row>
        <row r="106">
          <cell r="F106">
            <v>-76</v>
          </cell>
          <cell r="G106">
            <v>219.02</v>
          </cell>
          <cell r="L106">
            <v>3.3069999999999999</v>
          </cell>
          <cell r="N106">
            <v>2.7415206547959881</v>
          </cell>
          <cell r="P106">
            <v>3.3811428584623195</v>
          </cell>
          <cell r="V106">
            <v>518.68503601667601</v>
          </cell>
          <cell r="W106">
            <v>-1.2012358004873658</v>
          </cell>
        </row>
        <row r="107">
          <cell r="F107">
            <v>-75</v>
          </cell>
          <cell r="G107">
            <v>215.38</v>
          </cell>
          <cell r="L107">
            <v>3.383</v>
          </cell>
          <cell r="N107">
            <v>2.8029854802813414</v>
          </cell>
          <cell r="P107">
            <v>3.459938046710032</v>
          </cell>
          <cell r="V107">
            <v>521.3227443184353</v>
          </cell>
          <cell r="W107">
            <v>-1.230736000480289</v>
          </cell>
        </row>
        <row r="108">
          <cell r="F108">
            <v>-74</v>
          </cell>
          <cell r="G108">
            <v>211.75</v>
          </cell>
          <cell r="L108">
            <v>3.47</v>
          </cell>
          <cell r="N108">
            <v>2.8667325177656533</v>
          </cell>
          <cell r="P108">
            <v>3.5502969384935579</v>
          </cell>
          <cell r="V108">
            <v>524.60578145245643</v>
          </cell>
          <cell r="W108">
            <v>-1.2559575109557399</v>
          </cell>
        </row>
        <row r="109">
          <cell r="F109">
            <v>-73</v>
          </cell>
          <cell r="G109">
            <v>208.12</v>
          </cell>
          <cell r="L109">
            <v>3.5590000000000002</v>
          </cell>
          <cell r="N109">
            <v>2.9330696487905836</v>
          </cell>
          <cell r="P109">
            <v>3.6428225227643658</v>
          </cell>
          <cell r="V109">
            <v>529.23367975710414</v>
          </cell>
          <cell r="W109">
            <v>-1.2887577886731596</v>
          </cell>
        </row>
        <row r="110">
          <cell r="F110">
            <v>-72</v>
          </cell>
          <cell r="G110">
            <v>204.49</v>
          </cell>
          <cell r="L110">
            <v>3.65</v>
          </cell>
          <cell r="N110">
            <v>3.0021500920064343</v>
          </cell>
          <cell r="P110">
            <v>3.7375238629862966</v>
          </cell>
          <cell r="V110">
            <v>533.71721072312982</v>
          </cell>
          <cell r="W110">
            <v>-1.3223445757634631</v>
          </cell>
        </row>
        <row r="111">
          <cell r="F111">
            <v>-71</v>
          </cell>
          <cell r="G111">
            <v>200.86</v>
          </cell>
          <cell r="L111">
            <v>3.7280000000000002</v>
          </cell>
          <cell r="N111">
            <v>3.0741390709974117</v>
          </cell>
          <cell r="P111">
            <v>3.8187882024682636</v>
          </cell>
          <cell r="V111">
            <v>538.0410685256287</v>
          </cell>
          <cell r="W111">
            <v>-1.3567211622640238</v>
          </cell>
        </row>
        <row r="112">
          <cell r="F112">
            <v>-70</v>
          </cell>
          <cell r="G112">
            <v>197.24</v>
          </cell>
          <cell r="L112">
            <v>3.8090000000000002</v>
          </cell>
          <cell r="N112">
            <v>3.1490037599441156</v>
          </cell>
          <cell r="P112">
            <v>3.9035002727802213</v>
          </cell>
          <cell r="V112">
            <v>539.98091189816762</v>
          </cell>
          <cell r="W112">
            <v>-1.3824013292935129</v>
          </cell>
        </row>
        <row r="113">
          <cell r="F113">
            <v>-69</v>
          </cell>
          <cell r="G113">
            <v>193.62</v>
          </cell>
          <cell r="L113">
            <v>3.8959999999999999</v>
          </cell>
          <cell r="N113">
            <v>3.227129702265108</v>
          </cell>
          <cell r="P113">
            <v>3.9939497050760311</v>
          </cell>
          <cell r="V113">
            <v>542.01160499444586</v>
          </cell>
          <cell r="W113">
            <v>-1.4130670987464418</v>
          </cell>
        </row>
        <row r="114">
          <cell r="F114">
            <v>-68</v>
          </cell>
          <cell r="G114">
            <v>190.02</v>
          </cell>
          <cell r="L114">
            <v>3.996</v>
          </cell>
          <cell r="N114">
            <v>3.3082632758223376</v>
          </cell>
          <cell r="P114">
            <v>4.0984098754635481</v>
          </cell>
          <cell r="V114">
            <v>544.3925644359233</v>
          </cell>
          <cell r="W114">
            <v>-1.4378218938273686</v>
          </cell>
        </row>
        <row r="115">
          <cell r="F115">
            <v>-67</v>
          </cell>
          <cell r="G115">
            <v>186.42</v>
          </cell>
          <cell r="L115">
            <v>4.0999999999999996</v>
          </cell>
          <cell r="N115">
            <v>3.3930477678337474</v>
          </cell>
          <cell r="P115">
            <v>4.2068463520088031</v>
          </cell>
          <cell r="V115">
            <v>548.24424369840085</v>
          </cell>
          <cell r="W115">
            <v>-1.4754275551668863</v>
          </cell>
        </row>
        <row r="116">
          <cell r="F116">
            <v>-66</v>
          </cell>
          <cell r="G116">
            <v>182.83</v>
          </cell>
          <cell r="L116">
            <v>4.2080000000000002</v>
          </cell>
          <cell r="N116">
            <v>3.4814708839763449</v>
          </cell>
          <cell r="P116">
            <v>4.31922662923066</v>
          </cell>
          <cell r="V116">
            <v>552.08828463054351</v>
          </cell>
          <cell r="W116">
            <v>-1.5102578403711497</v>
          </cell>
        </row>
        <row r="117">
          <cell r="F117">
            <v>-65</v>
          </cell>
          <cell r="G117">
            <v>179.26</v>
          </cell>
          <cell r="L117">
            <v>4.3129999999999997</v>
          </cell>
          <cell r="N117">
            <v>3.5734937621107017</v>
          </cell>
          <cell r="P117">
            <v>4.4289925057334862</v>
          </cell>
          <cell r="V117">
            <v>555.9206784323917</v>
          </cell>
          <cell r="W117">
            <v>-1.5419639066353548</v>
          </cell>
        </row>
        <row r="118">
          <cell r="F118">
            <v>-64</v>
          </cell>
          <cell r="G118">
            <v>175.7</v>
          </cell>
          <cell r="L118">
            <v>4.4290000000000003</v>
          </cell>
          <cell r="N118">
            <v>3.6695982127692228</v>
          </cell>
          <cell r="P118">
            <v>4.5498842548538434</v>
          </cell>
          <cell r="V118">
            <v>558.91750911756276</v>
          </cell>
          <cell r="W118">
            <v>-1.5767213320411217</v>
          </cell>
        </row>
        <row r="119">
          <cell r="F119">
            <v>-63</v>
          </cell>
          <cell r="G119">
            <v>172.16</v>
          </cell>
          <cell r="L119">
            <v>4.5529999999999999</v>
          </cell>
          <cell r="N119">
            <v>3.7697555046101803</v>
          </cell>
          <cell r="P119">
            <v>4.6795191512480923</v>
          </cell>
          <cell r="V119">
            <v>562.77071204377887</v>
          </cell>
          <cell r="W119">
            <v>-1.6106590262182567</v>
          </cell>
        </row>
        <row r="120">
          <cell r="F120">
            <v>-62</v>
          </cell>
          <cell r="G120">
            <v>168.63</v>
          </cell>
          <cell r="L120">
            <v>4.6779999999999999</v>
          </cell>
          <cell r="N120">
            <v>3.8745097912027799</v>
          </cell>
          <cell r="P120">
            <v>4.8100106087929424</v>
          </cell>
          <cell r="V120">
            <v>567.14337118027458</v>
          </cell>
          <cell r="W120">
            <v>-1.6518702603905768</v>
          </cell>
        </row>
        <row r="121">
          <cell r="F121">
            <v>-61</v>
          </cell>
          <cell r="G121">
            <v>165.12</v>
          </cell>
          <cell r="L121">
            <v>4.7960000000000003</v>
          </cell>
          <cell r="N121">
            <v>3.9838463444971142</v>
          </cell>
          <cell r="P121">
            <v>4.9334823726860781</v>
          </cell>
          <cell r="V121">
            <v>571.0054476719323</v>
          </cell>
          <cell r="W121">
            <v>-1.6883137236863184</v>
          </cell>
        </row>
        <row r="122">
          <cell r="F122">
            <v>-60</v>
          </cell>
          <cell r="G122">
            <v>161.63</v>
          </cell>
          <cell r="L122">
            <v>4.9059999999999997</v>
          </cell>
          <cell r="N122">
            <v>4.0980474804141744</v>
          </cell>
          <cell r="P122">
            <v>5.0489054494667363</v>
          </cell>
          <cell r="V122">
            <v>573.47255459453561</v>
          </cell>
          <cell r="W122">
            <v>-1.7217853480674457</v>
          </cell>
        </row>
        <row r="123">
          <cell r="F123">
            <v>-59</v>
          </cell>
          <cell r="G123">
            <v>158.16</v>
          </cell>
          <cell r="L123">
            <v>5.0190000000000001</v>
          </cell>
          <cell r="N123">
            <v>4.2174183155394536</v>
          </cell>
          <cell r="P123">
            <v>5.1671623809877918</v>
          </cell>
          <cell r="V123">
            <v>574.48486044261472</v>
          </cell>
          <cell r="W123">
            <v>-1.7519701909649568</v>
          </cell>
        </row>
        <row r="124">
          <cell r="F124">
            <v>-58</v>
          </cell>
          <cell r="G124">
            <v>154.72</v>
          </cell>
          <cell r="L124">
            <v>5.1550000000000002</v>
          </cell>
          <cell r="N124">
            <v>4.3419177654800487</v>
          </cell>
          <cell r="P124">
            <v>5.3097213483345813</v>
          </cell>
          <cell r="V124">
            <v>575.31824027883306</v>
          </cell>
          <cell r="W124">
            <v>-1.7775038590597991</v>
          </cell>
        </row>
        <row r="125">
          <cell r="F125">
            <v>-57</v>
          </cell>
          <cell r="G125">
            <v>151.30000000000001</v>
          </cell>
          <cell r="L125">
            <v>5.3120000000000003</v>
          </cell>
          <cell r="N125">
            <v>4.4722353932264971</v>
          </cell>
          <cell r="P125">
            <v>5.4741547944894835</v>
          </cell>
          <cell r="V125">
            <v>578.33245422112986</v>
          </cell>
          <cell r="W125">
            <v>-1.81592470113042</v>
          </cell>
        </row>
        <row r="126">
          <cell r="F126">
            <v>-56</v>
          </cell>
          <cell r="G126">
            <v>147.9</v>
          </cell>
          <cell r="L126">
            <v>5.484</v>
          </cell>
          <cell r="N126">
            <v>4.6087554254360663</v>
          </cell>
          <cell r="P126">
            <v>5.6538060049784145</v>
          </cell>
          <cell r="V126">
            <v>583.0628610598726</v>
          </cell>
          <cell r="W126">
            <v>-1.8612126301264273</v>
          </cell>
        </row>
        <row r="127">
          <cell r="F127">
            <v>-55</v>
          </cell>
          <cell r="G127">
            <v>144.53</v>
          </cell>
          <cell r="L127">
            <v>5.6449999999999996</v>
          </cell>
          <cell r="N127">
            <v>4.7514604485425398</v>
          </cell>
          <cell r="P127">
            <v>5.822342825116702</v>
          </cell>
          <cell r="V127">
            <v>588.66532428270625</v>
          </cell>
          <cell r="W127">
            <v>-1.9053326236777279</v>
          </cell>
        </row>
        <row r="128">
          <cell r="F128">
            <v>-54</v>
          </cell>
          <cell r="G128">
            <v>141.19</v>
          </cell>
          <cell r="L128">
            <v>5.8120000000000003</v>
          </cell>
          <cell r="N128">
            <v>4.9007319134450738</v>
          </cell>
          <cell r="P128">
            <v>5.9967281180671561</v>
          </cell>
          <cell r="V128">
            <v>592.40014152744322</v>
          </cell>
          <cell r="W128">
            <v>-1.9446625035889802</v>
          </cell>
        </row>
        <row r="129">
          <cell r="F129">
            <v>-53</v>
          </cell>
          <cell r="G129">
            <v>137.88999999999999</v>
          </cell>
          <cell r="L129">
            <v>5.9820000000000002</v>
          </cell>
          <cell r="N129">
            <v>5.0564963634661266</v>
          </cell>
          <cell r="P129">
            <v>6.1755972555306835</v>
          </cell>
          <cell r="V129">
            <v>596.04311358603945</v>
          </cell>
          <cell r="W129">
            <v>-1.978920278962168</v>
          </cell>
        </row>
        <row r="130">
          <cell r="F130">
            <v>-52</v>
          </cell>
          <cell r="G130">
            <v>134.61000000000001</v>
          </cell>
          <cell r="L130">
            <v>6.1660000000000004</v>
          </cell>
          <cell r="N130">
            <v>5.2201412679408721</v>
          </cell>
          <cell r="P130">
            <v>6.3679896357690957</v>
          </cell>
          <cell r="V130">
            <v>599.47505268062389</v>
          </cell>
          <cell r="W130">
            <v>-2.0255958998140473</v>
          </cell>
        </row>
        <row r="131">
          <cell r="F131">
            <v>-51</v>
          </cell>
          <cell r="G131">
            <v>131.37</v>
          </cell>
          <cell r="L131">
            <v>6.3710000000000004</v>
          </cell>
          <cell r="N131">
            <v>5.3911458792568956</v>
          </cell>
          <cell r="P131">
            <v>6.5829646312165986</v>
          </cell>
          <cell r="V131">
            <v>603.44688464205421</v>
          </cell>
          <cell r="W131">
            <v>-2.0632286419891925</v>
          </cell>
        </row>
        <row r="132">
          <cell r="F132">
            <v>-50</v>
          </cell>
          <cell r="G132">
            <v>128.16</v>
          </cell>
          <cell r="L132">
            <v>6.5890000000000004</v>
          </cell>
          <cell r="N132">
            <v>5.5705105391425604</v>
          </cell>
          <cell r="P132">
            <v>6.8109875078733175</v>
          </cell>
          <cell r="V132">
            <v>608.80344185079377</v>
          </cell>
          <cell r="W132">
            <v>-2.1131316466205332</v>
          </cell>
        </row>
        <row r="133">
          <cell r="F133">
            <v>-49</v>
          </cell>
          <cell r="G133">
            <v>124.99</v>
          </cell>
          <cell r="L133">
            <v>6.8159999999999998</v>
          </cell>
          <cell r="N133">
            <v>5.7581845036540651</v>
          </cell>
          <cell r="P133">
            <v>7.0493387472573978</v>
          </cell>
          <cell r="V133">
            <v>614.5001027967495</v>
          </cell>
          <cell r="W133">
            <v>-2.1590830399958425</v>
          </cell>
        </row>
        <row r="134">
          <cell r="F134">
            <v>-48</v>
          </cell>
          <cell r="G134">
            <v>121.85</v>
          </cell>
          <cell r="L134">
            <v>7.0529999999999999</v>
          </cell>
          <cell r="N134">
            <v>5.955310025743211</v>
          </cell>
          <cell r="P134">
            <v>7.2967993620015745</v>
          </cell>
          <cell r="V134">
            <v>620.27321271027517</v>
          </cell>
          <cell r="W134">
            <v>-2.2134923666388229</v>
          </cell>
        </row>
        <row r="135">
          <cell r="F135">
            <v>-47</v>
          </cell>
          <cell r="G135">
            <v>118.76</v>
          </cell>
          <cell r="L135">
            <v>7.3019999999999996</v>
          </cell>
          <cell r="N135">
            <v>6.1611658012710393</v>
          </cell>
          <cell r="P135">
            <v>7.558584188497111</v>
          </cell>
          <cell r="V135">
            <v>625.91781925938653</v>
          </cell>
          <cell r="W135">
            <v>-2.2547110028584783</v>
          </cell>
        </row>
        <row r="136">
          <cell r="F136">
            <v>-46</v>
          </cell>
          <cell r="G136">
            <v>115.7</v>
          </cell>
          <cell r="L136">
            <v>7.556</v>
          </cell>
          <cell r="N136">
            <v>6.37766234020767</v>
          </cell>
          <cell r="P136">
            <v>7.8241582687756228</v>
          </cell>
          <cell r="V136">
            <v>631.93152434341221</v>
          </cell>
          <cell r="W136">
            <v>-2.3129267616801177</v>
          </cell>
        </row>
        <row r="137">
          <cell r="F137">
            <v>-45</v>
          </cell>
          <cell r="G137">
            <v>112.69</v>
          </cell>
          <cell r="L137">
            <v>7.81</v>
          </cell>
          <cell r="N137">
            <v>6.6040020559283672</v>
          </cell>
          <cell r="P137">
            <v>8.0909082837496751</v>
          </cell>
          <cell r="V137">
            <v>637.28010881250123</v>
          </cell>
          <cell r="W137">
            <v>-2.3550716389014661</v>
          </cell>
        </row>
        <row r="138">
          <cell r="F138">
            <v>-44</v>
          </cell>
          <cell r="G138">
            <v>109.72</v>
          </cell>
          <cell r="L138">
            <v>8.0719999999999992</v>
          </cell>
          <cell r="N138">
            <v>6.8415332829975322</v>
          </cell>
          <cell r="P138">
            <v>8.365261042499899</v>
          </cell>
          <cell r="V138">
            <v>641.86254599873428</v>
          </cell>
          <cell r="W138">
            <v>-2.4029997602736524</v>
          </cell>
        </row>
        <row r="139">
          <cell r="F139">
            <v>-43</v>
          </cell>
          <cell r="G139">
            <v>106.8</v>
          </cell>
          <cell r="L139">
            <v>8.3569999999999993</v>
          </cell>
          <cell r="N139">
            <v>7.0900906644234016</v>
          </cell>
          <cell r="P139">
            <v>8.664773404637728</v>
          </cell>
          <cell r="V139">
            <v>646.13709418048563</v>
          </cell>
          <cell r="W139">
            <v>-2.4426562244099719</v>
          </cell>
        </row>
        <row r="140">
          <cell r="F140">
            <v>-42</v>
          </cell>
          <cell r="G140">
            <v>103.92</v>
          </cell>
          <cell r="L140">
            <v>8.6289999999999996</v>
          </cell>
          <cell r="N140">
            <v>7.3512060578636023</v>
          </cell>
          <cell r="P140">
            <v>8.9500298675263537</v>
          </cell>
          <cell r="V140">
            <v>651.46012744180416</v>
          </cell>
          <cell r="W140">
            <v>-2.4954547405356609</v>
          </cell>
        </row>
        <row r="141">
          <cell r="F141">
            <v>-41</v>
          </cell>
          <cell r="G141">
            <v>101.09</v>
          </cell>
          <cell r="L141">
            <v>8.9209999999999994</v>
          </cell>
          <cell r="N141">
            <v>7.6246973902213355</v>
          </cell>
          <cell r="P141">
            <v>9.2575097752679731</v>
          </cell>
          <cell r="V141">
            <v>654.76129665223539</v>
          </cell>
          <cell r="W141">
            <v>-2.5328584525099562</v>
          </cell>
        </row>
        <row r="142">
          <cell r="F142">
            <v>-40</v>
          </cell>
          <cell r="G142">
            <v>98.3</v>
          </cell>
          <cell r="L142">
            <v>9.2579999999999991</v>
          </cell>
          <cell r="N142">
            <v>7.9123092280500185</v>
          </cell>
          <cell r="P142">
            <v>9.6094829875813588</v>
          </cell>
          <cell r="V142">
            <v>658.81238253995218</v>
          </cell>
          <cell r="W142">
            <v>-2.58284522729977</v>
          </cell>
        </row>
        <row r="143">
          <cell r="F143">
            <v>-39</v>
          </cell>
          <cell r="G143">
            <v>95.57</v>
          </cell>
          <cell r="L143">
            <v>9.5869999999999997</v>
          </cell>
          <cell r="N143">
            <v>8.2127026268556538</v>
          </cell>
          <cell r="P143">
            <v>9.954632870711853</v>
          </cell>
          <cell r="V143">
            <v>664.98663592005187</v>
          </cell>
          <cell r="W143">
            <v>-2.6233888556097145</v>
          </cell>
        </row>
        <row r="144">
          <cell r="F144">
            <v>-38</v>
          </cell>
          <cell r="G144">
            <v>92.89</v>
          </cell>
          <cell r="L144">
            <v>9.9280000000000008</v>
          </cell>
          <cell r="N144">
            <v>8.5276352901511281</v>
          </cell>
          <cell r="P144">
            <v>10.312510075433611</v>
          </cell>
          <cell r="V144">
            <v>669.73995893541053</v>
          </cell>
          <cell r="W144">
            <v>-2.6678416093507686</v>
          </cell>
        </row>
        <row r="145">
          <cell r="F145">
            <v>-37</v>
          </cell>
          <cell r="G145">
            <v>90.26</v>
          </cell>
          <cell r="L145">
            <v>10.311999999999999</v>
          </cell>
          <cell r="N145">
            <v>8.8579094328471708</v>
          </cell>
          <cell r="P145">
            <v>10.713719756281098</v>
          </cell>
          <cell r="V145">
            <v>674.36143500462276</v>
          </cell>
          <cell r="W145">
            <v>-2.7121901498390346</v>
          </cell>
        </row>
        <row r="146">
          <cell r="F146">
            <v>-36</v>
          </cell>
          <cell r="G146">
            <v>87.69</v>
          </cell>
          <cell r="L146">
            <v>10.73</v>
          </cell>
          <cell r="N146">
            <v>9.2029828636582049</v>
          </cell>
          <cell r="P146">
            <v>11.152017194756535</v>
          </cell>
          <cell r="V146">
            <v>680.76150341609923</v>
          </cell>
          <cell r="W146">
            <v>-2.7534259773642495</v>
          </cell>
        </row>
        <row r="147">
          <cell r="F147">
            <v>-35</v>
          </cell>
          <cell r="G147">
            <v>85.17</v>
          </cell>
          <cell r="L147">
            <v>11.153</v>
          </cell>
          <cell r="N147">
            <v>9.5649415786175247</v>
          </cell>
          <cell r="P147">
            <v>11.593956723436579</v>
          </cell>
          <cell r="V147">
            <v>688.43489873684962</v>
          </cell>
          <cell r="W147">
            <v>-2.810308333078642</v>
          </cell>
        </row>
        <row r="148">
          <cell r="F148">
            <v>-34</v>
          </cell>
          <cell r="G148">
            <v>82.71</v>
          </cell>
          <cell r="L148">
            <v>11.624000000000001</v>
          </cell>
          <cell r="N148">
            <v>9.9431111561634271</v>
          </cell>
          <cell r="P148">
            <v>12.085778979727081</v>
          </cell>
          <cell r="V148">
            <v>695.1486754647616</v>
          </cell>
          <cell r="W148">
            <v>-2.8521133539654073</v>
          </cell>
        </row>
        <row r="149">
          <cell r="F149">
            <v>-33</v>
          </cell>
          <cell r="G149">
            <v>80.31</v>
          </cell>
          <cell r="L149">
            <v>12.082000000000001</v>
          </cell>
          <cell r="N149">
            <v>10.338114573662233</v>
          </cell>
          <cell r="P149">
            <v>12.566160858533944</v>
          </cell>
          <cell r="V149">
            <v>703.7072833542087</v>
          </cell>
          <cell r="W149">
            <v>-2.9005869551344889</v>
          </cell>
        </row>
        <row r="150">
          <cell r="F150">
            <v>-32</v>
          </cell>
          <cell r="G150">
            <v>77.959999999999994</v>
          </cell>
          <cell r="L150">
            <v>12.545999999999999</v>
          </cell>
          <cell r="N150">
            <v>10.752392874242153</v>
          </cell>
          <cell r="P150">
            <v>13.0507543402385</v>
          </cell>
          <cell r="V150">
            <v>710.44689102949144</v>
          </cell>
          <cell r="W150">
            <v>-2.9530478017554875</v>
          </cell>
        </row>
        <row r="151">
          <cell r="F151">
            <v>-31</v>
          </cell>
          <cell r="G151">
            <v>75.67</v>
          </cell>
          <cell r="L151">
            <v>13.074</v>
          </cell>
          <cell r="N151">
            <v>11.184986288176731</v>
          </cell>
          <cell r="P151">
            <v>13.599327389968654</v>
          </cell>
          <cell r="V151">
            <v>716.25360803427145</v>
          </cell>
          <cell r="W151">
            <v>-2.9886227439146058</v>
          </cell>
        </row>
        <row r="152">
          <cell r="F152">
            <v>-30</v>
          </cell>
          <cell r="G152">
            <v>73.45</v>
          </cell>
          <cell r="L152">
            <v>13.615</v>
          </cell>
          <cell r="N152">
            <v>11.634411074286801</v>
          </cell>
          <cell r="P152">
            <v>14.16341367743262</v>
          </cell>
          <cell r="V152">
            <v>724.43686161199594</v>
          </cell>
          <cell r="W152">
            <v>-3.0190506805730393</v>
          </cell>
        </row>
        <row r="153">
          <cell r="F153">
            <v>-29</v>
          </cell>
          <cell r="G153">
            <v>71.290000000000006</v>
          </cell>
          <cell r="L153">
            <v>14.151999999999999</v>
          </cell>
          <cell r="N153">
            <v>12.103046414867956</v>
          </cell>
          <cell r="P153">
            <v>14.723035212686508</v>
          </cell>
          <cell r="V153">
            <v>732.35072781363817</v>
          </cell>
          <cell r="W153">
            <v>-3.0592973543254405</v>
          </cell>
        </row>
        <row r="154">
          <cell r="F154">
            <v>-28</v>
          </cell>
          <cell r="G154">
            <v>69.19</v>
          </cell>
          <cell r="L154">
            <v>14.737</v>
          </cell>
          <cell r="N154">
            <v>12.591406058993789</v>
          </cell>
          <cell r="P154">
            <v>15.332201894472679</v>
          </cell>
          <cell r="V154">
            <v>738.89944931158857</v>
          </cell>
          <cell r="W154">
            <v>-3.0918373946641791</v>
          </cell>
        </row>
        <row r="155">
          <cell r="F155">
            <v>-27</v>
          </cell>
          <cell r="G155">
            <v>67.150000000000006</v>
          </cell>
          <cell r="L155">
            <v>15.295999999999999</v>
          </cell>
          <cell r="N155">
            <v>13.099951131965756</v>
          </cell>
          <cell r="P155">
            <v>15.910596510922838</v>
          </cell>
          <cell r="V155">
            <v>746.80503514785016</v>
          </cell>
          <cell r="W155">
            <v>-3.1277691864724138</v>
          </cell>
        </row>
        <row r="156">
          <cell r="F156">
            <v>-26</v>
          </cell>
          <cell r="G156">
            <v>65.180000000000007</v>
          </cell>
          <cell r="L156">
            <v>15.878</v>
          </cell>
          <cell r="N156">
            <v>13.626309935506931</v>
          </cell>
          <cell r="P156">
            <v>16.511766951072577</v>
          </cell>
          <cell r="V156">
            <v>752.12817301873895</v>
          </cell>
          <cell r="W156">
            <v>-3.1343875126517968</v>
          </cell>
        </row>
        <row r="157">
          <cell r="F157">
            <v>-25</v>
          </cell>
          <cell r="G157">
            <v>63.28</v>
          </cell>
          <cell r="L157">
            <v>16.527000000000001</v>
          </cell>
          <cell r="N157">
            <v>14.170201162500016</v>
          </cell>
          <cell r="P157">
            <v>17.184963761326319</v>
          </cell>
          <cell r="V157">
            <v>757.64765578775393</v>
          </cell>
          <cell r="W157">
            <v>-3.1372357207037989</v>
          </cell>
        </row>
        <row r="158">
          <cell r="F158">
            <v>-24</v>
          </cell>
          <cell r="G158">
            <v>61.44</v>
          </cell>
          <cell r="L158">
            <v>17.152000000000001</v>
          </cell>
          <cell r="N158">
            <v>14.734337355132018</v>
          </cell>
          <cell r="P158">
            <v>17.828322307644424</v>
          </cell>
          <cell r="V158">
            <v>765.55160007271036</v>
          </cell>
          <cell r="W158">
            <v>-3.1620333320840484</v>
          </cell>
        </row>
        <row r="159">
          <cell r="F159">
            <v>-23</v>
          </cell>
          <cell r="G159">
            <v>59.67</v>
          </cell>
          <cell r="L159">
            <v>17.809999999999999</v>
          </cell>
          <cell r="N159">
            <v>15.315328553921331</v>
          </cell>
          <cell r="P159">
            <v>18.504237381412995</v>
          </cell>
          <cell r="V159">
            <v>771.11839132305965</v>
          </cell>
          <cell r="W159">
            <v>-3.1556130484530551</v>
          </cell>
        </row>
        <row r="160">
          <cell r="F160">
            <v>-22</v>
          </cell>
          <cell r="G160">
            <v>57.97</v>
          </cell>
          <cell r="L160">
            <v>18.478999999999999</v>
          </cell>
          <cell r="N160">
            <v>15.912323140712685</v>
          </cell>
          <cell r="P160">
            <v>19.189592351676012</v>
          </cell>
          <cell r="V160">
            <v>777.29631064980606</v>
          </cell>
          <cell r="W160">
            <v>-3.145720354840214</v>
          </cell>
        </row>
        <row r="161">
          <cell r="F161">
            <v>-21</v>
          </cell>
          <cell r="G161">
            <v>56.34</v>
          </cell>
          <cell r="L161">
            <v>19.181999999999999</v>
          </cell>
          <cell r="N161">
            <v>16.524216377423961</v>
          </cell>
          <cell r="P161">
            <v>19.907999746667517</v>
          </cell>
          <cell r="V161">
            <v>783.1202006895619</v>
          </cell>
          <cell r="W161">
            <v>-3.1279035533231814</v>
          </cell>
        </row>
        <row r="162">
          <cell r="F162">
            <v>-20</v>
          </cell>
          <cell r="G162">
            <v>54.78</v>
          </cell>
          <cell r="L162">
            <v>19.89</v>
          </cell>
          <cell r="N162">
            <v>17.149624411199849</v>
          </cell>
          <cell r="P162">
            <v>20.629059960178193</v>
          </cell>
          <cell r="V162">
            <v>789.59401282095018</v>
          </cell>
          <cell r="W162">
            <v>-3.105647960480137</v>
          </cell>
        </row>
        <row r="163">
          <cell r="F163">
            <v>-19</v>
          </cell>
          <cell r="G163">
            <v>53.29</v>
          </cell>
          <cell r="L163">
            <v>20.626999999999999</v>
          </cell>
          <cell r="N163">
            <v>17.786859239475984</v>
          </cell>
          <cell r="P163">
            <v>21.377364402524798</v>
          </cell>
          <cell r="V163">
            <v>795.53784306134855</v>
          </cell>
          <cell r="W163">
            <v>-3.0737299340665549</v>
          </cell>
        </row>
        <row r="164">
          <cell r="F164">
            <v>-18</v>
          </cell>
          <cell r="G164">
            <v>51.87</v>
          </cell>
          <cell r="L164">
            <v>21.337</v>
          </cell>
          <cell r="N164">
            <v>18.433905635268978</v>
          </cell>
          <cell r="P164">
            <v>22.08878518847423</v>
          </cell>
          <cell r="V164">
            <v>801.97209673568841</v>
          </cell>
          <cell r="W164">
            <v>-3.0355857451585244</v>
          </cell>
        </row>
        <row r="165">
          <cell r="F165">
            <v>-17</v>
          </cell>
          <cell r="G165">
            <v>50.53</v>
          </cell>
          <cell r="L165">
            <v>22.106999999999999</v>
          </cell>
          <cell r="N165">
            <v>19.083403560109716</v>
          </cell>
          <cell r="P165">
            <v>22.864169534270545</v>
          </cell>
          <cell r="V165">
            <v>806.58001506834512</v>
          </cell>
          <cell r="W165">
            <v>-2.9598972152555381</v>
          </cell>
        </row>
        <row r="166">
          <cell r="F166">
            <v>-16</v>
          </cell>
          <cell r="G166">
            <v>49.26</v>
          </cell>
          <cell r="L166">
            <v>22.841000000000001</v>
          </cell>
          <cell r="N166">
            <v>19.737014261964564</v>
          </cell>
          <cell r="P166">
            <v>23.598548537705923</v>
          </cell>
          <cell r="V166">
            <v>813.32497277225718</v>
          </cell>
          <cell r="W166">
            <v>-2.903749530852366</v>
          </cell>
        </row>
        <row r="167">
          <cell r="F167">
            <v>-15</v>
          </cell>
          <cell r="G167">
            <v>48.06</v>
          </cell>
          <cell r="L167">
            <v>23.632999999999999</v>
          </cell>
          <cell r="N167">
            <v>20.391615474382242</v>
          </cell>
          <cell r="P167">
            <v>24.388758583873745</v>
          </cell>
          <cell r="V167">
            <v>818.34998123142634</v>
          </cell>
          <cell r="W167">
            <v>-2.8318258245247003</v>
          </cell>
        </row>
        <row r="168">
          <cell r="F168">
            <v>-14</v>
          </cell>
          <cell r="G168">
            <v>46.93</v>
          </cell>
          <cell r="L168">
            <v>24.358000000000001</v>
          </cell>
          <cell r="N168">
            <v>21.043717976553662</v>
          </cell>
          <cell r="P168">
            <v>25.090985475224439</v>
          </cell>
          <cell r="V168">
            <v>825.14987581927801</v>
          </cell>
          <cell r="W168">
            <v>-2.7559297199777393</v>
          </cell>
        </row>
        <row r="169">
          <cell r="F169">
            <v>-13</v>
          </cell>
          <cell r="G169">
            <v>45.89</v>
          </cell>
          <cell r="L169">
            <v>25.100999999999999</v>
          </cell>
          <cell r="N169">
            <v>21.67696945949697</v>
          </cell>
          <cell r="P169">
            <v>25.828200683477984</v>
          </cell>
          <cell r="V169">
            <v>828.94869205193038</v>
          </cell>
          <cell r="W169">
            <v>-2.6094624894233389</v>
          </cell>
        </row>
        <row r="170">
          <cell r="F170">
            <v>-12</v>
          </cell>
          <cell r="G170">
            <v>44.91</v>
          </cell>
          <cell r="L170">
            <v>25.835000000000001</v>
          </cell>
          <cell r="N170">
            <v>22.304972607047969</v>
          </cell>
          <cell r="P170">
            <v>26.528294317616947</v>
          </cell>
          <cell r="V170">
            <v>834.3947969275041</v>
          </cell>
          <cell r="W170">
            <v>-2.5311636669808522</v>
          </cell>
        </row>
        <row r="171">
          <cell r="F171">
            <v>-11</v>
          </cell>
          <cell r="G171">
            <v>44.02</v>
          </cell>
          <cell r="L171">
            <v>26.596</v>
          </cell>
          <cell r="N171">
            <v>22.903536987271231</v>
          </cell>
          <cell r="P171">
            <v>27.26593077821699</v>
          </cell>
          <cell r="V171">
            <v>838.70988114138152</v>
          </cell>
          <cell r="W171">
            <v>-2.3610181942678907</v>
          </cell>
        </row>
        <row r="172">
          <cell r="F172">
            <v>-10</v>
          </cell>
          <cell r="G172">
            <v>43.2</v>
          </cell>
          <cell r="L172">
            <v>27.331</v>
          </cell>
          <cell r="N172">
            <v>23.480457740685438</v>
          </cell>
          <cell r="P172">
            <v>27.97166570568422</v>
          </cell>
          <cell r="V172">
            <v>844.94753521360019</v>
          </cell>
          <cell r="W172">
            <v>-2.2358063238137937</v>
          </cell>
        </row>
        <row r="173">
          <cell r="F173">
            <v>-9</v>
          </cell>
          <cell r="G173">
            <v>42.45</v>
          </cell>
          <cell r="L173">
            <v>28.084</v>
          </cell>
          <cell r="N173">
            <v>24.030862922648215</v>
          </cell>
          <cell r="P173">
            <v>28.68058528282495</v>
          </cell>
          <cell r="V173">
            <v>850.67065886676971</v>
          </cell>
          <cell r="W173">
            <v>-2.0978749279263162</v>
          </cell>
        </row>
        <row r="174">
          <cell r="F174">
            <v>-8</v>
          </cell>
          <cell r="G174">
            <v>41.79</v>
          </cell>
          <cell r="L174">
            <v>28.805</v>
          </cell>
          <cell r="N174">
            <v>24.534251281882369</v>
          </cell>
          <cell r="P174">
            <v>29.41086519010473</v>
          </cell>
          <cell r="V174">
            <v>857.08734291281496</v>
          </cell>
          <cell r="W174">
            <v>-1.892918628666457</v>
          </cell>
        </row>
        <row r="175">
          <cell r="F175">
            <v>-7</v>
          </cell>
          <cell r="G175">
            <v>41.2</v>
          </cell>
          <cell r="L175">
            <v>29.617999999999999</v>
          </cell>
          <cell r="N175">
            <v>25.000145672366049</v>
          </cell>
          <cell r="P175">
            <v>30.271787030306022</v>
          </cell>
          <cell r="V175">
            <v>865.2458979723441</v>
          </cell>
          <cell r="W175">
            <v>-1.7352410462161678</v>
          </cell>
        </row>
        <row r="176">
          <cell r="F176">
            <v>-6</v>
          </cell>
          <cell r="G176">
            <v>40.69</v>
          </cell>
          <cell r="L176">
            <v>30.446000000000002</v>
          </cell>
          <cell r="N176">
            <v>25.415540050630977</v>
          </cell>
          <cell r="P176">
            <v>31.194576372750941</v>
          </cell>
          <cell r="V176">
            <v>878.00027673279146</v>
          </cell>
          <cell r="W176">
            <v>-1.5438611385456225</v>
          </cell>
        </row>
        <row r="177">
          <cell r="F177">
            <v>-5</v>
          </cell>
          <cell r="G177">
            <v>40.26</v>
          </cell>
          <cell r="L177">
            <v>31.318000000000001</v>
          </cell>
          <cell r="N177">
            <v>25.775289843080451</v>
          </cell>
          <cell r="P177">
            <v>32.219127641144276</v>
          </cell>
          <cell r="V177">
            <v>893.56502033792378</v>
          </cell>
          <cell r="W177">
            <v>-1.3413667840282892</v>
          </cell>
        </row>
        <row r="178">
          <cell r="F178">
            <v>-4</v>
          </cell>
          <cell r="G178">
            <v>39.9</v>
          </cell>
          <cell r="L178">
            <v>32.256999999999998</v>
          </cell>
          <cell r="N178">
            <v>26.083412826008317</v>
          </cell>
          <cell r="P178">
            <v>33.335455360639713</v>
          </cell>
          <cell r="V178">
            <v>913.16009648781426</v>
          </cell>
          <cell r="W178">
            <v>-1.1598885950811919</v>
          </cell>
        </row>
        <row r="179">
          <cell r="F179">
            <v>-3</v>
          </cell>
          <cell r="G179">
            <v>39.630000000000003</v>
          </cell>
          <cell r="L179">
            <v>33.280999999999999</v>
          </cell>
          <cell r="N179">
            <v>26.318777246430706</v>
          </cell>
          <cell r="P179">
            <v>34.601425229852964</v>
          </cell>
          <cell r="V179">
            <v>936.35097064566719</v>
          </cell>
          <cell r="W179">
            <v>-0.90005729473725893</v>
          </cell>
        </row>
        <row r="180">
          <cell r="F180">
            <v>-2</v>
          </cell>
          <cell r="G180">
            <v>39.43</v>
          </cell>
          <cell r="L180">
            <v>34.409999999999997</v>
          </cell>
          <cell r="N180">
            <v>26.495537241954299</v>
          </cell>
          <cell r="P180">
            <v>35.999596455739066</v>
          </cell>
          <cell r="V180">
            <v>965.33363260471504</v>
          </cell>
          <cell r="W180">
            <v>-0.69202850459706899</v>
          </cell>
        </row>
        <row r="181">
          <cell r="F181">
            <v>-1</v>
          </cell>
          <cell r="G181">
            <v>39.31</v>
          </cell>
          <cell r="L181">
            <v>35.655000000000001</v>
          </cell>
          <cell r="N181">
            <v>26.602596612462474</v>
          </cell>
          <cell r="P181">
            <v>37.545016684606985</v>
          </cell>
          <cell r="V181">
            <v>999.27215756800399</v>
          </cell>
          <cell r="W181">
            <v>-0.43199515746885953</v>
          </cell>
        </row>
        <row r="182">
          <cell r="F182">
            <v>0</v>
          </cell>
          <cell r="G182">
            <v>39.270000000000003</v>
          </cell>
          <cell r="L182">
            <v>37.020000000000003</v>
          </cell>
          <cell r="N182">
            <v>26.637142141262007</v>
          </cell>
          <cell r="P182">
            <v>39.234994024361541</v>
          </cell>
          <cell r="V182">
            <v>1038.9980270448802</v>
          </cell>
          <cell r="W182">
            <v>-0.15018006673842471</v>
          </cell>
        </row>
        <row r="183">
          <cell r="F183">
            <v>1</v>
          </cell>
          <cell r="G183">
            <v>39.31</v>
          </cell>
          <cell r="L183">
            <v>38.518000000000001</v>
          </cell>
          <cell r="N183">
            <v>26.602596612462481</v>
          </cell>
          <cell r="P183">
            <v>41.072608840797578</v>
          </cell>
          <cell r="V183">
            <v>1084.6606116175096</v>
          </cell>
          <cell r="W183">
            <v>0.15693997609744281</v>
          </cell>
        </row>
        <row r="184">
          <cell r="F184">
            <v>2</v>
          </cell>
          <cell r="G184">
            <v>39.43</v>
          </cell>
          <cell r="L184">
            <v>40.152999999999999</v>
          </cell>
          <cell r="N184">
            <v>26.499438170513319</v>
          </cell>
          <cell r="P184">
            <v>43.048640586872729</v>
          </cell>
          <cell r="V184">
            <v>1136.6184734889403</v>
          </cell>
          <cell r="W184">
            <v>0.49287130608956031</v>
          </cell>
        </row>
        <row r="185">
          <cell r="F185">
            <v>3</v>
          </cell>
          <cell r="G185">
            <v>39.630000000000003</v>
          </cell>
          <cell r="L185">
            <v>41.892000000000003</v>
          </cell>
          <cell r="N185">
            <v>26.329085452824515</v>
          </cell>
          <cell r="P185">
            <v>45.132136723745582</v>
          </cell>
          <cell r="V185">
            <v>1194.9386158398459</v>
          </cell>
          <cell r="W185">
            <v>0.86097281173746665</v>
          </cell>
        </row>
        <row r="186">
          <cell r="F186">
            <v>4</v>
          </cell>
          <cell r="G186">
            <v>39.9</v>
          </cell>
          <cell r="L186">
            <v>43.716000000000001</v>
          </cell>
          <cell r="N186">
            <v>26.102187734459882</v>
          </cell>
          <cell r="P186">
            <v>47.250012009932448</v>
          </cell>
          <cell r="V186">
            <v>1259.1264435303474</v>
          </cell>
          <cell r="W186">
            <v>1.2185676915411128</v>
          </cell>
        </row>
        <row r="187">
          <cell r="F187">
            <v>5</v>
          </cell>
          <cell r="G187">
            <v>40.26</v>
          </cell>
          <cell r="L187">
            <v>45.594000000000001</v>
          </cell>
          <cell r="N187">
            <v>25.805035669890145</v>
          </cell>
          <cell r="P187">
            <v>49.415113673755343</v>
          </cell>
          <cell r="V187">
            <v>1327.1933480398288</v>
          </cell>
          <cell r="W187">
            <v>1.7010004323575652</v>
          </cell>
        </row>
        <row r="188">
          <cell r="F188">
            <v>6</v>
          </cell>
          <cell r="G188">
            <v>40.69</v>
          </cell>
          <cell r="L188">
            <v>47.518000000000001</v>
          </cell>
          <cell r="N188">
            <v>25.457930749816391</v>
          </cell>
          <cell r="P188">
            <v>51.565469245539951</v>
          </cell>
          <cell r="V188">
            <v>1400.5317112515136</v>
          </cell>
          <cell r="W188">
            <v>2.1248498879714779</v>
          </cell>
        </row>
        <row r="189">
          <cell r="F189">
            <v>7</v>
          </cell>
          <cell r="G189">
            <v>41.2</v>
          </cell>
          <cell r="L189">
            <v>49.420999999999999</v>
          </cell>
          <cell r="N189">
            <v>25.056913732429127</v>
          </cell>
          <cell r="P189">
            <v>53.63833916441709</v>
          </cell>
          <cell r="V189">
            <v>1477.0868828138573</v>
          </cell>
          <cell r="W189">
            <v>2.6298389315225639</v>
          </cell>
        </row>
        <row r="190">
          <cell r="F190">
            <v>8</v>
          </cell>
          <cell r="G190">
            <v>41.79</v>
          </cell>
          <cell r="L190">
            <v>51.302999999999997</v>
          </cell>
          <cell r="N190">
            <v>24.606854855049747</v>
          </cell>
          <cell r="P190">
            <v>55.641346744792962</v>
          </cell>
          <cell r="V190">
            <v>1555.7217214397615</v>
          </cell>
          <cell r="W190">
            <v>3.1646620107005883</v>
          </cell>
        </row>
        <row r="191">
          <cell r="F191">
            <v>9</v>
          </cell>
          <cell r="G191">
            <v>42.45</v>
          </cell>
          <cell r="L191">
            <v>53.143999999999998</v>
          </cell>
          <cell r="N191">
            <v>24.120225392292042</v>
          </cell>
          <cell r="P191">
            <v>57.500162612217196</v>
          </cell>
          <cell r="V191">
            <v>1636.9272619965898</v>
          </cell>
          <cell r="W191">
            <v>3.6723288851563556</v>
          </cell>
        </row>
        <row r="192">
          <cell r="F192">
            <v>10</v>
          </cell>
          <cell r="G192">
            <v>43.2</v>
          </cell>
          <cell r="L192">
            <v>54.890999999999998</v>
          </cell>
          <cell r="N192">
            <v>23.587717999974966</v>
          </cell>
          <cell r="P192">
            <v>59.222688522432776</v>
          </cell>
          <cell r="V192">
            <v>1718.3283083093984</v>
          </cell>
          <cell r="W192">
            <v>4.3125121959162893</v>
          </cell>
        </row>
        <row r="193">
          <cell r="F193">
            <v>11</v>
          </cell>
          <cell r="G193">
            <v>44.02</v>
          </cell>
          <cell r="L193">
            <v>56.518000000000001</v>
          </cell>
          <cell r="N193">
            <v>23.02906763767972</v>
          </cell>
          <cell r="P193">
            <v>60.751331098438662</v>
          </cell>
          <cell r="V193">
            <v>1801.0726996140841</v>
          </cell>
          <cell r="W193">
            <v>4.8562604588394889</v>
          </cell>
        </row>
        <row r="194">
          <cell r="F194">
            <v>12</v>
          </cell>
          <cell r="G194">
            <v>44.91</v>
          </cell>
          <cell r="L194">
            <v>58.017000000000003</v>
          </cell>
          <cell r="N194">
            <v>22.44891557973488</v>
          </cell>
          <cell r="P194">
            <v>62.04566766360584</v>
          </cell>
          <cell r="V194">
            <v>1882.631034682317</v>
          </cell>
          <cell r="W194">
            <v>5.4068684677609999</v>
          </cell>
        </row>
        <row r="195">
          <cell r="F195">
            <v>13</v>
          </cell>
          <cell r="G195">
            <v>45.89</v>
          </cell>
          <cell r="L195">
            <v>59.347999999999999</v>
          </cell>
          <cell r="N195">
            <v>21.839618659517051</v>
          </cell>
          <cell r="P195">
            <v>63.153608461970244</v>
          </cell>
          <cell r="V195">
            <v>1961.6155463460323</v>
          </cell>
          <cell r="W195">
            <v>6.0804754310333964</v>
          </cell>
        </row>
        <row r="196">
          <cell r="F196">
            <v>14</v>
          </cell>
          <cell r="G196">
            <v>46.93</v>
          </cell>
          <cell r="L196">
            <v>60.491</v>
          </cell>
          <cell r="N196">
            <v>21.224576704876384</v>
          </cell>
          <cell r="P196">
            <v>63.963869198082399</v>
          </cell>
          <cell r="V196">
            <v>2040.2134455139653</v>
          </cell>
          <cell r="W196">
            <v>6.5679752800448989</v>
          </cell>
        </row>
        <row r="197">
          <cell r="F197">
            <v>15</v>
          </cell>
          <cell r="G197">
            <v>48.06</v>
          </cell>
          <cell r="L197">
            <v>61.404000000000003</v>
          </cell>
          <cell r="N197">
            <v>20.590518926339389</v>
          </cell>
          <cell r="P197">
            <v>64.526237024334122</v>
          </cell>
          <cell r="V197">
            <v>2113.2197363346836</v>
          </cell>
          <cell r="W197">
            <v>7.2279172193833272</v>
          </cell>
        </row>
        <row r="198">
          <cell r="F198">
            <v>16</v>
          </cell>
          <cell r="G198">
            <v>49.26</v>
          </cell>
          <cell r="L198">
            <v>62.115000000000002</v>
          </cell>
          <cell r="N198">
            <v>19.953286471150935</v>
          </cell>
          <cell r="P198">
            <v>64.846185461637873</v>
          </cell>
          <cell r="V198">
            <v>2183.1294235254886</v>
          </cell>
          <cell r="W198">
            <v>7.7431484429200657</v>
          </cell>
        </row>
        <row r="199">
          <cell r="F199">
            <v>17</v>
          </cell>
          <cell r="G199">
            <v>50.53</v>
          </cell>
          <cell r="L199">
            <v>62.576000000000001</v>
          </cell>
          <cell r="N199">
            <v>19.316247819527202</v>
          </cell>
          <cell r="P199">
            <v>64.888744066037347</v>
          </cell>
          <cell r="V199">
            <v>2248.734686824926</v>
          </cell>
          <cell r="W199">
            <v>8.2354655536280283</v>
          </cell>
        </row>
        <row r="200">
          <cell r="F200">
            <v>18</v>
          </cell>
          <cell r="G200">
            <v>51.87</v>
          </cell>
          <cell r="L200">
            <v>62.781999999999996</v>
          </cell>
          <cell r="N200">
            <v>18.682428022453855</v>
          </cell>
          <cell r="P200">
            <v>64.645972294002931</v>
          </cell>
          <cell r="V200">
            <v>2308.2244872979832</v>
          </cell>
          <cell r="W200">
            <v>8.6950917048489789</v>
          </cell>
        </row>
        <row r="201">
          <cell r="F201">
            <v>19</v>
          </cell>
          <cell r="G201">
            <v>53.29</v>
          </cell>
          <cell r="L201">
            <v>62.767000000000003</v>
          </cell>
          <cell r="N201">
            <v>18.050189240187184</v>
          </cell>
          <cell r="P201">
            <v>64.193616501545847</v>
          </cell>
          <cell r="V201">
            <v>2360.5711614331835</v>
          </cell>
          <cell r="W201">
            <v>9.1797280657484261</v>
          </cell>
        </row>
        <row r="202">
          <cell r="F202">
            <v>20</v>
          </cell>
          <cell r="G202">
            <v>54.78</v>
          </cell>
          <cell r="L202">
            <v>62.503999999999998</v>
          </cell>
          <cell r="N202">
            <v>17.426716257823756</v>
          </cell>
          <cell r="P202">
            <v>63.501878298324648</v>
          </cell>
          <cell r="V202">
            <v>2408.2243373608362</v>
          </cell>
          <cell r="W202">
            <v>9.5648488587303415</v>
          </cell>
        </row>
        <row r="203">
          <cell r="F203">
            <v>21</v>
          </cell>
          <cell r="G203">
            <v>56.34</v>
          </cell>
          <cell r="L203">
            <v>62.036999999999999</v>
          </cell>
          <cell r="N203">
            <v>16.813991739681587</v>
          </cell>
          <cell r="P203">
            <v>62.623735058542529</v>
          </cell>
          <cell r="V203">
            <v>2448.8826630642588</v>
          </cell>
          <cell r="W203">
            <v>9.9062930145386581</v>
          </cell>
        </row>
        <row r="204">
          <cell r="F204">
            <v>22</v>
          </cell>
          <cell r="G204">
            <v>57.97</v>
          </cell>
          <cell r="L204">
            <v>61.375999999999998</v>
          </cell>
          <cell r="N204">
            <v>16.213688016152577</v>
          </cell>
          <cell r="P204">
            <v>61.577898584937898</v>
          </cell>
          <cell r="V204">
            <v>2483.7917868161421</v>
          </cell>
          <cell r="W204">
            <v>10.207668814542403</v>
          </cell>
        </row>
        <row r="205">
          <cell r="F205">
            <v>23</v>
          </cell>
          <cell r="G205">
            <v>59.67</v>
          </cell>
          <cell r="L205">
            <v>60.52</v>
          </cell>
          <cell r="N205">
            <v>15.627188026085499</v>
          </cell>
          <cell r="P205">
            <v>60.370797608894058</v>
          </cell>
          <cell r="V205">
            <v>2512.9713760525128</v>
          </cell>
          <cell r="W205">
            <v>10.468242759439459</v>
          </cell>
        </row>
        <row r="206">
          <cell r="F206">
            <v>24</v>
          </cell>
          <cell r="G206">
            <v>61.44</v>
          </cell>
          <cell r="L206">
            <v>59.521999999999998</v>
          </cell>
          <cell r="N206">
            <v>15.055608238083488</v>
          </cell>
          <cell r="P206">
            <v>59.059046685617346</v>
          </cell>
          <cell r="V206">
            <v>2535.9595905052206</v>
          </cell>
          <cell r="W206">
            <v>10.685631176774224</v>
          </cell>
        </row>
        <row r="207">
          <cell r="F207">
            <v>25</v>
          </cell>
          <cell r="G207">
            <v>63.28</v>
          </cell>
          <cell r="L207">
            <v>58.371000000000002</v>
          </cell>
          <cell r="N207">
            <v>14.499822609379827</v>
          </cell>
          <cell r="P207">
            <v>57.646932815532907</v>
          </cell>
          <cell r="V207">
            <v>2554.4477089557354</v>
          </cell>
          <cell r="W207">
            <v>10.866864590153609</v>
          </cell>
        </row>
        <row r="208">
          <cell r="F208">
            <v>26</v>
          </cell>
          <cell r="G208">
            <v>65.180000000000007</v>
          </cell>
          <cell r="L208">
            <v>57.088999999999999</v>
          </cell>
          <cell r="N208">
            <v>13.963217061750958</v>
          </cell>
          <cell r="P208">
            <v>56.134366417651655</v>
          </cell>
          <cell r="V208">
            <v>2568.0415896791628</v>
          </cell>
          <cell r="W208">
            <v>10.952917234951283</v>
          </cell>
        </row>
        <row r="209">
          <cell r="F209">
            <v>27</v>
          </cell>
          <cell r="G209">
            <v>67.150000000000006</v>
          </cell>
          <cell r="L209">
            <v>55.725999999999999</v>
          </cell>
          <cell r="N209">
            <v>13.443164133962505</v>
          </cell>
          <cell r="P209">
            <v>54.581677057373163</v>
          </cell>
          <cell r="V209">
            <v>2575.743180695868</v>
          </cell>
          <cell r="W209">
            <v>11.058470184277368</v>
          </cell>
        </row>
        <row r="210">
          <cell r="F210">
            <v>28</v>
          </cell>
          <cell r="G210">
            <v>69.19</v>
          </cell>
          <cell r="L210">
            <v>54.329000000000001</v>
          </cell>
          <cell r="N210">
            <v>12.939986568075364</v>
          </cell>
          <cell r="P210">
            <v>53.042464025269851</v>
          </cell>
          <cell r="V210">
            <v>2580.1934589490634</v>
          </cell>
          <cell r="W210">
            <v>11.13466211970408</v>
          </cell>
        </row>
        <row r="211">
          <cell r="F211">
            <v>29</v>
          </cell>
          <cell r="G211">
            <v>71.290000000000006</v>
          </cell>
          <cell r="L211">
            <v>52.863</v>
          </cell>
          <cell r="N211">
            <v>12.456082725269079</v>
          </cell>
          <cell r="P211">
            <v>51.470117978352079</v>
          </cell>
          <cell r="V211">
            <v>2583.6066785032785</v>
          </cell>
          <cell r="W211">
            <v>11.138917445306712</v>
          </cell>
        </row>
        <row r="212">
          <cell r="F212">
            <v>30</v>
          </cell>
          <cell r="G212">
            <v>73.45</v>
          </cell>
          <cell r="L212">
            <v>51.359000000000002</v>
          </cell>
          <cell r="N212">
            <v>11.99105269291832</v>
          </cell>
          <cell r="P212">
            <v>49.891551356058848</v>
          </cell>
          <cell r="V212">
            <v>2583.1115174835813</v>
          </cell>
          <cell r="W212">
            <v>11.117545483324029</v>
          </cell>
        </row>
        <row r="213">
          <cell r="F213">
            <v>31</v>
          </cell>
          <cell r="G213">
            <v>75.67</v>
          </cell>
          <cell r="L213">
            <v>49.874000000000002</v>
          </cell>
          <cell r="N213">
            <v>11.54444277620385</v>
          </cell>
          <cell r="P213">
            <v>48.350344450492685</v>
          </cell>
          <cell r="V213">
            <v>2579.7533546294339</v>
          </cell>
          <cell r="W213">
            <v>11.075924401045057</v>
          </cell>
        </row>
        <row r="214">
          <cell r="F214">
            <v>32</v>
          </cell>
          <cell r="G214">
            <v>77.959999999999994</v>
          </cell>
          <cell r="L214">
            <v>48.386000000000003</v>
          </cell>
          <cell r="N214">
            <v>11.113939716371496</v>
          </cell>
          <cell r="P214">
            <v>46.838146070686157</v>
          </cell>
          <cell r="V214">
            <v>2575.6253075729974</v>
          </cell>
          <cell r="W214">
            <v>11.072228879162786</v>
          </cell>
        </row>
        <row r="215">
          <cell r="F215">
            <v>33</v>
          </cell>
          <cell r="G215">
            <v>80.31</v>
          </cell>
          <cell r="L215">
            <v>46.881</v>
          </cell>
          <cell r="N215">
            <v>10.70107029427632</v>
          </cell>
          <cell r="P215">
            <v>45.336235836509914</v>
          </cell>
          <cell r="V215">
            <v>2570.5786992962521</v>
          </cell>
          <cell r="W215">
            <v>11.006964326611286</v>
          </cell>
        </row>
        <row r="216">
          <cell r="F216">
            <v>34</v>
          </cell>
          <cell r="G216">
            <v>82.71</v>
          </cell>
          <cell r="L216">
            <v>45.414999999999999</v>
          </cell>
          <cell r="N216">
            <v>10.306847491094173</v>
          </cell>
          <cell r="P216">
            <v>43.880512710954775</v>
          </cell>
          <cell r="V216">
            <v>2563.1525939885196</v>
          </cell>
          <cell r="W216">
            <v>10.88069660076234</v>
          </cell>
        </row>
        <row r="217">
          <cell r="F217">
            <v>35</v>
          </cell>
          <cell r="G217">
            <v>85.17</v>
          </cell>
          <cell r="L217">
            <v>43.962000000000003</v>
          </cell>
          <cell r="N217">
            <v>9.9288893263803111</v>
          </cell>
          <cell r="P217">
            <v>42.450379434424207</v>
          </cell>
          <cell r="V217">
            <v>2554.9893344742527</v>
          </cell>
          <cell r="W217">
            <v>10.794606126894907</v>
          </cell>
        </row>
        <row r="218">
          <cell r="F218">
            <v>36</v>
          </cell>
          <cell r="G218">
            <v>87.69</v>
          </cell>
          <cell r="L218">
            <v>42.524999999999999</v>
          </cell>
          <cell r="N218">
            <v>9.5666217891418253</v>
          </cell>
          <cell r="P218">
            <v>41.051706523484853</v>
          </cell>
          <cell r="V218">
            <v>2545.233326355702</v>
          </cell>
          <cell r="W218">
            <v>10.697495617474882</v>
          </cell>
        </row>
        <row r="219">
          <cell r="F219">
            <v>37</v>
          </cell>
          <cell r="G219">
            <v>90.26</v>
          </cell>
          <cell r="L219">
            <v>41.134999999999998</v>
          </cell>
          <cell r="N219">
            <v>9.2207694412962091</v>
          </cell>
          <cell r="P219">
            <v>39.699866577572138</v>
          </cell>
          <cell r="V219">
            <v>2534.1986951704262</v>
          </cell>
          <cell r="W219">
            <v>10.550288576535637</v>
          </cell>
        </row>
        <row r="220">
          <cell r="F220">
            <v>38</v>
          </cell>
          <cell r="G220">
            <v>92.89</v>
          </cell>
          <cell r="L220">
            <v>39.758000000000003</v>
          </cell>
          <cell r="N220">
            <v>8.8892889237284169</v>
          </cell>
          <cell r="P220">
            <v>38.371535545593211</v>
          </cell>
          <cell r="V220">
            <v>2522.5730625371298</v>
          </cell>
          <cell r="W220">
            <v>10.441064909901455</v>
          </cell>
        </row>
        <row r="221">
          <cell r="F221">
            <v>39</v>
          </cell>
          <cell r="G221">
            <v>95.57</v>
          </cell>
          <cell r="L221">
            <v>38.43</v>
          </cell>
          <cell r="N221">
            <v>8.5727692345973825</v>
          </cell>
          <cell r="P221">
            <v>37.093929426766046</v>
          </cell>
          <cell r="V221">
            <v>2509.2129447222974</v>
          </cell>
          <cell r="W221">
            <v>10.28357152621895</v>
          </cell>
        </row>
        <row r="222">
          <cell r="F222">
            <v>40</v>
          </cell>
          <cell r="G222">
            <v>98.3</v>
          </cell>
          <cell r="L222">
            <v>37.142000000000003</v>
          </cell>
          <cell r="N222">
            <v>8.2704490374790449</v>
          </cell>
          <cell r="P222">
            <v>35.852658817652824</v>
          </cell>
          <cell r="V222">
            <v>2495.650728027178</v>
          </cell>
          <cell r="W222">
            <v>10.126642733507145</v>
          </cell>
        </row>
        <row r="223">
          <cell r="F223">
            <v>41</v>
          </cell>
          <cell r="G223">
            <v>101.09</v>
          </cell>
          <cell r="L223">
            <v>35.895000000000003</v>
          </cell>
          <cell r="N223">
            <v>7.9805995786282429</v>
          </cell>
          <cell r="P223">
            <v>34.661468282619268</v>
          </cell>
          <cell r="V223">
            <v>2481.0428414048411</v>
          </cell>
          <cell r="W223">
            <v>10.002891810125158</v>
          </cell>
        </row>
        <row r="224">
          <cell r="F224">
            <v>42</v>
          </cell>
          <cell r="G224">
            <v>103.92</v>
          </cell>
          <cell r="L224">
            <v>34.698</v>
          </cell>
          <cell r="N224">
            <v>7.7046101369187605</v>
          </cell>
          <cell r="P224">
            <v>33.514581042488444</v>
          </cell>
          <cell r="V224">
            <v>2466.6897530707038</v>
          </cell>
          <cell r="W224">
            <v>9.8091955239812467</v>
          </cell>
        </row>
        <row r="225">
          <cell r="F225">
            <v>43</v>
          </cell>
          <cell r="G225">
            <v>106.8</v>
          </cell>
          <cell r="L225">
            <v>33.542000000000002</v>
          </cell>
          <cell r="N225">
            <v>7.4407597694932903</v>
          </cell>
          <cell r="P225">
            <v>32.411255291382034</v>
          </cell>
          <cell r="V225">
            <v>2451.8410401909805</v>
          </cell>
          <cell r="W225">
            <v>9.6521993402366562</v>
          </cell>
        </row>
        <row r="226">
          <cell r="F226">
            <v>44</v>
          </cell>
          <cell r="G226">
            <v>109.72</v>
          </cell>
          <cell r="L226">
            <v>32.444000000000003</v>
          </cell>
          <cell r="N226">
            <v>7.1892692862136895</v>
          </cell>
          <cell r="P226">
            <v>31.359756437202286</v>
          </cell>
          <cell r="V226">
            <v>2436.8370084982489</v>
          </cell>
          <cell r="W226">
            <v>9.464086545083557</v>
          </cell>
        </row>
        <row r="227">
          <cell r="F227">
            <v>45</v>
          </cell>
          <cell r="G227">
            <v>112.69</v>
          </cell>
          <cell r="L227">
            <v>31.38</v>
          </cell>
          <cell r="N227">
            <v>6.9486232729476161</v>
          </cell>
          <cell r="P227">
            <v>30.344140306520124</v>
          </cell>
          <cell r="V227">
            <v>2422.2438242628109</v>
          </cell>
          <cell r="W227">
            <v>9.3138476618490742</v>
          </cell>
        </row>
        <row r="228">
          <cell r="F228">
            <v>46</v>
          </cell>
          <cell r="G228">
            <v>115.7</v>
          </cell>
          <cell r="L228">
            <v>30.369</v>
          </cell>
          <cell r="N228">
            <v>6.7190214321474153</v>
          </cell>
          <cell r="P228">
            <v>29.375689961425888</v>
          </cell>
          <cell r="V228">
            <v>2407.2411242634244</v>
          </cell>
          <cell r="W228">
            <v>9.1335862322625712</v>
          </cell>
        </row>
        <row r="229">
          <cell r="F229">
            <v>47</v>
          </cell>
          <cell r="G229">
            <v>118.76</v>
          </cell>
          <cell r="L229">
            <v>29.388999999999999</v>
          </cell>
          <cell r="N229">
            <v>6.4991261857793408</v>
          </cell>
          <cell r="P229">
            <v>28.442651821533811</v>
          </cell>
          <cell r="V229">
            <v>2392.659025031367</v>
          </cell>
          <cell r="W229">
            <v>8.9889611281963262</v>
          </cell>
        </row>
        <row r="230">
          <cell r="F230">
            <v>48</v>
          </cell>
          <cell r="G230">
            <v>121.85</v>
          </cell>
          <cell r="L230">
            <v>28.446000000000002</v>
          </cell>
          <cell r="N230">
            <v>6.2897770489912244</v>
          </cell>
          <cell r="P230">
            <v>27.538414547345823</v>
          </cell>
          <cell r="V230">
            <v>2377.9332046474906</v>
          </cell>
          <cell r="W230">
            <v>8.7887794128539163</v>
          </cell>
        </row>
        <row r="231">
          <cell r="F231">
            <v>49</v>
          </cell>
          <cell r="G231">
            <v>124.99</v>
          </cell>
          <cell r="L231">
            <v>27.539000000000001</v>
          </cell>
          <cell r="N231">
            <v>6.0890586169119381</v>
          </cell>
          <cell r="P231">
            <v>26.673777373769145</v>
          </cell>
          <cell r="V231">
            <v>2362.2390481362322</v>
          </cell>
          <cell r="W231">
            <v>8.64706216786659</v>
          </cell>
        </row>
        <row r="232">
          <cell r="F232">
            <v>50</v>
          </cell>
          <cell r="G232">
            <v>128.16</v>
          </cell>
          <cell r="L232">
            <v>26.672000000000001</v>
          </cell>
          <cell r="N232">
            <v>5.8977308470681891</v>
          </cell>
          <cell r="P232">
            <v>25.844101096447034</v>
          </cell>
          <cell r="V232">
            <v>2347.0328466174801</v>
          </cell>
          <cell r="W232">
            <v>8.4555874274848222</v>
          </cell>
        </row>
        <row r="233">
          <cell r="F233">
            <v>51</v>
          </cell>
          <cell r="G233">
            <v>131.37</v>
          </cell>
          <cell r="L233">
            <v>25.824999999999999</v>
          </cell>
          <cell r="N233">
            <v>5.7146541622375624</v>
          </cell>
          <cell r="P233">
            <v>25.035312546967571</v>
          </cell>
          <cell r="V233">
            <v>2331.7034074865132</v>
          </cell>
          <cell r="W233">
            <v>8.2959564519595173</v>
          </cell>
        </row>
        <row r="234">
          <cell r="F234">
            <v>52</v>
          </cell>
          <cell r="G234">
            <v>134.61000000000001</v>
          </cell>
          <cell r="L234">
            <v>25.023</v>
          </cell>
          <cell r="N234">
            <v>5.5399034239415021</v>
          </cell>
          <cell r="P234">
            <v>24.266774129253847</v>
          </cell>
          <cell r="V234">
            <v>2315.307053926465</v>
          </cell>
          <cell r="W234">
            <v>8.1114412652175147</v>
          </cell>
        </row>
        <row r="235">
          <cell r="F235">
            <v>53</v>
          </cell>
          <cell r="G235">
            <v>137.88999999999999</v>
          </cell>
          <cell r="L235">
            <v>24.238</v>
          </cell>
          <cell r="N235">
            <v>5.3724778680927621</v>
          </cell>
          <cell r="P235">
            <v>23.518208778750903</v>
          </cell>
          <cell r="V235">
            <v>2299.5812000629985</v>
          </cell>
          <cell r="W235">
            <v>7.9595019143951937</v>
          </cell>
        </row>
        <row r="236">
          <cell r="F236">
            <v>54</v>
          </cell>
          <cell r="G236">
            <v>141.19</v>
          </cell>
          <cell r="L236">
            <v>23.486000000000001</v>
          </cell>
          <cell r="N236">
            <v>5.2129310298155795</v>
          </cell>
          <cell r="P236">
            <v>22.796371610904473</v>
          </cell>
          <cell r="V236">
            <v>2282.9499501395326</v>
          </cell>
          <cell r="W236">
            <v>7.761008896987823</v>
          </cell>
        </row>
        <row r="237">
          <cell r="F237">
            <v>55</v>
          </cell>
          <cell r="G237">
            <v>144.53</v>
          </cell>
          <cell r="L237">
            <v>22.765000000000001</v>
          </cell>
          <cell r="N237">
            <v>5.0598610766835677</v>
          </cell>
          <cell r="P237">
            <v>22.105875351465187</v>
          </cell>
          <cell r="V237">
            <v>2265.8389785074019</v>
          </cell>
          <cell r="W237">
            <v>7.6139881180421005</v>
          </cell>
        </row>
        <row r="238">
          <cell r="F238">
            <v>56</v>
          </cell>
          <cell r="G238">
            <v>147.9</v>
          </cell>
          <cell r="L238">
            <v>22.074000000000002</v>
          </cell>
          <cell r="N238">
            <v>4.913360472492327</v>
          </cell>
          <cell r="P238">
            <v>21.443654486580897</v>
          </cell>
          <cell r="V238">
            <v>2249.1845774357184</v>
          </cell>
          <cell r="W238">
            <v>7.4496799934437776</v>
          </cell>
        </row>
        <row r="239">
          <cell r="F239">
            <v>57</v>
          </cell>
          <cell r="G239">
            <v>151.30000000000001</v>
          </cell>
          <cell r="L239">
            <v>21.413</v>
          </cell>
          <cell r="N239">
            <v>4.7730543264961272</v>
          </cell>
          <cell r="P239">
            <v>20.811497733945927</v>
          </cell>
          <cell r="V239">
            <v>2232.6793333613236</v>
          </cell>
          <cell r="W239">
            <v>7.2908425254375171</v>
          </cell>
        </row>
        <row r="240">
          <cell r="F240">
            <v>58</v>
          </cell>
          <cell r="G240">
            <v>154.72</v>
          </cell>
          <cell r="L240">
            <v>20.780999999999999</v>
          </cell>
          <cell r="N240">
            <v>4.638976693933925</v>
          </cell>
          <cell r="P240">
            <v>20.20657958089669</v>
          </cell>
          <cell r="V240">
            <v>2216.6730513193711</v>
          </cell>
          <cell r="W240">
            <v>7.1175322250094801</v>
          </cell>
        </row>
        <row r="241">
          <cell r="F241">
            <v>59</v>
          </cell>
          <cell r="G241">
            <v>158.16</v>
          </cell>
          <cell r="L241">
            <v>20.187000000000001</v>
          </cell>
          <cell r="N241">
            <v>4.5107478548113731</v>
          </cell>
          <cell r="P241">
            <v>19.636194854970324</v>
          </cell>
          <cell r="V241">
            <v>2200.8915334323442</v>
          </cell>
          <cell r="W241">
            <v>6.9510633758284568</v>
          </cell>
        </row>
        <row r="242">
          <cell r="F242">
            <v>60</v>
          </cell>
          <cell r="G242">
            <v>161.63</v>
          </cell>
          <cell r="L242">
            <v>19.622</v>
          </cell>
          <cell r="N242">
            <v>4.3876714511933361</v>
          </cell>
          <cell r="P242">
            <v>19.094881991452485</v>
          </cell>
          <cell r="V242">
            <v>2186.3181833225399</v>
          </cell>
          <cell r="W242">
            <v>6.8137596146746979</v>
          </cell>
        </row>
        <row r="243">
          <cell r="F243">
            <v>61</v>
          </cell>
          <cell r="G243">
            <v>165.12</v>
          </cell>
          <cell r="L243">
            <v>19.079999999999998</v>
          </cell>
          <cell r="N243">
            <v>4.2698026951596253</v>
          </cell>
          <cell r="P243">
            <v>18.575212125842469</v>
          </cell>
          <cell r="V243">
            <v>2172.692819428099</v>
          </cell>
          <cell r="W243">
            <v>6.6641138150169343</v>
          </cell>
        </row>
        <row r="244">
          <cell r="F244">
            <v>62</v>
          </cell>
          <cell r="G244">
            <v>168.63</v>
          </cell>
          <cell r="L244">
            <v>18.577999999999999</v>
          </cell>
          <cell r="N244">
            <v>4.1568391384532148</v>
          </cell>
          <cell r="P244">
            <v>18.093807061856257</v>
          </cell>
          <cell r="V244">
            <v>2159.1998400396628</v>
          </cell>
          <cell r="W244">
            <v>6.5198994561706893</v>
          </cell>
        </row>
        <row r="245">
          <cell r="F245">
            <v>63</v>
          </cell>
          <cell r="G245">
            <v>172.16</v>
          </cell>
          <cell r="L245">
            <v>18.099</v>
          </cell>
          <cell r="N245">
            <v>4.0485006644701009</v>
          </cell>
          <cell r="P245">
            <v>17.63546274663231</v>
          </cell>
          <cell r="V245">
            <v>2147.9500237604466</v>
          </cell>
          <cell r="W245">
            <v>6.3871138928352593</v>
          </cell>
        </row>
        <row r="246">
          <cell r="F246">
            <v>64</v>
          </cell>
          <cell r="G246">
            <v>175.7</v>
          </cell>
          <cell r="L246">
            <v>17.638999999999999</v>
          </cell>
          <cell r="N246">
            <v>3.9448136716320579</v>
          </cell>
          <cell r="P246">
            <v>17.193696038503091</v>
          </cell>
          <cell r="V246">
            <v>2137.3640049708029</v>
          </cell>
          <cell r="W246">
            <v>6.2429538123078228</v>
          </cell>
        </row>
        <row r="247">
          <cell r="F247">
            <v>65</v>
          </cell>
          <cell r="G247">
            <v>179.26</v>
          </cell>
          <cell r="L247">
            <v>17.196999999999999</v>
          </cell>
          <cell r="N247">
            <v>3.8452251939868236</v>
          </cell>
          <cell r="P247">
            <v>16.770116315877065</v>
          </cell>
          <cell r="V247">
            <v>2126.6713657452174</v>
          </cell>
          <cell r="W247">
            <v>6.1209557897071036</v>
          </cell>
        </row>
        <row r="248">
          <cell r="F248">
            <v>66</v>
          </cell>
          <cell r="G248">
            <v>182.83</v>
          </cell>
          <cell r="L248">
            <v>16.780999999999999</v>
          </cell>
          <cell r="N248">
            <v>3.7497745980843002</v>
          </cell>
          <cell r="P248">
            <v>16.370160571195186</v>
          </cell>
          <cell r="V248">
            <v>2116.3078570911971</v>
          </cell>
          <cell r="W248">
            <v>5.9869315247681474</v>
          </cell>
        </row>
        <row r="249">
          <cell r="F249">
            <v>67</v>
          </cell>
          <cell r="G249">
            <v>186.42</v>
          </cell>
          <cell r="L249">
            <v>16.384</v>
          </cell>
          <cell r="N249">
            <v>3.6579710551343414</v>
          </cell>
          <cell r="P249">
            <v>15.989366173647353</v>
          </cell>
          <cell r="V249">
            <v>2106.9769085969447</v>
          </cell>
          <cell r="W249">
            <v>5.8768876450590293</v>
          </cell>
        </row>
        <row r="250">
          <cell r="F250">
            <v>68</v>
          </cell>
          <cell r="G250">
            <v>190.02</v>
          </cell>
          <cell r="L250">
            <v>16.001000000000001</v>
          </cell>
          <cell r="N250">
            <v>3.5698631990401273</v>
          </cell>
          <cell r="P250">
            <v>15.62273875080942</v>
          </cell>
          <cell r="V250">
            <v>2098.3751258049588</v>
          </cell>
          <cell r="W250">
            <v>5.7561718225130827</v>
          </cell>
        </row>
        <row r="251">
          <cell r="F251">
            <v>69</v>
          </cell>
          <cell r="G251">
            <v>193.62</v>
          </cell>
          <cell r="L251">
            <v>15.621</v>
          </cell>
          <cell r="N251">
            <v>3.4854721664089281</v>
          </cell>
          <cell r="P251">
            <v>15.256473316429329</v>
          </cell>
          <cell r="V251">
            <v>2089.8535898551299</v>
          </cell>
          <cell r="W251">
            <v>5.6241859502913822</v>
          </cell>
        </row>
        <row r="252">
          <cell r="F252">
            <v>70</v>
          </cell>
          <cell r="G252">
            <v>197.24</v>
          </cell>
          <cell r="L252">
            <v>15.25</v>
          </cell>
          <cell r="N252">
            <v>3.4041362974180656</v>
          </cell>
          <cell r="P252">
            <v>14.900528448915002</v>
          </cell>
          <cell r="V252">
            <v>2079.5230902440944</v>
          </cell>
          <cell r="W252">
            <v>5.522843340547424</v>
          </cell>
        </row>
        <row r="253">
          <cell r="F253">
            <v>71</v>
          </cell>
          <cell r="G253">
            <v>200.86</v>
          </cell>
          <cell r="L253">
            <v>14.884</v>
          </cell>
          <cell r="N253">
            <v>3.3261265405678584</v>
          </cell>
          <cell r="P253">
            <v>14.548032373195474</v>
          </cell>
          <cell r="V253">
            <v>2068.9788076047971</v>
          </cell>
          <cell r="W253">
            <v>5.3939912985072374</v>
          </cell>
        </row>
        <row r="254">
          <cell r="F254">
            <v>72</v>
          </cell>
          <cell r="G254">
            <v>204.49</v>
          </cell>
          <cell r="L254">
            <v>14.537000000000001</v>
          </cell>
          <cell r="N254">
            <v>3.2510478762110462</v>
          </cell>
          <cell r="P254">
            <v>14.214574418646519</v>
          </cell>
          <cell r="V254">
            <v>2057.1080067034536</v>
          </cell>
          <cell r="W254">
            <v>5.2809357514699498</v>
          </cell>
        </row>
        <row r="255">
          <cell r="F255">
            <v>73</v>
          </cell>
          <cell r="G255">
            <v>208.12</v>
          </cell>
          <cell r="L255">
            <v>14.2</v>
          </cell>
          <cell r="N255">
            <v>3.1789407701028023</v>
          </cell>
          <cell r="P255">
            <v>13.890435270454413</v>
          </cell>
          <cell r="V255">
            <v>2046.2811982516253</v>
          </cell>
          <cell r="W255">
            <v>5.1598905139686799</v>
          </cell>
        </row>
        <row r="256">
          <cell r="F256">
            <v>74</v>
          </cell>
          <cell r="G256">
            <v>211.75</v>
          </cell>
          <cell r="L256">
            <v>13.872999999999999</v>
          </cell>
          <cell r="N256">
            <v>3.1096388025155965</v>
          </cell>
          <cell r="P256">
            <v>13.575649289879555</v>
          </cell>
          <cell r="V256">
            <v>2035.1154419269672</v>
          </cell>
          <cell r="W256">
            <v>5.0422280031749445</v>
          </cell>
        </row>
        <row r="257">
          <cell r="F257">
            <v>75</v>
          </cell>
          <cell r="G257">
            <v>215.38</v>
          </cell>
          <cell r="L257">
            <v>13.548</v>
          </cell>
          <cell r="N257">
            <v>3.0429875154006174</v>
          </cell>
          <cell r="P257">
            <v>13.261645330039403</v>
          </cell>
          <cell r="V257">
            <v>2023.6873008778366</v>
          </cell>
          <cell r="W257">
            <v>4.9279606922262715</v>
          </cell>
        </row>
        <row r="258">
          <cell r="F258">
            <v>76</v>
          </cell>
          <cell r="G258">
            <v>219.02</v>
          </cell>
          <cell r="L258">
            <v>13.25</v>
          </cell>
          <cell r="N258">
            <v>2.9786700009581342</v>
          </cell>
          <cell r="P258">
            <v>12.975254673551154</v>
          </cell>
          <cell r="V258">
            <v>2010.7688975315632</v>
          </cell>
          <cell r="W258">
            <v>4.8272389001343621</v>
          </cell>
        </row>
        <row r="259">
          <cell r="F259">
            <v>77</v>
          </cell>
          <cell r="G259">
            <v>222.65</v>
          </cell>
          <cell r="L259">
            <v>12.961</v>
          </cell>
          <cell r="N259">
            <v>2.9169058000678225</v>
          </cell>
          <cell r="P259">
            <v>12.697264255890635</v>
          </cell>
          <cell r="V259">
            <v>2000.5943723189994</v>
          </cell>
          <cell r="W259">
            <v>4.7100174464990623</v>
          </cell>
        </row>
        <row r="260">
          <cell r="F260">
            <v>78</v>
          </cell>
          <cell r="G260">
            <v>226.27</v>
          </cell>
          <cell r="L260">
            <v>12.683</v>
          </cell>
          <cell r="N260">
            <v>2.8575514044441968</v>
          </cell>
          <cell r="P260">
            <v>12.428286986663583</v>
          </cell>
          <cell r="V260">
            <v>1990.1794388499327</v>
          </cell>
          <cell r="W260">
            <v>4.5964096606324159</v>
          </cell>
        </row>
        <row r="261">
          <cell r="F261">
            <v>79</v>
          </cell>
          <cell r="G261">
            <v>229.9</v>
          </cell>
          <cell r="L261">
            <v>12.422000000000001</v>
          </cell>
          <cell r="N261">
            <v>2.8001631265139202</v>
          </cell>
          <cell r="P261">
            <v>12.177727491054545</v>
          </cell>
          <cell r="V261">
            <v>1979.6919969538901</v>
          </cell>
          <cell r="W261">
            <v>4.511468176158874</v>
          </cell>
        </row>
        <row r="262">
          <cell r="F262">
            <v>80</v>
          </cell>
          <cell r="G262">
            <v>233.51</v>
          </cell>
          <cell r="L262">
            <v>12.17</v>
          </cell>
          <cell r="N262">
            <v>2.7450992984371121</v>
          </cell>
          <cell r="P262">
            <v>11.934318703433227</v>
          </cell>
          <cell r="V262">
            <v>1970.9000476561212</v>
          </cell>
          <cell r="W262">
            <v>4.3961596242706724</v>
          </cell>
        </row>
        <row r="263">
          <cell r="F263">
            <v>81</v>
          </cell>
          <cell r="G263">
            <v>237.12</v>
          </cell>
          <cell r="L263">
            <v>11.929</v>
          </cell>
          <cell r="N263">
            <v>2.6919383648413691</v>
          </cell>
          <cell r="P263">
            <v>11.701442948895249</v>
          </cell>
          <cell r="V263">
            <v>1961.8350649015085</v>
          </cell>
          <cell r="W263">
            <v>4.3082890519394113</v>
          </cell>
        </row>
        <row r="264">
          <cell r="F264">
            <v>82</v>
          </cell>
          <cell r="G264">
            <v>240.73</v>
          </cell>
          <cell r="L264">
            <v>11.691000000000001</v>
          </cell>
          <cell r="N264">
            <v>2.6405870733618615</v>
          </cell>
          <cell r="P264">
            <v>11.472468243422924</v>
          </cell>
          <cell r="V264">
            <v>1953.2911538871531</v>
          </cell>
          <cell r="W264">
            <v>4.2242209045511672</v>
          </cell>
        </row>
        <row r="265">
          <cell r="F265">
            <v>83</v>
          </cell>
          <cell r="G265">
            <v>244.32</v>
          </cell>
          <cell r="L265">
            <v>11.458</v>
          </cell>
          <cell r="N265">
            <v>2.5912284101562766</v>
          </cell>
          <cell r="P265">
            <v>11.247497146843305</v>
          </cell>
          <cell r="V265">
            <v>1944.2247054155087</v>
          </cell>
          <cell r="W265">
            <v>4.1186160993888326</v>
          </cell>
        </row>
        <row r="266">
          <cell r="F266">
            <v>84</v>
          </cell>
          <cell r="G266">
            <v>247.9</v>
          </cell>
          <cell r="L266">
            <v>11.23</v>
          </cell>
          <cell r="N266">
            <v>2.5436231584964246</v>
          </cell>
          <cell r="P266">
            <v>11.027176070754694</v>
          </cell>
          <cell r="V266">
            <v>1934.5247428327104</v>
          </cell>
          <cell r="W266">
            <v>4.0266039785699164</v>
          </cell>
        </row>
        <row r="267">
          <cell r="F267">
            <v>85</v>
          </cell>
          <cell r="G267">
            <v>251.47</v>
          </cell>
          <cell r="L267">
            <v>11.003</v>
          </cell>
          <cell r="N267">
            <v>2.4976830299545192</v>
          </cell>
          <cell r="P267">
            <v>10.807592366008937</v>
          </cell>
          <cell r="V267">
            <v>1924.4215571130403</v>
          </cell>
          <cell r="W267">
            <v>3.9367018572594179</v>
          </cell>
        </row>
        <row r="268">
          <cell r="F268">
            <v>86</v>
          </cell>
          <cell r="G268">
            <v>255.03</v>
          </cell>
          <cell r="L268">
            <v>10.782</v>
          </cell>
          <cell r="N268">
            <v>2.453325460987597</v>
          </cell>
          <cell r="P268">
            <v>10.594192776251997</v>
          </cell>
          <cell r="V268">
            <v>1913.262304649928</v>
          </cell>
          <cell r="W268">
            <v>3.847502882299183</v>
          </cell>
        </row>
        <row r="269">
          <cell r="F269">
            <v>87</v>
          </cell>
          <cell r="G269">
            <v>258.57</v>
          </cell>
          <cell r="L269">
            <v>10.555999999999999</v>
          </cell>
          <cell r="N269">
            <v>2.4105919937479032</v>
          </cell>
          <cell r="P269">
            <v>10.375617216284967</v>
          </cell>
          <cell r="V269">
            <v>1902.0350669493951</v>
          </cell>
          <cell r="W269">
            <v>3.7503442427931981</v>
          </cell>
        </row>
        <row r="270">
          <cell r="F270">
            <v>88</v>
          </cell>
          <cell r="G270">
            <v>262.08999999999997</v>
          </cell>
          <cell r="L270">
            <v>10.343</v>
          </cell>
          <cell r="N270">
            <v>2.3693993739834642</v>
          </cell>
          <cell r="P270">
            <v>10.169083013637763</v>
          </cell>
          <cell r="V270">
            <v>1888.6498736669712</v>
          </cell>
          <cell r="W270">
            <v>3.6522172601322889</v>
          </cell>
        </row>
        <row r="271">
          <cell r="F271">
            <v>89</v>
          </cell>
          <cell r="G271">
            <v>265.60000000000002</v>
          </cell>
          <cell r="L271">
            <v>10.141</v>
          </cell>
          <cell r="N271">
            <v>2.3295580514840175</v>
          </cell>
          <cell r="P271">
            <v>9.9736445501235416</v>
          </cell>
          <cell r="V271">
            <v>1876.2539556634724</v>
          </cell>
          <cell r="W271">
            <v>3.569348137786903</v>
          </cell>
        </row>
        <row r="272">
          <cell r="F272">
            <v>90</v>
          </cell>
          <cell r="G272">
            <v>269.08999999999997</v>
          </cell>
          <cell r="L272">
            <v>9.9529999999999994</v>
          </cell>
          <cell r="N272">
            <v>2.2911136933616003</v>
          </cell>
          <cell r="P272">
            <v>9.7913042647242197</v>
          </cell>
          <cell r="V272">
            <v>1864.8389626959581</v>
          </cell>
          <cell r="W272">
            <v>3.4808019479930681</v>
          </cell>
        </row>
        <row r="273">
          <cell r="F273">
            <v>91</v>
          </cell>
          <cell r="G273">
            <v>272.57</v>
          </cell>
          <cell r="L273">
            <v>9.7789999999999999</v>
          </cell>
          <cell r="N273">
            <v>2.253892422061639</v>
          </cell>
          <cell r="P273">
            <v>9.6234634396977228</v>
          </cell>
          <cell r="V273">
            <v>1854.8016884097108</v>
          </cell>
          <cell r="W273">
            <v>3.4073738841240462</v>
          </cell>
        </row>
        <row r="274">
          <cell r="F274">
            <v>92</v>
          </cell>
          <cell r="G274">
            <v>276.02</v>
          </cell>
          <cell r="L274">
            <v>9.6050000000000004</v>
          </cell>
          <cell r="N274">
            <v>2.2180439023133176</v>
          </cell>
          <cell r="P274">
            <v>9.4549761175189087</v>
          </cell>
          <cell r="V274">
            <v>1846.5829968357625</v>
          </cell>
          <cell r="W274">
            <v>3.3200948866957027</v>
          </cell>
        </row>
        <row r="275">
          <cell r="F275">
            <v>93</v>
          </cell>
          <cell r="G275">
            <v>279.45</v>
          </cell>
          <cell r="L275">
            <v>9.4440000000000008</v>
          </cell>
          <cell r="N275">
            <v>2.1833994923457429</v>
          </cell>
          <cell r="P275">
            <v>9.2991144782893507</v>
          </cell>
          <cell r="V275">
            <v>1837.216618338233</v>
          </cell>
          <cell r="W275">
            <v>3.2430568083089919</v>
          </cell>
        </row>
        <row r="276">
          <cell r="F276">
            <v>94</v>
          </cell>
          <cell r="G276">
            <v>282.86</v>
          </cell>
          <cell r="L276">
            <v>9.2870000000000008</v>
          </cell>
          <cell r="N276">
            <v>2.1499027775478519</v>
          </cell>
          <cell r="P276">
            <v>9.1474393946435715</v>
          </cell>
          <cell r="V276">
            <v>1829.3848810871129</v>
          </cell>
          <cell r="W276">
            <v>3.1709980370966915</v>
          </cell>
        </row>
        <row r="277">
          <cell r="F277">
            <v>95</v>
          </cell>
          <cell r="G277">
            <v>286.24</v>
          </cell>
          <cell r="L277">
            <v>9.1329999999999991</v>
          </cell>
          <cell r="N277">
            <v>2.1175950642828525</v>
          </cell>
          <cell r="P277">
            <v>8.997748790333441</v>
          </cell>
          <cell r="V277">
            <v>1821.5053670773555</v>
          </cell>
          <cell r="W277">
            <v>3.091834515389523</v>
          </cell>
        </row>
        <row r="278">
          <cell r="F278">
            <v>96</v>
          </cell>
          <cell r="G278">
            <v>289.61</v>
          </cell>
          <cell r="L278">
            <v>8.9879999999999995</v>
          </cell>
          <cell r="N278">
            <v>2.0862354569218331</v>
          </cell>
          <cell r="P278">
            <v>8.8575808081317557</v>
          </cell>
          <cell r="V278">
            <v>1813.1075421361372</v>
          </cell>
          <cell r="W278">
            <v>3.032241342342374</v>
          </cell>
        </row>
        <row r="279">
          <cell r="F279">
            <v>97</v>
          </cell>
          <cell r="G279">
            <v>292.95</v>
          </cell>
          <cell r="L279">
            <v>8.8350000000000009</v>
          </cell>
          <cell r="N279">
            <v>2.0559634117128187</v>
          </cell>
          <cell r="P279">
            <v>8.7093678648550288</v>
          </cell>
          <cell r="V279">
            <v>1805.8765316058132</v>
          </cell>
          <cell r="W279">
            <v>2.9584319899159839</v>
          </cell>
        </row>
        <row r="280">
          <cell r="F280">
            <v>98</v>
          </cell>
          <cell r="G280">
            <v>296.26</v>
          </cell>
          <cell r="L280">
            <v>8.6809999999999992</v>
          </cell>
          <cell r="N280">
            <v>2.0267279761504611</v>
          </cell>
          <cell r="P280">
            <v>8.5600122640325385</v>
          </cell>
          <cell r="V280">
            <v>1796.1372275302251</v>
          </cell>
          <cell r="W280">
            <v>2.8828007632670163</v>
          </cell>
        </row>
        <row r="281">
          <cell r="F281">
            <v>99</v>
          </cell>
          <cell r="G281">
            <v>299.54000000000002</v>
          </cell>
          <cell r="L281">
            <v>8.532</v>
          </cell>
          <cell r="N281">
            <v>1.9984813191689659</v>
          </cell>
          <cell r="P281">
            <v>8.4150833944067092</v>
          </cell>
          <cell r="V281">
            <v>1785.281821321583</v>
          </cell>
          <cell r="W281">
            <v>2.8076840226026971</v>
          </cell>
        </row>
        <row r="282">
          <cell r="F282">
            <v>100</v>
          </cell>
          <cell r="G282">
            <v>302.8</v>
          </cell>
          <cell r="L282">
            <v>8.4019999999999992</v>
          </cell>
          <cell r="N282">
            <v>1.9710955183978875</v>
          </cell>
          <cell r="P282">
            <v>8.2891250608430429</v>
          </cell>
          <cell r="V282">
            <v>1774.4862035012998</v>
          </cell>
          <cell r="W282">
            <v>2.7433171865765793</v>
          </cell>
        </row>
        <row r="283">
          <cell r="F283">
            <v>101</v>
          </cell>
          <cell r="G283">
            <v>306.02999999999997</v>
          </cell>
          <cell r="L283">
            <v>8.298</v>
          </cell>
          <cell r="N283">
            <v>1.9446152414743323</v>
          </cell>
          <cell r="P283">
            <v>8.1886973974532857</v>
          </cell>
          <cell r="V283">
            <v>1766.9486978972043</v>
          </cell>
          <cell r="W283">
            <v>2.6773873946522704</v>
          </cell>
        </row>
        <row r="284">
          <cell r="F284">
            <v>102</v>
          </cell>
          <cell r="G284">
            <v>309.23</v>
          </cell>
          <cell r="L284">
            <v>8.1890000000000001</v>
          </cell>
          <cell r="N284">
            <v>1.9190004539538275</v>
          </cell>
          <cell r="P284">
            <v>8.0832257654019042</v>
          </cell>
          <cell r="V284">
            <v>1764.1609404227133</v>
          </cell>
          <cell r="W284">
            <v>2.6203831671850883</v>
          </cell>
        </row>
        <row r="285">
          <cell r="F285">
            <v>103</v>
          </cell>
          <cell r="G285">
            <v>312.39999999999998</v>
          </cell>
          <cell r="L285">
            <v>8.0779999999999994</v>
          </cell>
          <cell r="N285">
            <v>1.8942134464791214</v>
          </cell>
          <cell r="P285">
            <v>7.9756726736071526</v>
          </cell>
          <cell r="V285">
            <v>1759.6476210331371</v>
          </cell>
          <cell r="W285">
            <v>2.5623825676323704</v>
          </cell>
        </row>
        <row r="286">
          <cell r="F286">
            <v>104</v>
          </cell>
          <cell r="G286">
            <v>315.54000000000002</v>
          </cell>
          <cell r="L286">
            <v>7.9779999999999998</v>
          </cell>
          <cell r="N286">
            <v>1.8702186708421336</v>
          </cell>
          <cell r="P286">
            <v>7.8788792614912611</v>
          </cell>
          <cell r="V286">
            <v>1754.0328575673823</v>
          </cell>
          <cell r="W286">
            <v>2.5043612195126799</v>
          </cell>
        </row>
        <row r="287">
          <cell r="F287">
            <v>105</v>
          </cell>
          <cell r="G287">
            <v>318.64999999999998</v>
          </cell>
          <cell r="L287">
            <v>7.8959999999999999</v>
          </cell>
          <cell r="N287">
            <v>1.8469825896404908</v>
          </cell>
          <cell r="P287">
            <v>7.7997719841716879</v>
          </cell>
          <cell r="V287">
            <v>1750.1619748808873</v>
          </cell>
          <cell r="W287">
            <v>2.4503314503237479</v>
          </cell>
        </row>
        <row r="288">
          <cell r="F288">
            <v>106</v>
          </cell>
          <cell r="G288">
            <v>321.73</v>
          </cell>
          <cell r="L288">
            <v>7.8220000000000001</v>
          </cell>
          <cell r="N288">
            <v>1.8244735382384463</v>
          </cell>
          <cell r="P288">
            <v>7.7287897890562558</v>
          </cell>
          <cell r="V288">
            <v>1749.6662195745723</v>
          </cell>
          <cell r="W288">
            <v>2.4023297711249114</v>
          </cell>
        </row>
        <row r="289">
          <cell r="F289">
            <v>107</v>
          </cell>
          <cell r="G289">
            <v>324.77</v>
          </cell>
          <cell r="L289">
            <v>7.7450000000000001</v>
          </cell>
          <cell r="N289">
            <v>1.8027323514114857</v>
          </cell>
          <cell r="P289">
            <v>7.6541574115405799</v>
          </cell>
          <cell r="V289">
            <v>1750.5012760742302</v>
          </cell>
          <cell r="W289">
            <v>2.3495520958730736</v>
          </cell>
        </row>
        <row r="290">
          <cell r="F290">
            <v>108</v>
          </cell>
          <cell r="G290">
            <v>327.79</v>
          </cell>
          <cell r="L290">
            <v>7.6689999999999996</v>
          </cell>
          <cell r="N290">
            <v>1.7815877583705875</v>
          </cell>
          <cell r="P290">
            <v>7.5813295833040755</v>
          </cell>
          <cell r="V290">
            <v>1749.9783353211599</v>
          </cell>
          <cell r="W290">
            <v>2.3115555382852842</v>
          </cell>
        </row>
        <row r="291">
          <cell r="F291">
            <v>109</v>
          </cell>
          <cell r="G291">
            <v>330.76</v>
          </cell>
          <cell r="L291">
            <v>7.5970000000000004</v>
          </cell>
          <cell r="N291">
            <v>1.7612210167932361</v>
          </cell>
          <cell r="P291">
            <v>7.5114984191663092</v>
          </cell>
          <cell r="V291">
            <v>1749.4456499940864</v>
          </cell>
          <cell r="W291">
            <v>2.2516548862412877</v>
          </cell>
        </row>
        <row r="292">
          <cell r="F292">
            <v>110</v>
          </cell>
          <cell r="G292">
            <v>333.71</v>
          </cell>
          <cell r="L292">
            <v>7.5209999999999999</v>
          </cell>
          <cell r="N292">
            <v>1.7413990895675755</v>
          </cell>
          <cell r="P292">
            <v>7.4385027879114727</v>
          </cell>
          <cell r="V292">
            <v>1749.0367743792481</v>
          </cell>
          <cell r="W292">
            <v>2.2158920336540522</v>
          </cell>
        </row>
        <row r="293">
          <cell r="F293">
            <v>111</v>
          </cell>
          <cell r="G293">
            <v>336.61</v>
          </cell>
          <cell r="L293">
            <v>7.444</v>
          </cell>
          <cell r="N293">
            <v>1.7222978304234684</v>
          </cell>
          <cell r="P293">
            <v>7.3635969578259539</v>
          </cell>
          <cell r="V293">
            <v>1747.4877037084605</v>
          </cell>
          <cell r="W293">
            <v>2.1571658084943524</v>
          </cell>
        </row>
        <row r="294">
          <cell r="F294">
            <v>112</v>
          </cell>
          <cell r="G294">
            <v>339.49</v>
          </cell>
          <cell r="L294">
            <v>7.3730000000000002</v>
          </cell>
          <cell r="N294">
            <v>1.7036951994326293</v>
          </cell>
          <cell r="P294">
            <v>7.2953910201488688</v>
          </cell>
          <cell r="V294">
            <v>1744.9235371882812</v>
          </cell>
          <cell r="W294">
            <v>2.1207159238538709</v>
          </cell>
        </row>
        <row r="295">
          <cell r="F295">
            <v>113</v>
          </cell>
          <cell r="G295">
            <v>342.32</v>
          </cell>
          <cell r="L295">
            <v>7.3029999999999999</v>
          </cell>
          <cell r="N295">
            <v>1.6857619230993539</v>
          </cell>
          <cell r="P295">
            <v>7.2275582044779343</v>
          </cell>
          <cell r="V295">
            <v>1743.5521346510452</v>
          </cell>
          <cell r="W295">
            <v>2.0645956587021179</v>
          </cell>
        </row>
        <row r="296">
          <cell r="F296">
            <v>114</v>
          </cell>
          <cell r="G296">
            <v>345.12</v>
          </cell>
          <cell r="L296">
            <v>7.2249999999999996</v>
          </cell>
          <cell r="N296">
            <v>1.6683475856624999</v>
          </cell>
          <cell r="P296">
            <v>7.1517500167833639</v>
          </cell>
          <cell r="V296">
            <v>1741.7396907777775</v>
          </cell>
          <cell r="W296">
            <v>2.0237162972538294</v>
          </cell>
        </row>
        <row r="297">
          <cell r="F297">
            <v>115</v>
          </cell>
          <cell r="G297">
            <v>347.89</v>
          </cell>
          <cell r="L297">
            <v>7.1369999999999996</v>
          </cell>
          <cell r="N297">
            <v>1.6514332005207288</v>
          </cell>
          <cell r="P297">
            <v>7.0664975178250922</v>
          </cell>
          <cell r="V297">
            <v>1737.5680841869814</v>
          </cell>
          <cell r="W297">
            <v>1.9810347546489786</v>
          </cell>
        </row>
        <row r="298">
          <cell r="F298">
            <v>116</v>
          </cell>
          <cell r="G298">
            <v>350.61</v>
          </cell>
          <cell r="L298">
            <v>7.0549999999999997</v>
          </cell>
          <cell r="N298">
            <v>1.6351196038018323</v>
          </cell>
          <cell r="P298">
            <v>6.9865996386846767</v>
          </cell>
          <cell r="V298">
            <v>1730.6352026155093</v>
          </cell>
          <cell r="W298">
            <v>1.922087324848444</v>
          </cell>
        </row>
        <row r="299">
          <cell r="F299">
            <v>117</v>
          </cell>
          <cell r="G299">
            <v>353.3</v>
          </cell>
          <cell r="L299">
            <v>6.9790000000000001</v>
          </cell>
          <cell r="N299">
            <v>1.6192666241145446</v>
          </cell>
          <cell r="P299">
            <v>6.9128373423172969</v>
          </cell>
          <cell r="V299">
            <v>1724.4457379083067</v>
          </cell>
          <cell r="W299">
            <v>1.8793953028061761</v>
          </cell>
        </row>
        <row r="300">
          <cell r="F300">
            <v>118</v>
          </cell>
          <cell r="G300">
            <v>355.95</v>
          </cell>
          <cell r="L300">
            <v>6.9080000000000004</v>
          </cell>
          <cell r="N300">
            <v>1.6039155733410353</v>
          </cell>
          <cell r="P300">
            <v>6.8439670077907975</v>
          </cell>
          <cell r="V300">
            <v>1719.3304428883628</v>
          </cell>
          <cell r="W300">
            <v>1.8319018957140678</v>
          </cell>
        </row>
        <row r="301">
          <cell r="F301">
            <v>119</v>
          </cell>
          <cell r="G301">
            <v>358.56</v>
          </cell>
          <cell r="L301">
            <v>6.835</v>
          </cell>
          <cell r="N301">
            <v>1.5890482436635651</v>
          </cell>
          <cell r="P301">
            <v>6.7730572311494983</v>
          </cell>
          <cell r="V301">
            <v>1714.9690311338632</v>
          </cell>
          <cell r="W301">
            <v>1.7862753890334073</v>
          </cell>
        </row>
        <row r="302">
          <cell r="F302">
            <v>120</v>
          </cell>
          <cell r="G302">
            <v>361.13</v>
          </cell>
          <cell r="L302">
            <v>6.7610000000000001</v>
          </cell>
          <cell r="N302">
            <v>1.5746473587989638</v>
          </cell>
          <cell r="P302">
            <v>6.7010998349526822</v>
          </cell>
          <cell r="V302">
            <v>1709.6450843971568</v>
          </cell>
          <cell r="W302">
            <v>1.7406757084054161</v>
          </cell>
        </row>
        <row r="303">
          <cell r="F303">
            <v>121</v>
          </cell>
          <cell r="G303">
            <v>363.66</v>
          </cell>
          <cell r="L303">
            <v>6.69</v>
          </cell>
          <cell r="N303">
            <v>1.5606965176980345</v>
          </cell>
          <cell r="P303">
            <v>6.6318305339725994</v>
          </cell>
          <cell r="V303">
            <v>1703.6055000519038</v>
          </cell>
          <cell r="W303">
            <v>1.6953782582430483</v>
          </cell>
        </row>
        <row r="304">
          <cell r="F304">
            <v>122</v>
          </cell>
          <cell r="G304">
            <v>366.16</v>
          </cell>
          <cell r="L304">
            <v>6.6269999999999998</v>
          </cell>
          <cell r="N304">
            <v>1.5471262810664472</v>
          </cell>
          <cell r="P304">
            <v>6.5709046792421901</v>
          </cell>
          <cell r="V304">
            <v>1697.8070466309189</v>
          </cell>
          <cell r="W304">
            <v>1.6579576334931496</v>
          </cell>
        </row>
        <row r="305">
          <cell r="F305">
            <v>123</v>
          </cell>
          <cell r="G305">
            <v>368.61</v>
          </cell>
          <cell r="L305">
            <v>6.5670000000000002</v>
          </cell>
          <cell r="N305">
            <v>1.5340303786989715</v>
          </cell>
          <cell r="P305">
            <v>6.5126741569365842</v>
          </cell>
          <cell r="V305">
            <v>1693.7739295932672</v>
          </cell>
          <cell r="W305">
            <v>1.609871646414329</v>
          </cell>
        </row>
        <row r="306">
          <cell r="F306">
            <v>124</v>
          </cell>
          <cell r="G306">
            <v>371.02</v>
          </cell>
          <cell r="L306">
            <v>6.5110000000000001</v>
          </cell>
          <cell r="N306">
            <v>1.5213400340046344</v>
          </cell>
          <cell r="P306">
            <v>6.4583665327158739</v>
          </cell>
          <cell r="V306">
            <v>1689.9966371140208</v>
          </cell>
          <cell r="W306">
            <v>1.5695544718216961</v>
          </cell>
        </row>
        <row r="307">
          <cell r="F307">
            <v>125</v>
          </cell>
          <cell r="G307">
            <v>373.39</v>
          </cell>
          <cell r="L307">
            <v>6.4589999999999996</v>
          </cell>
          <cell r="N307">
            <v>1.5090418615414467</v>
          </cell>
          <cell r="P307">
            <v>6.4079854281318616</v>
          </cell>
          <cell r="V307">
            <v>1686.8613493057749</v>
          </cell>
          <cell r="W307">
            <v>1.5306328682536647</v>
          </cell>
        </row>
        <row r="308">
          <cell r="F308">
            <v>126</v>
          </cell>
          <cell r="G308">
            <v>375.72</v>
          </cell>
          <cell r="L308">
            <v>6.4139999999999997</v>
          </cell>
          <cell r="N308">
            <v>1.4971231241985707</v>
          </cell>
          <cell r="P308">
            <v>6.3645111811040218</v>
          </cell>
          <cell r="V308">
            <v>1684.3935725188528</v>
          </cell>
          <cell r="W308">
            <v>1.4930606047547497</v>
          </cell>
        </row>
        <row r="309">
          <cell r="F309">
            <v>127</v>
          </cell>
          <cell r="G309">
            <v>378.01</v>
          </cell>
          <cell r="L309">
            <v>6.367</v>
          </cell>
          <cell r="N309">
            <v>1.4855716968274382</v>
          </cell>
          <cell r="P309">
            <v>6.3190165899937334</v>
          </cell>
          <cell r="V309">
            <v>1683.4055119523209</v>
          </cell>
          <cell r="W309">
            <v>1.4574730604727977</v>
          </cell>
        </row>
        <row r="310">
          <cell r="F310">
            <v>128</v>
          </cell>
          <cell r="G310">
            <v>380.26</v>
          </cell>
          <cell r="L310">
            <v>6.3220000000000001</v>
          </cell>
          <cell r="N310">
            <v>1.4743760323351223</v>
          </cell>
          <cell r="P310">
            <v>6.2754722467418791</v>
          </cell>
          <cell r="V310">
            <v>1681.5592018519551</v>
          </cell>
          <cell r="W310">
            <v>1.4217787327485898</v>
          </cell>
        </row>
        <row r="311">
          <cell r="F311">
            <v>129</v>
          </cell>
          <cell r="G311">
            <v>382.47</v>
          </cell>
          <cell r="L311">
            <v>6.28</v>
          </cell>
          <cell r="N311">
            <v>1.4635251300506904</v>
          </cell>
          <cell r="P311">
            <v>6.2350796991090958</v>
          </cell>
          <cell r="V311">
            <v>1679.9116214548339</v>
          </cell>
          <cell r="W311">
            <v>1.3868793665299779</v>
          </cell>
        </row>
        <row r="312">
          <cell r="F312">
            <v>130</v>
          </cell>
          <cell r="G312">
            <v>384.63</v>
          </cell>
          <cell r="L312">
            <v>6.24</v>
          </cell>
          <cell r="N312">
            <v>1.4530566604323341</v>
          </cell>
          <cell r="P312">
            <v>6.1962274797365549</v>
          </cell>
          <cell r="V312">
            <v>1678.799234079197</v>
          </cell>
          <cell r="W312">
            <v>1.3467772150075448</v>
          </cell>
        </row>
        <row r="313">
          <cell r="F313">
            <v>131</v>
          </cell>
          <cell r="G313">
            <v>386.76</v>
          </cell>
          <cell r="L313">
            <v>6.19</v>
          </cell>
          <cell r="N313">
            <v>1.4428637193886309</v>
          </cell>
          <cell r="P313">
            <v>6.1478234142729749</v>
          </cell>
          <cell r="V313">
            <v>1677.760192137051</v>
          </cell>
          <cell r="W313">
            <v>1.3197964531838833</v>
          </cell>
        </row>
        <row r="314">
          <cell r="F314">
            <v>132</v>
          </cell>
          <cell r="G314">
            <v>388.84</v>
          </cell>
          <cell r="L314">
            <v>6.1310000000000002</v>
          </cell>
          <cell r="N314">
            <v>1.4330325295092754</v>
          </cell>
          <cell r="P314">
            <v>6.0902418747680604</v>
          </cell>
          <cell r="V314">
            <v>1673.8722655946997</v>
          </cell>
          <cell r="W314">
            <v>1.278747270168769</v>
          </cell>
        </row>
        <row r="315">
          <cell r="F315">
            <v>133</v>
          </cell>
          <cell r="G315">
            <v>390.88</v>
          </cell>
          <cell r="L315">
            <v>6.0659999999999998</v>
          </cell>
          <cell r="N315">
            <v>1.4235059075390939</v>
          </cell>
          <cell r="P315">
            <v>6.026860796902044</v>
          </cell>
          <cell r="V315">
            <v>1667.1122890177821</v>
          </cell>
          <cell r="W315">
            <v>1.2424093424526967</v>
          </cell>
        </row>
        <row r="316">
          <cell r="F316">
            <v>134</v>
          </cell>
          <cell r="G316">
            <v>392.87</v>
          </cell>
          <cell r="L316">
            <v>5.9980000000000002</v>
          </cell>
          <cell r="N316">
            <v>1.414321125668617</v>
          </cell>
          <cell r="P316">
            <v>5.9600716628016359</v>
          </cell>
          <cell r="V316">
            <v>1658.4179421020369</v>
          </cell>
          <cell r="W316">
            <v>1.1993452985835122</v>
          </cell>
        </row>
        <row r="317">
          <cell r="F317">
            <v>135</v>
          </cell>
          <cell r="G317">
            <v>394.83</v>
          </cell>
          <cell r="L317">
            <v>5.9260000000000002</v>
          </cell>
          <cell r="N317">
            <v>1.4053776697564584</v>
          </cell>
          <cell r="P317">
            <v>5.8896579509490801</v>
          </cell>
          <cell r="V317">
            <v>1648.3890689470052</v>
          </cell>
          <cell r="W317">
            <v>1.1681740459091083</v>
          </cell>
        </row>
        <row r="318">
          <cell r="F318">
            <v>136</v>
          </cell>
          <cell r="G318">
            <v>396.74</v>
          </cell>
          <cell r="L318">
            <v>5.8520000000000003</v>
          </cell>
          <cell r="N318">
            <v>1.396758988654643</v>
          </cell>
          <cell r="P318">
            <v>5.8170275970364713</v>
          </cell>
          <cell r="V318">
            <v>1637.0411434028381</v>
          </cell>
          <cell r="W318">
            <v>1.1249246686312888</v>
          </cell>
        </row>
        <row r="319">
          <cell r="F319">
            <v>137</v>
          </cell>
          <cell r="G319">
            <v>398.61</v>
          </cell>
          <cell r="L319">
            <v>5.7789999999999999</v>
          </cell>
          <cell r="N319">
            <v>1.3884117538299401</v>
          </cell>
          <cell r="P319">
            <v>5.7455393818262852</v>
          </cell>
          <cell r="V319">
            <v>1624.6749731680052</v>
          </cell>
          <cell r="W319">
            <v>1.0877841606458227</v>
          </cell>
        </row>
        <row r="320">
          <cell r="F320">
            <v>138</v>
          </cell>
          <cell r="G320">
            <v>400.43</v>
          </cell>
          <cell r="L320">
            <v>5.7060000000000004</v>
          </cell>
          <cell r="N320">
            <v>1.3803727997612776</v>
          </cell>
          <cell r="P320">
            <v>5.6736508187733348</v>
          </cell>
          <cell r="V320">
            <v>1612.2722270745821</v>
          </cell>
          <cell r="W320">
            <v>1.0456881674923799</v>
          </cell>
        </row>
        <row r="321">
          <cell r="F321">
            <v>139</v>
          </cell>
          <cell r="G321">
            <v>402.22</v>
          </cell>
          <cell r="L321">
            <v>5.6310000000000002</v>
          </cell>
          <cell r="N321">
            <v>1.372547014647391</v>
          </cell>
          <cell r="P321">
            <v>5.6001008083322219</v>
          </cell>
          <cell r="V321">
            <v>1599.3686849389082</v>
          </cell>
          <cell r="W321">
            <v>1.0155834965604384</v>
          </cell>
        </row>
        <row r="322">
          <cell r="F322">
            <v>140</v>
          </cell>
          <cell r="G322">
            <v>403.96</v>
          </cell>
          <cell r="L322">
            <v>5.556</v>
          </cell>
          <cell r="N322">
            <v>1.3650153873558575</v>
          </cell>
          <cell r="P322">
            <v>5.5263375748530841</v>
          </cell>
          <cell r="V322">
            <v>1585.6921782402915</v>
          </cell>
          <cell r="W322">
            <v>0.9744175406497797</v>
          </cell>
        </row>
        <row r="323">
          <cell r="F323">
            <v>141</v>
          </cell>
          <cell r="G323">
            <v>405.66</v>
          </cell>
          <cell r="L323">
            <v>5.4909999999999997</v>
          </cell>
          <cell r="N323">
            <v>1.3577278303450884</v>
          </cell>
          <cell r="P323">
            <v>5.4626615328723798</v>
          </cell>
          <cell r="V323">
            <v>1571.5751428246617</v>
          </cell>
          <cell r="W323">
            <v>0.93947738772504918</v>
          </cell>
        </row>
        <row r="324">
          <cell r="F324">
            <v>142</v>
          </cell>
          <cell r="G324">
            <v>407.31</v>
          </cell>
          <cell r="L324">
            <v>5.44</v>
          </cell>
          <cell r="N324">
            <v>1.3507207413834259</v>
          </cell>
          <cell r="P324">
            <v>5.412712781626607</v>
          </cell>
          <cell r="V324">
            <v>1560.0045179708911</v>
          </cell>
          <cell r="W324">
            <v>0.90133915292393019</v>
          </cell>
        </row>
        <row r="325">
          <cell r="F325">
            <v>143</v>
          </cell>
          <cell r="G325">
            <v>408.92</v>
          </cell>
          <cell r="L325">
            <v>5.391</v>
          </cell>
          <cell r="N325">
            <v>1.3439454818555581</v>
          </cell>
          <cell r="P325">
            <v>5.3647308528984654</v>
          </cell>
          <cell r="V325">
            <v>1552.0275729525231</v>
          </cell>
          <cell r="W325">
            <v>0.87144675784189096</v>
          </cell>
        </row>
        <row r="326">
          <cell r="F326">
            <v>144</v>
          </cell>
          <cell r="G326">
            <v>410.49</v>
          </cell>
          <cell r="L326">
            <v>5.34</v>
          </cell>
          <cell r="N326">
            <v>1.3373967336531269</v>
          </cell>
          <cell r="P326">
            <v>5.3147360871941425</v>
          </cell>
          <cell r="V326">
            <v>1544.3497706485307</v>
          </cell>
          <cell r="W326">
            <v>0.84226274390505529</v>
          </cell>
        </row>
        <row r="327">
          <cell r="F327">
            <v>145</v>
          </cell>
          <cell r="G327">
            <v>412.02</v>
          </cell>
          <cell r="L327">
            <v>5.2910000000000004</v>
          </cell>
          <cell r="N327">
            <v>1.3310694163374246</v>
          </cell>
          <cell r="P327">
            <v>5.2668721729810315</v>
          </cell>
          <cell r="V327">
            <v>1535.8318255011263</v>
          </cell>
          <cell r="W327">
            <v>0.81315462134068917</v>
          </cell>
        </row>
        <row r="328">
          <cell r="F328">
            <v>146</v>
          </cell>
          <cell r="G328">
            <v>413.5</v>
          </cell>
          <cell r="L328">
            <v>5.2510000000000003</v>
          </cell>
          <cell r="N328">
            <v>1.3249995216809078</v>
          </cell>
          <cell r="P328">
            <v>5.2277822590781877</v>
          </cell>
          <cell r="V328">
            <v>1527.6731770362403</v>
          </cell>
          <cell r="W328">
            <v>0.77949708160120224</v>
          </cell>
        </row>
        <row r="329">
          <cell r="F329">
            <v>147</v>
          </cell>
          <cell r="G329">
            <v>414.94</v>
          </cell>
          <cell r="L329">
            <v>5.2190000000000003</v>
          </cell>
          <cell r="N329">
            <v>1.3191409241535965</v>
          </cell>
          <cell r="P329">
            <v>5.1967989755454056</v>
          </cell>
          <cell r="V329">
            <v>1521.7817863692756</v>
          </cell>
          <cell r="W329">
            <v>0.75280064530725788</v>
          </cell>
        </row>
        <row r="330">
          <cell r="F330">
            <v>148</v>
          </cell>
          <cell r="G330">
            <v>416.33</v>
          </cell>
          <cell r="L330">
            <v>5.1760000000000002</v>
          </cell>
          <cell r="N330">
            <v>1.3135294507073059</v>
          </cell>
          <cell r="P330">
            <v>5.1545270028904913</v>
          </cell>
          <cell r="V330">
            <v>1518.0308502433993</v>
          </cell>
          <cell r="W330">
            <v>0.72235505760080421</v>
          </cell>
        </row>
        <row r="331">
          <cell r="F331">
            <v>149</v>
          </cell>
          <cell r="G331">
            <v>417.69</v>
          </cell>
          <cell r="L331">
            <v>5.1239999999999997</v>
          </cell>
          <cell r="N331">
            <v>1.3080801821411752</v>
          </cell>
          <cell r="P331">
            <v>5.1035878993097095</v>
          </cell>
          <cell r="V331">
            <v>1510.7266936063156</v>
          </cell>
          <cell r="W331">
            <v>0.7010156723931138</v>
          </cell>
        </row>
        <row r="332">
          <cell r="F332">
            <v>150</v>
          </cell>
          <cell r="G332">
            <v>419</v>
          </cell>
          <cell r="L332">
            <v>5.0650000000000004</v>
          </cell>
          <cell r="N332">
            <v>1.3028692796453052</v>
          </cell>
          <cell r="P332">
            <v>5.0456508933936153</v>
          </cell>
          <cell r="V332">
            <v>1500.6833161558029</v>
          </cell>
          <cell r="W332">
            <v>0.66857001480957301</v>
          </cell>
        </row>
        <row r="333">
          <cell r="F333">
            <v>151</v>
          </cell>
          <cell r="G333">
            <v>420.26</v>
          </cell>
          <cell r="L333">
            <v>5.0049999999999999</v>
          </cell>
          <cell r="N333">
            <v>1.2978921115138065</v>
          </cell>
          <cell r="P333">
            <v>4.9863896014816964</v>
          </cell>
          <cell r="V333">
            <v>1488.300401507398</v>
          </cell>
          <cell r="W333">
            <v>0.63575201256759084</v>
          </cell>
        </row>
        <row r="334">
          <cell r="F334">
            <v>152</v>
          </cell>
          <cell r="G334">
            <v>421.49</v>
          </cell>
          <cell r="L334">
            <v>4.9400000000000004</v>
          </cell>
          <cell r="N334">
            <v>1.2930660796598534</v>
          </cell>
          <cell r="P334">
            <v>4.9224268812708996</v>
          </cell>
          <cell r="V334">
            <v>1475.2432690204096</v>
          </cell>
          <cell r="W334">
            <v>0.61332592098225769</v>
          </cell>
        </row>
        <row r="335">
          <cell r="F335">
            <v>153</v>
          </cell>
          <cell r="G335">
            <v>422.67</v>
          </cell>
          <cell r="L335">
            <v>4.8650000000000002</v>
          </cell>
          <cell r="N335">
            <v>1.2884662408455949</v>
          </cell>
          <cell r="P335">
            <v>4.8484709025213899</v>
          </cell>
          <cell r="V335">
            <v>1460.5819404419669</v>
          </cell>
          <cell r="W335">
            <v>0.58084637198996936</v>
          </cell>
        </row>
        <row r="336">
          <cell r="F336">
            <v>154</v>
          </cell>
          <cell r="G336">
            <v>423.8</v>
          </cell>
          <cell r="L336">
            <v>4.7919999999999998</v>
          </cell>
          <cell r="N336">
            <v>1.2840886079385372</v>
          </cell>
          <cell r="P336">
            <v>4.7761920264881583</v>
          </cell>
          <cell r="V336">
            <v>1442.6653294704615</v>
          </cell>
          <cell r="W336">
            <v>0.54787721198491468</v>
          </cell>
        </row>
        <row r="337">
          <cell r="F337">
            <v>155</v>
          </cell>
          <cell r="G337">
            <v>424.9</v>
          </cell>
          <cell r="L337">
            <v>4.7229999999999999</v>
          </cell>
          <cell r="N337">
            <v>1.2798526232346243</v>
          </cell>
          <cell r="P337">
            <v>4.7081642518406444</v>
          </cell>
          <cell r="V337">
            <v>1424.958148063695</v>
          </cell>
          <cell r="W337">
            <v>0.52538112291368111</v>
          </cell>
        </row>
        <row r="338">
          <cell r="F338">
            <v>156</v>
          </cell>
          <cell r="G338">
            <v>425.95</v>
          </cell>
          <cell r="L338">
            <v>4.6539999999999999</v>
          </cell>
          <cell r="N338">
            <v>1.2758323879605611</v>
          </cell>
          <cell r="P338">
            <v>4.6399709798674333</v>
          </cell>
          <cell r="V338">
            <v>1408.3082193515679</v>
          </cell>
          <cell r="W338">
            <v>0.49435724644327295</v>
          </cell>
        </row>
        <row r="339">
          <cell r="F339">
            <v>157</v>
          </cell>
          <cell r="G339">
            <v>426.96</v>
          </cell>
          <cell r="L339">
            <v>4.5869999999999997</v>
          </cell>
          <cell r="N339">
            <v>1.2719865181160233</v>
          </cell>
          <cell r="P339">
            <v>4.5738867161932033</v>
          </cell>
          <cell r="V339">
            <v>1391.3399786684872</v>
          </cell>
          <cell r="W339">
            <v>0.46863706896660651</v>
          </cell>
        </row>
        <row r="340">
          <cell r="F340">
            <v>158</v>
          </cell>
          <cell r="G340">
            <v>427.92</v>
          </cell>
          <cell r="L340">
            <v>4.5279999999999996</v>
          </cell>
          <cell r="N340">
            <v>1.2683501718743675</v>
          </cell>
          <cell r="P340">
            <v>4.5156211902171997</v>
          </cell>
          <cell r="V340">
            <v>1374.7760928026228</v>
          </cell>
          <cell r="W340">
            <v>0.43909312475456413</v>
          </cell>
        </row>
        <row r="341">
          <cell r="F341">
            <v>159</v>
          </cell>
          <cell r="G341">
            <v>428.84</v>
          </cell>
          <cell r="L341">
            <v>4.4770000000000003</v>
          </cell>
          <cell r="N341">
            <v>1.2648827104089051</v>
          </cell>
          <cell r="P341">
            <v>4.4653165809759132</v>
          </cell>
          <cell r="V341">
            <v>1360.3149300155651</v>
          </cell>
          <cell r="W341">
            <v>0.41543714949996391</v>
          </cell>
        </row>
        <row r="342">
          <cell r="F342">
            <v>160</v>
          </cell>
          <cell r="G342">
            <v>429.72</v>
          </cell>
          <cell r="L342">
            <v>4.4189999999999996</v>
          </cell>
          <cell r="N342">
            <v>1.2615818047305425</v>
          </cell>
          <cell r="P342">
            <v>4.408143960237668</v>
          </cell>
          <cell r="V342">
            <v>1348.05285200353</v>
          </cell>
          <cell r="W342">
            <v>0.39294785912590369</v>
          </cell>
        </row>
        <row r="343">
          <cell r="F343">
            <v>161</v>
          </cell>
          <cell r="G343">
            <v>430.55</v>
          </cell>
          <cell r="L343">
            <v>4.3419999999999996</v>
          </cell>
          <cell r="N343">
            <v>1.2584825102667292</v>
          </cell>
          <cell r="P343">
            <v>4.331737638812676</v>
          </cell>
          <cell r="V343">
            <v>1333.523623393668</v>
          </cell>
          <cell r="W343">
            <v>0.3658759486997194</v>
          </cell>
        </row>
        <row r="344">
          <cell r="F344">
            <v>162</v>
          </cell>
          <cell r="G344">
            <v>431.35</v>
          </cell>
          <cell r="L344">
            <v>4.2569999999999997</v>
          </cell>
          <cell r="N344">
            <v>1.2555080740464879</v>
          </cell>
          <cell r="P344">
            <v>4.2475835969013618</v>
          </cell>
          <cell r="V344">
            <v>1312.940713406502</v>
          </cell>
          <cell r="W344">
            <v>0.34653901110501895</v>
          </cell>
        </row>
        <row r="345">
          <cell r="F345">
            <v>163</v>
          </cell>
          <cell r="G345">
            <v>432.1</v>
          </cell>
          <cell r="L345">
            <v>4.1840000000000002</v>
          </cell>
          <cell r="N345">
            <v>1.252730914046766</v>
          </cell>
          <cell r="P345">
            <v>4.1753758972116364</v>
          </cell>
          <cell r="V345">
            <v>1289.8259633900791</v>
          </cell>
          <cell r="W345">
            <v>0.31856876976760207</v>
          </cell>
        </row>
        <row r="346">
          <cell r="F346">
            <v>164</v>
          </cell>
          <cell r="G346">
            <v>432.8</v>
          </cell>
          <cell r="L346">
            <v>4.1349999999999998</v>
          </cell>
          <cell r="N346">
            <v>1.250148772515002</v>
          </cell>
          <cell r="P346">
            <v>4.1268547013440688</v>
          </cell>
          <cell r="V346">
            <v>1270.1038239745744</v>
          </cell>
          <cell r="W346">
            <v>0.29227631280480976</v>
          </cell>
        </row>
        <row r="347">
          <cell r="F347">
            <v>165</v>
          </cell>
          <cell r="G347">
            <v>433.47</v>
          </cell>
          <cell r="L347">
            <v>4.09</v>
          </cell>
          <cell r="N347">
            <v>1.2476861763562399</v>
          </cell>
          <cell r="P347">
            <v>4.0825551154543316</v>
          </cell>
          <cell r="V347">
            <v>1257.3778570183442</v>
          </cell>
          <cell r="W347">
            <v>0.27649926499005911</v>
          </cell>
        </row>
        <row r="348">
          <cell r="F348">
            <v>166</v>
          </cell>
          <cell r="G348">
            <v>434.09</v>
          </cell>
          <cell r="L348">
            <v>4.0410000000000004</v>
          </cell>
          <cell r="N348">
            <v>1.2454150566662154</v>
          </cell>
          <cell r="P348">
            <v>4.034246268969472</v>
          </cell>
          <cell r="V348">
            <v>1245.8061765255684</v>
          </cell>
          <cell r="W348">
            <v>0.25311841715814715</v>
          </cell>
        </row>
        <row r="349">
          <cell r="F349">
            <v>167</v>
          </cell>
          <cell r="G349">
            <v>434.66</v>
          </cell>
          <cell r="L349">
            <v>3.9830000000000001</v>
          </cell>
          <cell r="N349">
            <v>1.2433335920995008</v>
          </cell>
          <cell r="P349">
            <v>3.9767013261310651</v>
          </cell>
          <cell r="V349">
            <v>1232.8253746037703</v>
          </cell>
          <cell r="W349">
            <v>0.22995203733128006</v>
          </cell>
        </row>
        <row r="350">
          <cell r="F350">
            <v>168</v>
          </cell>
          <cell r="G350">
            <v>435.2</v>
          </cell>
          <cell r="L350">
            <v>3.9249999999999998</v>
          </cell>
          <cell r="N350">
            <v>1.2413673975710229</v>
          </cell>
          <cell r="P350">
            <v>3.9193740090985774</v>
          </cell>
          <cell r="V350">
            <v>1216.8359366113598</v>
          </cell>
          <cell r="W350">
            <v>0.21474187161106301</v>
          </cell>
        </row>
        <row r="351">
          <cell r="F351">
            <v>169</v>
          </cell>
          <cell r="G351">
            <v>435.69</v>
          </cell>
          <cell r="L351">
            <v>3.8679999999999999</v>
          </cell>
          <cell r="N351">
            <v>1.2395880544668043</v>
          </cell>
          <cell r="P351">
            <v>3.8629134949493293</v>
          </cell>
          <cell r="V351">
            <v>1200.7842210399515</v>
          </cell>
          <cell r="W351">
            <v>0.19204932644583383</v>
          </cell>
        </row>
        <row r="352">
          <cell r="F352">
            <v>170</v>
          </cell>
          <cell r="G352">
            <v>436.14</v>
          </cell>
          <cell r="L352">
            <v>3.8079999999999998</v>
          </cell>
          <cell r="N352">
            <v>1.2379579689187701</v>
          </cell>
          <cell r="P352">
            <v>3.8035528047231018</v>
          </cell>
          <cell r="V352">
            <v>1184.8188424520004</v>
          </cell>
          <cell r="W352">
            <v>0.17383110727271542</v>
          </cell>
        </row>
        <row r="353">
          <cell r="F353">
            <v>171</v>
          </cell>
          <cell r="G353">
            <v>436.54</v>
          </cell>
          <cell r="L353">
            <v>3.7370000000000001</v>
          </cell>
          <cell r="N353">
            <v>1.2365122123976637</v>
          </cell>
          <cell r="P353">
            <v>3.7329664235361495</v>
          </cell>
          <cell r="V353">
            <v>1167.8168751248672</v>
          </cell>
          <cell r="W353">
            <v>0.15214211218893703</v>
          </cell>
        </row>
        <row r="354">
          <cell r="F354">
            <v>172</v>
          </cell>
          <cell r="G354">
            <v>436.91</v>
          </cell>
          <cell r="L354">
            <v>3.6659999999999999</v>
          </cell>
          <cell r="N354">
            <v>1.235177567881423</v>
          </cell>
          <cell r="P354">
            <v>3.6625802307330679</v>
          </cell>
          <cell r="V354">
            <v>1147.1956859430602</v>
          </cell>
          <cell r="W354">
            <v>0.1381197576708392</v>
          </cell>
        </row>
        <row r="355">
          <cell r="F355">
            <v>173</v>
          </cell>
          <cell r="G355">
            <v>437.23</v>
          </cell>
          <cell r="L355">
            <v>3.6030000000000002</v>
          </cell>
          <cell r="N355">
            <v>1.2340253523097249</v>
          </cell>
          <cell r="P355">
            <v>3.6000609693690961</v>
          </cell>
          <cell r="V355">
            <v>1126.5189696150364</v>
          </cell>
          <cell r="W355">
            <v>0.11720256738345566</v>
          </cell>
        </row>
        <row r="356">
          <cell r="F356">
            <v>174</v>
          </cell>
          <cell r="G356">
            <v>437.51</v>
          </cell>
          <cell r="L356">
            <v>3.5310000000000001</v>
          </cell>
          <cell r="N356">
            <v>1.2330187360705489</v>
          </cell>
          <cell r="P356">
            <v>3.5286352460539225</v>
          </cell>
          <cell r="V356">
            <v>1108.1005901364842</v>
          </cell>
          <cell r="W356">
            <v>0.10080170714232486</v>
          </cell>
        </row>
        <row r="357">
          <cell r="F357">
            <v>175</v>
          </cell>
          <cell r="G357">
            <v>437.74</v>
          </cell>
          <cell r="L357">
            <v>3.4510000000000001</v>
          </cell>
          <cell r="N357">
            <v>1.2321929683215516</v>
          </cell>
          <cell r="P357">
            <v>3.4490915711837653</v>
          </cell>
          <cell r="V357">
            <v>1086.8112596243493</v>
          </cell>
          <cell r="W357">
            <v>8.1158610659246636E-2</v>
          </cell>
        </row>
        <row r="358">
          <cell r="F358">
            <v>176</v>
          </cell>
          <cell r="G358">
            <v>437.93</v>
          </cell>
          <cell r="L358">
            <v>3.3820000000000001</v>
          </cell>
          <cell r="N358">
            <v>1.2315115563922827</v>
          </cell>
          <cell r="P358">
            <v>3.3805239570492223</v>
          </cell>
          <cell r="V358">
            <v>1062.8704568613214</v>
          </cell>
          <cell r="W358">
            <v>6.5532739852490751E-2</v>
          </cell>
        </row>
        <row r="359">
          <cell r="F359">
            <v>177</v>
          </cell>
          <cell r="G359">
            <v>438.08</v>
          </cell>
          <cell r="L359">
            <v>3.3239999999999998</v>
          </cell>
          <cell r="N359">
            <v>1.2309740744432542</v>
          </cell>
          <cell r="P359">
            <v>3.3229363855020635</v>
          </cell>
          <cell r="V359">
            <v>1042.1928577875692</v>
          </cell>
          <cell r="W359">
            <v>5.070785935573064E-2</v>
          </cell>
        </row>
        <row r="360">
          <cell r="F360">
            <v>178</v>
          </cell>
          <cell r="G360">
            <v>438.19</v>
          </cell>
          <cell r="L360">
            <v>3.2879999999999998</v>
          </cell>
          <cell r="N360">
            <v>1.2305801869967554</v>
          </cell>
          <cell r="P360">
            <v>3.2874261994590666</v>
          </cell>
          <cell r="V360">
            <v>1024.789887155601</v>
          </cell>
          <cell r="W360">
            <v>3.6552300240527226E-2</v>
          </cell>
        </row>
        <row r="361">
          <cell r="F361">
            <v>179</v>
          </cell>
          <cell r="G361">
            <v>438.25</v>
          </cell>
          <cell r="L361">
            <v>3.258</v>
          </cell>
          <cell r="N361">
            <v>1.2303654340840542</v>
          </cell>
          <cell r="P361">
            <v>3.2577157342186451</v>
          </cell>
          <cell r="V361">
            <v>1014.0931557562826</v>
          </cell>
          <cell r="W361">
            <v>1.9724557196755144E-2</v>
          </cell>
        </row>
        <row r="362">
          <cell r="F362">
            <v>180</v>
          </cell>
          <cell r="G362">
            <v>438.28</v>
          </cell>
          <cell r="L362">
            <v>3.2250000000000001</v>
          </cell>
          <cell r="V362">
            <v>1005.0657823017825</v>
          </cell>
          <cell r="W362">
            <v>9.7731472026470444E-3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FFFF00"/>
  </sheetPr>
  <dimension ref="A1:UZ733"/>
  <sheetViews>
    <sheetView topLeftCell="A28" zoomScale="98" zoomScaleNormal="98" workbookViewId="0">
      <selection activeCell="B4" sqref="B4"/>
    </sheetView>
  </sheetViews>
  <sheetFormatPr defaultRowHeight="12.75" x14ac:dyDescent="0.2"/>
  <cols>
    <col min="1" max="1" width="13.140625" style="9" customWidth="1"/>
    <col min="2" max="2" width="9.140625" style="9"/>
    <col min="3" max="3" width="10.7109375" style="9" customWidth="1"/>
    <col min="4" max="4" width="3.7109375" style="9" customWidth="1"/>
    <col min="5" max="5" width="12.5703125" style="9" customWidth="1"/>
    <col min="6" max="6" width="3.7109375" style="9" customWidth="1"/>
    <col min="7" max="7" width="11.28515625" style="9" customWidth="1"/>
    <col min="8" max="10" width="9.140625" style="9"/>
    <col min="11" max="11" width="3.7109375" style="9" customWidth="1"/>
    <col min="12" max="12" width="13.140625" style="9" customWidth="1"/>
    <col min="13" max="13" width="3.7109375" style="9" customWidth="1"/>
    <col min="14" max="15" width="9.140625" style="9"/>
    <col min="16" max="16" width="3.7109375" style="9" customWidth="1"/>
    <col min="17" max="17" width="10.28515625" style="9" customWidth="1"/>
    <col min="18" max="18" width="9.140625" style="9"/>
    <col min="19" max="19" width="3.7109375" style="9" customWidth="1"/>
    <col min="20" max="20" width="11.5703125" style="9" customWidth="1"/>
    <col min="21" max="21" width="3.7109375" style="9" customWidth="1"/>
    <col min="22" max="22" width="12.42578125" style="9" bestFit="1" customWidth="1"/>
    <col min="23" max="23" width="3.7109375" style="9" customWidth="1"/>
    <col min="24" max="25" width="9.140625" style="9"/>
    <col min="26" max="26" width="3.7109375" style="9" customWidth="1"/>
    <col min="27" max="27" width="11.28515625" style="9" customWidth="1"/>
    <col min="28" max="28" width="9.140625" style="9"/>
    <col min="29" max="29" width="3.7109375" style="9" customWidth="1"/>
    <col min="30" max="30" width="10.140625" style="9" bestFit="1" customWidth="1"/>
    <col min="31" max="31" width="13" style="9" customWidth="1"/>
    <col min="32" max="32" width="3.7109375" style="9" customWidth="1"/>
    <col min="33" max="33" width="10.85546875" style="9" customWidth="1"/>
    <col min="34" max="34" width="10.28515625" style="9" customWidth="1"/>
    <col min="35" max="35" width="3.7109375" style="9" customWidth="1"/>
    <col min="36" max="36" width="9.140625" style="9"/>
    <col min="37" max="37" width="3.7109375" style="9" customWidth="1"/>
    <col min="38" max="38" width="13.42578125" style="9" bestFit="1" customWidth="1"/>
    <col min="39" max="39" width="3.7109375" style="9" customWidth="1"/>
    <col min="40" max="42" width="9.140625" style="9"/>
    <col min="43" max="43" width="3.7109375" style="9" customWidth="1"/>
    <col min="44" max="44" width="16.28515625" style="9" customWidth="1"/>
    <col min="45" max="45" width="15.5703125" style="9" customWidth="1"/>
    <col min="46" max="47" width="9.140625" style="9"/>
    <col min="48" max="48" width="18.7109375" style="9" customWidth="1"/>
    <col min="49" max="53" width="9.140625" style="9"/>
    <col min="54" max="54" width="11.42578125" style="9" customWidth="1"/>
    <col min="55" max="16384" width="9.140625" style="9"/>
  </cols>
  <sheetData>
    <row r="1" spans="1:60" customFormat="1" x14ac:dyDescent="0.2">
      <c r="A1" s="47" t="s">
        <v>280</v>
      </c>
      <c r="B1" s="48"/>
      <c r="C1" s="48"/>
      <c r="D1" s="48"/>
      <c r="E1" s="48"/>
    </row>
    <row r="2" spans="1:60" customFormat="1" ht="15" x14ac:dyDescent="0.2">
      <c r="A2" s="25" t="s">
        <v>281</v>
      </c>
      <c r="B2" s="54" t="s">
        <v>282</v>
      </c>
      <c r="C2" s="22">
        <v>1600</v>
      </c>
      <c r="D2" s="36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</row>
    <row r="3" spans="1:60" customFormat="1" ht="15" x14ac:dyDescent="0.2">
      <c r="A3" s="26" t="s">
        <v>276</v>
      </c>
      <c r="B3" s="45">
        <v>6000</v>
      </c>
      <c r="C3" s="46"/>
      <c r="D3" s="27"/>
      <c r="E3" s="27"/>
      <c r="G3" s="39" t="s">
        <v>277</v>
      </c>
      <c r="H3" s="40"/>
      <c r="I3" s="40"/>
      <c r="J3" s="41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V3" s="4" t="s">
        <v>9</v>
      </c>
      <c r="AW3" s="5" t="s">
        <v>10</v>
      </c>
      <c r="AX3" s="6" t="s">
        <v>11</v>
      </c>
      <c r="AY3" s="5" t="s">
        <v>3</v>
      </c>
      <c r="AZ3" s="5" t="s">
        <v>4</v>
      </c>
      <c r="BA3" s="5" t="s">
        <v>5</v>
      </c>
      <c r="BB3" s="5" t="s">
        <v>6</v>
      </c>
    </row>
    <row r="4" spans="1:60" customFormat="1" x14ac:dyDescent="0.2">
      <c r="A4" s="19" t="s">
        <v>0</v>
      </c>
      <c r="B4" s="19" t="s">
        <v>1</v>
      </c>
      <c r="C4" s="20" t="s">
        <v>265</v>
      </c>
      <c r="D4" s="11"/>
      <c r="E4" s="19" t="s">
        <v>2</v>
      </c>
      <c r="G4" s="21" t="s">
        <v>3</v>
      </c>
      <c r="H4" s="21" t="s">
        <v>4</v>
      </c>
      <c r="I4" s="21" t="s">
        <v>5</v>
      </c>
      <c r="J4" s="21" t="s">
        <v>6</v>
      </c>
      <c r="K4" s="10"/>
      <c r="L4" s="20" t="s">
        <v>275</v>
      </c>
      <c r="M4" s="10"/>
      <c r="N4" s="20" t="s">
        <v>270</v>
      </c>
      <c r="O4" s="20" t="s">
        <v>271</v>
      </c>
      <c r="P4" s="11"/>
      <c r="Q4" s="20" t="s">
        <v>272</v>
      </c>
      <c r="R4" s="20" t="s">
        <v>273</v>
      </c>
      <c r="S4" s="11"/>
      <c r="T4" s="20" t="s">
        <v>266</v>
      </c>
      <c r="U4" s="11"/>
      <c r="V4" s="19" t="s">
        <v>261</v>
      </c>
      <c r="W4" s="10"/>
      <c r="X4" s="20" t="s">
        <v>274</v>
      </c>
      <c r="Y4" s="20" t="s">
        <v>268</v>
      </c>
      <c r="Z4" s="11"/>
      <c r="AA4" s="20" t="s">
        <v>278</v>
      </c>
      <c r="AB4" s="20" t="s">
        <v>279</v>
      </c>
      <c r="AC4" s="11"/>
      <c r="AD4" s="20" t="s">
        <v>267</v>
      </c>
      <c r="AE4" s="20" t="s">
        <v>269</v>
      </c>
      <c r="AF4" s="24"/>
      <c r="AG4" s="20" t="s">
        <v>287</v>
      </c>
      <c r="AH4" s="31" t="s">
        <v>288</v>
      </c>
      <c r="AI4" s="24"/>
      <c r="AJ4" s="31" t="s">
        <v>289</v>
      </c>
      <c r="AK4" s="32"/>
      <c r="AL4" s="19" t="s">
        <v>290</v>
      </c>
      <c r="AM4" s="24"/>
      <c r="AN4" s="19" t="s">
        <v>304</v>
      </c>
      <c r="AO4" s="19" t="s">
        <v>305</v>
      </c>
      <c r="AP4" s="19" t="s">
        <v>303</v>
      </c>
      <c r="AR4" s="31" t="s">
        <v>292</v>
      </c>
      <c r="AS4" s="65" t="s">
        <v>302</v>
      </c>
      <c r="AV4" s="3" t="s">
        <v>12</v>
      </c>
      <c r="AW4" s="3" t="s">
        <v>13</v>
      </c>
      <c r="AX4" s="3">
        <v>62.805</v>
      </c>
      <c r="AY4" s="3">
        <v>64.099999999999994</v>
      </c>
      <c r="AZ4" s="3">
        <v>61.88</v>
      </c>
      <c r="BA4" s="3">
        <v>64.287000000000006</v>
      </c>
      <c r="BB4" s="3">
        <v>60.953000000000003</v>
      </c>
    </row>
    <row r="5" spans="1:60" customFormat="1" x14ac:dyDescent="0.2">
      <c r="A5" s="7">
        <v>-360</v>
      </c>
      <c r="B5" s="7">
        <v>39.270000000000003</v>
      </c>
      <c r="C5" s="7">
        <f>B5*10^-6</f>
        <v>3.9270000000000002E-5</v>
      </c>
      <c r="D5" s="7"/>
      <c r="E5" s="7">
        <v>1.079</v>
      </c>
      <c r="F5" s="10"/>
      <c r="G5" s="7">
        <v>0.94199999999999995</v>
      </c>
      <c r="H5" s="7">
        <v>1.026</v>
      </c>
      <c r="I5" s="7">
        <v>0.98099999999999998</v>
      </c>
      <c r="J5" s="7">
        <v>1.367</v>
      </c>
      <c r="L5" s="13">
        <f t="shared" ref="L5:L68" si="0">B5*10^-6</f>
        <v>3.9270000000000002E-5</v>
      </c>
      <c r="M5" s="12"/>
      <c r="N5" s="10">
        <f t="shared" ref="N5:N68" si="1">-(B5-B6)</f>
        <v>3.9999999999999147E-2</v>
      </c>
      <c r="O5" s="10">
        <f t="shared" ref="O5:O68" si="2">E6-E5</f>
        <v>-1.8999999999999906E-2</v>
      </c>
      <c r="P5" s="10"/>
      <c r="Q5" s="13">
        <f t="shared" ref="Q5:Q68" si="3">(L6-L5)</f>
        <v>3.9999999999999617E-8</v>
      </c>
      <c r="R5" s="10">
        <f>(T6-T5)</f>
        <v>-1900</v>
      </c>
      <c r="S5" s="10"/>
      <c r="T5" s="10">
        <f t="shared" ref="T5:T68" si="4">E5*10^5</f>
        <v>107900</v>
      </c>
      <c r="U5" s="10"/>
      <c r="V5" s="10">
        <f>((AD7-AD6))/(AE7-AE6)</f>
        <v>-11.01581443124922</v>
      </c>
      <c r="W5" s="10"/>
      <c r="X5" s="10">
        <f t="shared" ref="X5:X68" si="5">LOG(E5)</f>
        <v>3.3021444682910656E-2</v>
      </c>
      <c r="Y5" s="10">
        <f t="shared" ref="Y5:Y68" si="6">LOG(B5)</f>
        <v>1.5940609012704183</v>
      </c>
      <c r="Z5" s="10"/>
      <c r="AA5" s="10">
        <f>X6-X5</f>
        <v>-7.715579418140394E-3</v>
      </c>
      <c r="AB5" s="10">
        <f>Y6-Y5</f>
        <v>4.4214254967078759E-4</v>
      </c>
      <c r="AC5" s="10"/>
      <c r="AD5" s="10">
        <f>(LOG(T5))</f>
        <v>5.0330214446829107</v>
      </c>
      <c r="AE5" s="10">
        <f t="shared" ref="AE5:AE68" si="7">LOG(L5)</f>
        <v>-4.4059390987295819</v>
      </c>
      <c r="AF5" s="24"/>
      <c r="AG5" s="24">
        <f>AD6-AD5</f>
        <v>-7.7155794181402726E-3</v>
      </c>
      <c r="AH5" s="24">
        <f>AE6-AE5</f>
        <v>4.4214254967123168E-4</v>
      </c>
      <c r="AI5" s="24"/>
      <c r="AJ5" s="57">
        <f>(B5*$N5)/10</f>
        <v>0.15707999999999667</v>
      </c>
      <c r="AK5" s="24"/>
      <c r="AL5">
        <v>0</v>
      </c>
      <c r="AM5" s="24"/>
      <c r="AR5" s="11">
        <f>($AW$18*$AW$15 -($AW$18*COS(RADIANS(A5)))-($AW$15*COS(RADIANS(DEGREES(ASIN(SIN(RADIANS(A6))*($AW$18/$AW$15)))))))</f>
        <v>-0.20724083418920641</v>
      </c>
      <c r="AV5" s="3" t="s">
        <v>79</v>
      </c>
      <c r="AW5" s="3" t="s">
        <v>13</v>
      </c>
      <c r="AX5" s="3">
        <v>13.467000000000001</v>
      </c>
      <c r="AY5" s="3">
        <v>13.509</v>
      </c>
      <c r="AZ5" s="3">
        <v>13.534000000000001</v>
      </c>
      <c r="BA5" s="3">
        <v>13.385</v>
      </c>
      <c r="BB5" s="3">
        <v>13.441000000000001</v>
      </c>
    </row>
    <row r="6" spans="1:60" customFormat="1" ht="12.75" customHeight="1" x14ac:dyDescent="0.2">
      <c r="A6" s="7">
        <v>-359</v>
      </c>
      <c r="B6" s="7">
        <v>39.31</v>
      </c>
      <c r="C6" s="7">
        <f t="shared" ref="C6:C69" si="8">B6*10^-6</f>
        <v>3.9310000000000001E-5</v>
      </c>
      <c r="D6" s="7"/>
      <c r="E6" s="7">
        <v>1.06</v>
      </c>
      <c r="F6" s="7"/>
      <c r="G6" s="7">
        <v>0.93799999999999994</v>
      </c>
      <c r="H6" s="7">
        <v>1.0149999999999999</v>
      </c>
      <c r="I6" s="7">
        <v>0.97299999999999998</v>
      </c>
      <c r="J6" s="7">
        <v>1.3129999999999999</v>
      </c>
      <c r="L6" s="13">
        <f t="shared" si="0"/>
        <v>3.9310000000000001E-5</v>
      </c>
      <c r="M6" s="12"/>
      <c r="N6" s="10">
        <f t="shared" si="1"/>
        <v>0.11999999999999744</v>
      </c>
      <c r="O6" s="10">
        <f t="shared" si="2"/>
        <v>-3.5000000000000142E-2</v>
      </c>
      <c r="P6" s="10"/>
      <c r="Q6" s="13">
        <f t="shared" si="3"/>
        <v>1.1999999999999885E-7</v>
      </c>
      <c r="R6" s="10">
        <f t="shared" ref="R6:R69" si="9">(T7-T6)</f>
        <v>-3500.0000000000146</v>
      </c>
      <c r="S6" s="10"/>
      <c r="T6" s="10">
        <f t="shared" si="4"/>
        <v>106000</v>
      </c>
      <c r="U6" s="10"/>
      <c r="V6" s="10">
        <f t="shared" ref="V6:V68" si="10">((AD8-AD7))/(AE8-AE7)</f>
        <v>-9.4795187715631997</v>
      </c>
      <c r="W6" s="10"/>
      <c r="X6" s="10">
        <f t="shared" si="5"/>
        <v>2.5305865264770262E-2</v>
      </c>
      <c r="Y6" s="10">
        <f t="shared" si="6"/>
        <v>1.5945030438200891</v>
      </c>
      <c r="Z6" s="10"/>
      <c r="AA6" s="10">
        <f t="shared" ref="AA6:AA69" si="11">X7-X6</f>
        <v>-1.4581999872997195E-2</v>
      </c>
      <c r="AB6" s="10">
        <f t="shared" ref="AB6:AB69" si="12">Y7-Y6</f>
        <v>1.3237332531339518E-3</v>
      </c>
      <c r="AC6" s="10"/>
      <c r="AD6" s="10">
        <f t="shared" ref="AD6:AD69" si="13">(LOG(T6))</f>
        <v>5.0253058652647704</v>
      </c>
      <c r="AE6" s="10">
        <f t="shared" si="7"/>
        <v>-4.4054969561799107</v>
      </c>
      <c r="AF6" s="24"/>
      <c r="AG6" s="24">
        <f t="shared" ref="AG6:AG69" si="14">AD7-AD6</f>
        <v>-1.4581999872997464E-2</v>
      </c>
      <c r="AH6" s="24">
        <f t="shared" ref="AH6:AH69" si="15">AE7-AE6</f>
        <v>1.3237332531339518E-3</v>
      </c>
      <c r="AI6" s="24"/>
      <c r="AJ6" s="57">
        <f t="shared" ref="AJ6:AJ69" si="16">(B6*$N6)/10</f>
        <v>0.47171999999998998</v>
      </c>
      <c r="AK6" s="24"/>
      <c r="AL6">
        <v>0</v>
      </c>
      <c r="AM6" s="24"/>
      <c r="AR6" s="11">
        <f>($AW$18*$AW$15 -($AW$18*COS(RADIANS(A6)))-($AW$15*COS(RADIANS(DEGREES(ASIN(SIN(RADIANS(A7))*($AW$18/$AW$15)))))))</f>
        <v>-0.20720634574170074</v>
      </c>
      <c r="AV6" s="3" t="s">
        <v>86</v>
      </c>
      <c r="AW6" s="3" t="s">
        <v>13</v>
      </c>
      <c r="AX6" s="3">
        <v>12.416</v>
      </c>
      <c r="AY6" s="3">
        <v>12.518000000000001</v>
      </c>
      <c r="AZ6" s="3">
        <v>12.385999999999999</v>
      </c>
      <c r="BA6" s="3">
        <v>12.397</v>
      </c>
      <c r="BB6" s="3">
        <v>12.362</v>
      </c>
    </row>
    <row r="7" spans="1:60" customFormat="1" ht="12.75" customHeight="1" x14ac:dyDescent="0.2">
      <c r="A7" s="7">
        <v>-358</v>
      </c>
      <c r="B7" s="7">
        <v>39.43</v>
      </c>
      <c r="C7" s="7">
        <f t="shared" si="8"/>
        <v>3.943E-5</v>
      </c>
      <c r="D7" s="7"/>
      <c r="E7" s="7">
        <v>1.0249999999999999</v>
      </c>
      <c r="F7" s="7"/>
      <c r="G7" s="7">
        <v>0.92900000000000005</v>
      </c>
      <c r="H7" s="7">
        <v>1</v>
      </c>
      <c r="I7" s="7">
        <v>0.94799999999999995</v>
      </c>
      <c r="J7" s="7">
        <v>1.2230000000000001</v>
      </c>
      <c r="L7" s="13">
        <f t="shared" si="0"/>
        <v>3.943E-5</v>
      </c>
      <c r="M7" s="12"/>
      <c r="N7" s="10">
        <f t="shared" si="1"/>
        <v>0.20000000000000284</v>
      </c>
      <c r="O7" s="10">
        <f t="shared" si="2"/>
        <v>-4.7999999999999932E-2</v>
      </c>
      <c r="P7" s="10"/>
      <c r="Q7" s="13">
        <f t="shared" si="3"/>
        <v>1.9999999999999809E-7</v>
      </c>
      <c r="R7" s="10">
        <f t="shared" si="9"/>
        <v>-4799.9999999999854</v>
      </c>
      <c r="S7" s="10"/>
      <c r="T7" s="10">
        <f t="shared" si="4"/>
        <v>102499.99999999999</v>
      </c>
      <c r="U7" s="10"/>
      <c r="V7" s="10">
        <f t="shared" si="10"/>
        <v>-6.3139472103386813</v>
      </c>
      <c r="W7" s="10"/>
      <c r="X7" s="10">
        <f t="shared" si="5"/>
        <v>1.0723865391773066E-2</v>
      </c>
      <c r="Y7" s="10">
        <f t="shared" si="6"/>
        <v>1.5958267770732231</v>
      </c>
      <c r="Z7" s="10"/>
      <c r="AA7" s="10">
        <f t="shared" si="11"/>
        <v>-2.0829301673000004E-2</v>
      </c>
      <c r="AB7" s="10">
        <f t="shared" si="12"/>
        <v>2.1972952609665697E-3</v>
      </c>
      <c r="AC7" s="10"/>
      <c r="AD7" s="10">
        <f t="shared" si="13"/>
        <v>5.0107238653917729</v>
      </c>
      <c r="AE7" s="10">
        <f t="shared" si="7"/>
        <v>-4.4041732229267767</v>
      </c>
      <c r="AF7" s="24"/>
      <c r="AG7" s="24">
        <f t="shared" si="14"/>
        <v>-2.0829301672999456E-2</v>
      </c>
      <c r="AH7" s="24">
        <f t="shared" si="15"/>
        <v>2.1972952609665697E-3</v>
      </c>
      <c r="AI7" s="24"/>
      <c r="AJ7" s="57">
        <f t="shared" si="16"/>
        <v>0.78860000000001118</v>
      </c>
      <c r="AK7" s="24"/>
      <c r="AL7">
        <v>0</v>
      </c>
      <c r="AM7" s="24"/>
      <c r="AR7" s="11">
        <f>($AW$18*$AW$15 -($AW$18*COS(RADIANS(A7)))-($AW$15*COS(RADIANS(DEGREES(ASIN(SIN(RADIANS(A8))*($AW$18/$AW$15)))))))</f>
        <v>-0.20713236061678719</v>
      </c>
      <c r="AV7" s="3" t="s">
        <v>100</v>
      </c>
      <c r="AW7" s="3" t="s">
        <v>101</v>
      </c>
      <c r="AX7" s="3">
        <v>2278.0500000000002</v>
      </c>
      <c r="AY7" s="3">
        <v>2282</v>
      </c>
      <c r="AZ7" s="3">
        <v>2236.8000000000002</v>
      </c>
      <c r="BA7" s="3">
        <v>2261</v>
      </c>
      <c r="BB7" s="3">
        <v>2332.4</v>
      </c>
    </row>
    <row r="8" spans="1:60" customFormat="1" ht="12.75" customHeight="1" x14ac:dyDescent="0.2">
      <c r="A8" s="7">
        <v>-357</v>
      </c>
      <c r="B8" s="7">
        <v>39.630000000000003</v>
      </c>
      <c r="C8" s="7">
        <f t="shared" si="8"/>
        <v>3.9629999999999998E-5</v>
      </c>
      <c r="D8" s="7"/>
      <c r="E8" s="7">
        <v>0.97699999999999998</v>
      </c>
      <c r="F8" s="7"/>
      <c r="G8" s="7">
        <v>0.91600000000000004</v>
      </c>
      <c r="H8" s="7">
        <v>0.98499999999999999</v>
      </c>
      <c r="I8" s="7">
        <v>0.93799999999999994</v>
      </c>
      <c r="J8" s="7">
        <v>1.0680000000000001</v>
      </c>
      <c r="L8" s="13">
        <f t="shared" si="0"/>
        <v>3.9629999999999998E-5</v>
      </c>
      <c r="M8" s="12"/>
      <c r="N8" s="10">
        <f t="shared" si="1"/>
        <v>0.26999999999999602</v>
      </c>
      <c r="O8" s="10">
        <f t="shared" si="2"/>
        <v>-4.0999999999999925E-2</v>
      </c>
      <c r="P8" s="10"/>
      <c r="Q8" s="13">
        <f t="shared" si="3"/>
        <v>2.6999999999999572E-7</v>
      </c>
      <c r="R8" s="10">
        <f t="shared" si="9"/>
        <v>-4100</v>
      </c>
      <c r="S8" s="10"/>
      <c r="T8" s="10">
        <f t="shared" si="4"/>
        <v>97700</v>
      </c>
      <c r="U8" s="10"/>
      <c r="V8" s="10">
        <f t="shared" si="10"/>
        <v>-1.9195748774285859</v>
      </c>
      <c r="W8" s="10"/>
      <c r="X8" s="10">
        <f t="shared" si="5"/>
        <v>-1.0105436281226938E-2</v>
      </c>
      <c r="Y8" s="10">
        <f t="shared" si="6"/>
        <v>1.5980240723341896</v>
      </c>
      <c r="Z8" s="10"/>
      <c r="AA8" s="10">
        <f t="shared" si="11"/>
        <v>-1.8618714980667805E-2</v>
      </c>
      <c r="AB8" s="10">
        <f t="shared" si="12"/>
        <v>2.9488233525585272E-3</v>
      </c>
      <c r="AC8" s="10"/>
      <c r="AD8" s="10">
        <f t="shared" si="13"/>
        <v>4.9898945637187735</v>
      </c>
      <c r="AE8" s="10">
        <f t="shared" si="7"/>
        <v>-4.4019759276658101</v>
      </c>
      <c r="AF8" s="24"/>
      <c r="AG8" s="24">
        <f t="shared" si="14"/>
        <v>-1.8618714980668472E-2</v>
      </c>
      <c r="AH8" s="24">
        <f t="shared" si="15"/>
        <v>2.9488233525585272E-3</v>
      </c>
      <c r="AI8" s="24"/>
      <c r="AJ8" s="57">
        <f t="shared" si="16"/>
        <v>1.0700099999999844</v>
      </c>
      <c r="AK8" s="24"/>
      <c r="AL8">
        <v>0</v>
      </c>
      <c r="AM8" s="24"/>
      <c r="AR8" s="11">
        <f>($AW$18*$AW$15 -($AW$18*COS(RADIANS(A8)))-($AW$15*COS(RADIANS(DEGREES(ASIN(SIN(RADIANS(A9))*($AW$18/$AW$15)))))))</f>
        <v>-0.20701892313685971</v>
      </c>
      <c r="AV8" s="3" t="s">
        <v>21</v>
      </c>
      <c r="AW8" s="3" t="s">
        <v>22</v>
      </c>
      <c r="AX8" s="3">
        <v>-6.0659999999999998</v>
      </c>
      <c r="AY8" s="3">
        <v>-5.2</v>
      </c>
      <c r="AZ8" s="3">
        <v>-3.351</v>
      </c>
      <c r="BA8" s="3">
        <v>-4.843</v>
      </c>
      <c r="BB8" s="3">
        <v>-10.869</v>
      </c>
    </row>
    <row r="9" spans="1:60" customFormat="1" ht="12.75" customHeight="1" x14ac:dyDescent="0.2">
      <c r="A9" s="7">
        <v>-356</v>
      </c>
      <c r="B9" s="7">
        <v>39.9</v>
      </c>
      <c r="C9" s="7">
        <f t="shared" si="8"/>
        <v>3.9899999999999994E-5</v>
      </c>
      <c r="D9" s="7"/>
      <c r="E9" s="7">
        <v>0.93600000000000005</v>
      </c>
      <c r="F9" s="7"/>
      <c r="G9" s="7">
        <v>0.91100000000000003</v>
      </c>
      <c r="H9" s="7">
        <v>0.97199999999999998</v>
      </c>
      <c r="I9" s="7">
        <v>0.92700000000000005</v>
      </c>
      <c r="J9" s="7">
        <v>0.93300000000000005</v>
      </c>
      <c r="L9" s="13">
        <f t="shared" si="0"/>
        <v>3.9899999999999994E-5</v>
      </c>
      <c r="M9" s="12"/>
      <c r="N9" s="10">
        <f t="shared" si="1"/>
        <v>0.35999999999999943</v>
      </c>
      <c r="O9" s="10">
        <f t="shared" si="2"/>
        <v>-1.6000000000000014E-2</v>
      </c>
      <c r="P9" s="10"/>
      <c r="Q9" s="13">
        <f t="shared" si="3"/>
        <v>3.6000000000000333E-7</v>
      </c>
      <c r="R9" s="10">
        <f t="shared" si="9"/>
        <v>-1600</v>
      </c>
      <c r="S9" s="10"/>
      <c r="T9" s="10">
        <f t="shared" si="4"/>
        <v>93600</v>
      </c>
      <c r="U9" s="10"/>
      <c r="V9" s="10">
        <f t="shared" si="10"/>
        <v>0.4083608211971938</v>
      </c>
      <c r="W9" s="10"/>
      <c r="X9" s="10">
        <f t="shared" si="5"/>
        <v>-2.8724151261894745E-2</v>
      </c>
      <c r="Y9" s="10">
        <f t="shared" si="6"/>
        <v>1.6009728956867482</v>
      </c>
      <c r="Z9" s="10"/>
      <c r="AA9" s="10">
        <f t="shared" si="11"/>
        <v>-7.4880213925499692E-3</v>
      </c>
      <c r="AB9" s="10">
        <f t="shared" si="12"/>
        <v>3.900874865887527E-3</v>
      </c>
      <c r="AC9" s="10"/>
      <c r="AD9" s="10">
        <f t="shared" si="13"/>
        <v>4.971275848738105</v>
      </c>
      <c r="AE9" s="10">
        <f t="shared" si="7"/>
        <v>-4.3990271043132516</v>
      </c>
      <c r="AF9" s="24"/>
      <c r="AG9" s="24">
        <f t="shared" si="14"/>
        <v>-7.4880213925494488E-3</v>
      </c>
      <c r="AH9" s="24">
        <f t="shared" si="15"/>
        <v>3.9008748658870829E-3</v>
      </c>
      <c r="AI9" s="24"/>
      <c r="AJ9" s="57">
        <f t="shared" si="16"/>
        <v>1.4363999999999977</v>
      </c>
      <c r="AK9" s="24"/>
      <c r="AL9">
        <v>0</v>
      </c>
      <c r="AM9" s="24"/>
      <c r="AR9" s="11">
        <f>($AW$18*$AW$15 -($AW$18*COS(RADIANS(A9)))-($AW$15*COS(RADIANS(DEGREES(ASIN(SIN(RADIANS(A10))*($AW$18/$AW$15)))))))</f>
        <v>-0.20686609836816217</v>
      </c>
      <c r="AV9" s="3" t="s">
        <v>29</v>
      </c>
      <c r="AW9" s="3" t="s">
        <v>22</v>
      </c>
      <c r="AX9" s="3">
        <v>-1.7310000000000001</v>
      </c>
      <c r="AY9" s="3">
        <v>-1.946</v>
      </c>
      <c r="AZ9" s="3">
        <v>-0.52300000000000002</v>
      </c>
      <c r="BA9" s="3">
        <v>-1.5860000000000001</v>
      </c>
      <c r="BB9" s="2">
        <v>-2.8690000000000002</v>
      </c>
    </row>
    <row r="10" spans="1:60" customFormat="1" ht="12.75" customHeight="1" x14ac:dyDescent="0.2">
      <c r="A10" s="7">
        <v>-355</v>
      </c>
      <c r="B10" s="7">
        <v>40.26</v>
      </c>
      <c r="C10" s="7">
        <f t="shared" si="8"/>
        <v>4.0259999999999997E-5</v>
      </c>
      <c r="D10" s="7"/>
      <c r="E10" s="7">
        <v>0.92</v>
      </c>
      <c r="F10" s="7"/>
      <c r="G10" s="7">
        <v>0.9</v>
      </c>
      <c r="H10" s="7">
        <v>0.96</v>
      </c>
      <c r="I10" s="7">
        <v>0.90300000000000002</v>
      </c>
      <c r="J10" s="7">
        <v>0.91700000000000004</v>
      </c>
      <c r="L10" s="13">
        <f t="shared" si="0"/>
        <v>4.0259999999999997E-5</v>
      </c>
      <c r="M10" s="12"/>
      <c r="N10" s="10">
        <f t="shared" si="1"/>
        <v>0.42999999999999972</v>
      </c>
      <c r="O10" s="10">
        <f t="shared" si="2"/>
        <v>4.0000000000000036E-3</v>
      </c>
      <c r="P10" s="10"/>
      <c r="Q10" s="13">
        <f t="shared" si="3"/>
        <v>4.3000000000000097E-7</v>
      </c>
      <c r="R10" s="10">
        <f t="shared" si="9"/>
        <v>400</v>
      </c>
      <c r="S10" s="10"/>
      <c r="T10" s="10">
        <f t="shared" si="4"/>
        <v>92000</v>
      </c>
      <c r="U10" s="10"/>
      <c r="V10" s="10">
        <f t="shared" si="10"/>
        <v>-1.2257226748826686</v>
      </c>
      <c r="W10" s="10"/>
      <c r="X10" s="10">
        <f t="shared" si="5"/>
        <v>-3.6212172654444715E-2</v>
      </c>
      <c r="Y10" s="10">
        <f t="shared" si="6"/>
        <v>1.6048737705526357</v>
      </c>
      <c r="Z10" s="10"/>
      <c r="AA10" s="10">
        <f t="shared" si="11"/>
        <v>1.8841438745514361E-3</v>
      </c>
      <c r="AB10" s="10">
        <f t="shared" si="12"/>
        <v>4.6139193006495827E-3</v>
      </c>
      <c r="AC10" s="10"/>
      <c r="AD10" s="10">
        <f t="shared" si="13"/>
        <v>4.9637878273455556</v>
      </c>
      <c r="AE10" s="10">
        <f t="shared" si="7"/>
        <v>-4.3951262294473645</v>
      </c>
      <c r="AF10" s="24"/>
      <c r="AG10" s="24">
        <f t="shared" si="14"/>
        <v>1.8841438745509365E-3</v>
      </c>
      <c r="AH10" s="24">
        <f t="shared" si="15"/>
        <v>4.6139193006498047E-3</v>
      </c>
      <c r="AI10" s="24"/>
      <c r="AJ10" s="57">
        <f t="shared" si="16"/>
        <v>1.7311799999999988</v>
      </c>
      <c r="AK10" s="24"/>
      <c r="AL10">
        <v>0</v>
      </c>
      <c r="AM10" s="24"/>
      <c r="AR10" s="11">
        <f>($AW$18*$AW$15 -($AW$18*COS(RADIANS(A10)))-($AW$15*COS(RADIANS(DEGREES(ASIN(SIN(RADIANS(A11))*($AW$18/$AW$15)))))))</f>
        <v>-0.20667397211284166</v>
      </c>
      <c r="AV10" s="2" t="s">
        <v>36</v>
      </c>
      <c r="AW10" s="3" t="s">
        <v>22</v>
      </c>
      <c r="AX10" s="3">
        <v>1.476</v>
      </c>
      <c r="AY10" s="3">
        <v>1.1060000000000001</v>
      </c>
      <c r="AZ10" s="3">
        <v>2.343</v>
      </c>
      <c r="BA10" s="3">
        <v>1.4570000000000001</v>
      </c>
      <c r="BB10" s="3">
        <v>0.997</v>
      </c>
    </row>
    <row r="11" spans="1:60" customFormat="1" ht="14.25" customHeight="1" x14ac:dyDescent="0.2">
      <c r="A11" s="7">
        <v>-354</v>
      </c>
      <c r="B11" s="7">
        <v>40.69</v>
      </c>
      <c r="C11" s="7">
        <f t="shared" si="8"/>
        <v>4.0689999999999998E-5</v>
      </c>
      <c r="D11" s="7"/>
      <c r="E11" s="7">
        <v>0.92400000000000004</v>
      </c>
      <c r="F11" s="7"/>
      <c r="G11" s="7">
        <v>0.88800000000000001</v>
      </c>
      <c r="H11" s="7">
        <v>0.95199999999999996</v>
      </c>
      <c r="I11" s="7">
        <v>0.89400000000000002</v>
      </c>
      <c r="J11" s="7">
        <v>0.96399999999999997</v>
      </c>
      <c r="L11" s="13">
        <f t="shared" si="0"/>
        <v>4.0689999999999998E-5</v>
      </c>
      <c r="M11" s="12"/>
      <c r="N11" s="10">
        <f t="shared" si="1"/>
        <v>0.51000000000000512</v>
      </c>
      <c r="O11" s="10">
        <f t="shared" si="2"/>
        <v>-1.4000000000000012E-2</v>
      </c>
      <c r="P11" s="10"/>
      <c r="Q11" s="13">
        <f t="shared" si="3"/>
        <v>5.100000000000002E-7</v>
      </c>
      <c r="R11" s="10">
        <f t="shared" si="9"/>
        <v>-1400</v>
      </c>
      <c r="S11" s="10"/>
      <c r="T11" s="10">
        <f t="shared" si="4"/>
        <v>92400</v>
      </c>
      <c r="U11" s="10"/>
      <c r="V11" s="10">
        <f t="shared" si="10"/>
        <v>-2.8387885604537892</v>
      </c>
      <c r="W11" s="10"/>
      <c r="X11" s="10">
        <f t="shared" si="5"/>
        <v>-3.4328028779893278E-2</v>
      </c>
      <c r="Y11" s="10">
        <f t="shared" si="6"/>
        <v>1.6094876898532853</v>
      </c>
      <c r="Z11" s="10"/>
      <c r="AA11" s="10">
        <f t="shared" si="11"/>
        <v>-6.6305788990131051E-3</v>
      </c>
      <c r="AB11" s="10">
        <f t="shared" si="12"/>
        <v>5.4095261798492444E-3</v>
      </c>
      <c r="AC11" s="10"/>
      <c r="AD11" s="10">
        <f t="shared" si="13"/>
        <v>4.9656719712201065</v>
      </c>
      <c r="AE11" s="10">
        <f t="shared" si="7"/>
        <v>-4.3905123101467147</v>
      </c>
      <c r="AF11" s="11"/>
      <c r="AG11" s="24">
        <f t="shared" si="14"/>
        <v>-6.6305788990126402E-3</v>
      </c>
      <c r="AH11" s="24">
        <f t="shared" si="15"/>
        <v>5.4095261798492444E-3</v>
      </c>
      <c r="AI11" s="24"/>
      <c r="AJ11" s="57">
        <f t="shared" si="16"/>
        <v>2.075190000000021</v>
      </c>
      <c r="AK11" s="24"/>
      <c r="AL11">
        <v>0</v>
      </c>
      <c r="AM11" s="24"/>
      <c r="AR11" s="11">
        <f>($AW$18*$AW$15 -($AW$18*COS(RADIANS(A11)))-($AW$15*COS(RADIANS(DEGREES(ASIN(SIN(RADIANS(A12))*($AW$18/$AW$15)))))))</f>
        <v>-0.20644265089795832</v>
      </c>
      <c r="AV11" s="3" t="s">
        <v>43</v>
      </c>
      <c r="AW11" s="3" t="s">
        <v>22</v>
      </c>
      <c r="AX11" s="3">
        <v>13.911</v>
      </c>
      <c r="AY11" s="3">
        <v>13.32</v>
      </c>
      <c r="AZ11" s="3">
        <v>14.548</v>
      </c>
      <c r="BA11" s="3">
        <v>13.632</v>
      </c>
      <c r="BB11" s="3">
        <v>14.144</v>
      </c>
    </row>
    <row r="12" spans="1:60" customFormat="1" ht="15" customHeight="1" x14ac:dyDescent="0.2">
      <c r="A12" s="7">
        <v>-353</v>
      </c>
      <c r="B12" s="7">
        <v>41.2</v>
      </c>
      <c r="C12" s="7">
        <f t="shared" si="8"/>
        <v>4.1199999999999999E-5</v>
      </c>
      <c r="D12" s="7"/>
      <c r="E12" s="7">
        <v>0.91</v>
      </c>
      <c r="F12" s="7"/>
      <c r="G12" s="7">
        <v>0.86899999999999999</v>
      </c>
      <c r="H12" s="7">
        <v>0.93200000000000005</v>
      </c>
      <c r="I12" s="7">
        <v>0.88600000000000001</v>
      </c>
      <c r="J12" s="7">
        <v>0.95199999999999996</v>
      </c>
      <c r="L12" s="13">
        <f t="shared" si="0"/>
        <v>4.1199999999999999E-5</v>
      </c>
      <c r="M12" s="12"/>
      <c r="N12" s="10">
        <f t="shared" si="1"/>
        <v>0.58999999999999631</v>
      </c>
      <c r="O12" s="10">
        <f t="shared" si="2"/>
        <v>-3.6000000000000032E-2</v>
      </c>
      <c r="P12" s="10"/>
      <c r="Q12" s="13">
        <f t="shared" si="3"/>
        <v>5.8999999999999943E-7</v>
      </c>
      <c r="R12" s="10">
        <f t="shared" si="9"/>
        <v>-3600</v>
      </c>
      <c r="S12" s="10"/>
      <c r="T12" s="10">
        <f t="shared" si="4"/>
        <v>91000</v>
      </c>
      <c r="U12" s="10"/>
      <c r="V12" s="10">
        <f t="shared" si="10"/>
        <v>-2.7604822631666357</v>
      </c>
      <c r="W12" s="10"/>
      <c r="X12" s="10">
        <f t="shared" si="5"/>
        <v>-4.0958607678906384E-2</v>
      </c>
      <c r="Y12" s="10">
        <f t="shared" si="6"/>
        <v>1.6148972160331345</v>
      </c>
      <c r="Z12" s="10"/>
      <c r="AA12" s="10">
        <f t="shared" si="11"/>
        <v>-1.7529959686690584E-2</v>
      </c>
      <c r="AB12" s="10">
        <f t="shared" si="12"/>
        <v>6.1751551104913815E-3</v>
      </c>
      <c r="AC12" s="10"/>
      <c r="AD12" s="10">
        <f t="shared" si="13"/>
        <v>4.9590413923210939</v>
      </c>
      <c r="AE12" s="10">
        <f t="shared" si="7"/>
        <v>-4.3851027839668655</v>
      </c>
      <c r="AF12" s="10"/>
      <c r="AG12" s="24">
        <f t="shared" si="14"/>
        <v>-1.7529959686690688E-2</v>
      </c>
      <c r="AH12" s="24">
        <f t="shared" si="15"/>
        <v>6.1751551104913815E-3</v>
      </c>
      <c r="AJ12" s="57">
        <f t="shared" si="16"/>
        <v>2.430799999999985</v>
      </c>
      <c r="AL12">
        <v>0</v>
      </c>
      <c r="AR12" s="11">
        <f>($AW$18*$AW$15 -($AW$18*COS(RADIANS(A12)))-($AW$15*COS(RADIANS(DEGREES(ASIN(SIN(RADIANS(A13))*($AW$18/$AW$15)))))))</f>
        <v>-0.20617226196136293</v>
      </c>
      <c r="AV12" s="3" t="s">
        <v>50</v>
      </c>
      <c r="AW12" s="3" t="s">
        <v>22</v>
      </c>
      <c r="AX12" s="3">
        <v>28.811</v>
      </c>
      <c r="AY12" s="3">
        <v>27.82</v>
      </c>
      <c r="AZ12" s="3">
        <v>29.155000000000001</v>
      </c>
      <c r="BA12" s="3">
        <v>27.785</v>
      </c>
      <c r="BB12" s="3">
        <v>30.484999999999999</v>
      </c>
    </row>
    <row r="13" spans="1:60" customFormat="1" ht="15" customHeight="1" x14ac:dyDescent="0.2">
      <c r="A13" s="7">
        <v>-352</v>
      </c>
      <c r="B13" s="7">
        <v>41.79</v>
      </c>
      <c r="C13" s="7">
        <f t="shared" si="8"/>
        <v>4.1789999999999998E-5</v>
      </c>
      <c r="D13" s="7"/>
      <c r="E13" s="7">
        <v>0.874</v>
      </c>
      <c r="F13" s="7"/>
      <c r="G13" s="7">
        <v>0.85599999999999998</v>
      </c>
      <c r="H13" s="7">
        <v>0.91600000000000004</v>
      </c>
      <c r="I13" s="7">
        <v>0.86399999999999999</v>
      </c>
      <c r="J13" s="7">
        <v>0.86</v>
      </c>
      <c r="L13" s="13">
        <f t="shared" si="0"/>
        <v>4.1789999999999998E-5</v>
      </c>
      <c r="M13" s="12"/>
      <c r="N13" s="10">
        <f t="shared" si="1"/>
        <v>0.66000000000000369</v>
      </c>
      <c r="O13" s="10">
        <f t="shared" si="2"/>
        <v>-3.7000000000000033E-2</v>
      </c>
      <c r="P13" s="10"/>
      <c r="Q13" s="13">
        <f t="shared" si="3"/>
        <v>6.6000000000000385E-7</v>
      </c>
      <c r="R13" s="10">
        <f t="shared" si="9"/>
        <v>-3700</v>
      </c>
      <c r="S13" s="10"/>
      <c r="T13" s="10">
        <f t="shared" si="4"/>
        <v>87400</v>
      </c>
      <c r="U13" s="10"/>
      <c r="V13" s="10">
        <f t="shared" si="10"/>
        <v>-1.8018024802863668</v>
      </c>
      <c r="W13" s="10"/>
      <c r="X13" s="10">
        <f t="shared" si="5"/>
        <v>-5.8488567365596968E-2</v>
      </c>
      <c r="Y13" s="10">
        <f t="shared" si="6"/>
        <v>1.6210723711436259</v>
      </c>
      <c r="Z13" s="10"/>
      <c r="AA13" s="10">
        <f t="shared" si="11"/>
        <v>-1.8785974641143059E-2</v>
      </c>
      <c r="AB13" s="10">
        <f t="shared" si="12"/>
        <v>6.8053234363456561E-3</v>
      </c>
      <c r="AC13" s="10"/>
      <c r="AD13" s="10">
        <f t="shared" si="13"/>
        <v>4.9415114326344032</v>
      </c>
      <c r="AE13" s="10">
        <f t="shared" si="7"/>
        <v>-4.3789276288563741</v>
      </c>
      <c r="AF13" s="10"/>
      <c r="AG13" s="24">
        <f t="shared" si="14"/>
        <v>-1.8785974641143177E-2</v>
      </c>
      <c r="AH13" s="24">
        <f t="shared" si="15"/>
        <v>6.805323436345212E-3</v>
      </c>
      <c r="AI13" s="24"/>
      <c r="AJ13" s="57">
        <f t="shared" si="16"/>
        <v>2.7581400000000156</v>
      </c>
      <c r="AK13" s="24"/>
      <c r="AL13">
        <v>0</v>
      </c>
      <c r="AM13" s="24"/>
      <c r="AN13" s="24"/>
      <c r="AO13" s="24"/>
      <c r="AP13" s="24"/>
      <c r="AQ13" s="24"/>
      <c r="AR13" s="11">
        <f>($AW$18*$AW$15 -($AW$18*COS(RADIANS(A13)))-($AW$15*COS(RADIANS(DEGREES(ASIN(SIN(RADIANS(A14))*($AW$18/$AW$15)))))))</f>
        <v>-0.20586295323433512</v>
      </c>
      <c r="AV13" s="3" t="s">
        <v>200</v>
      </c>
      <c r="AW13" s="3" t="s">
        <v>201</v>
      </c>
      <c r="AX13" s="3">
        <v>1.294</v>
      </c>
      <c r="AY13" s="3">
        <v>1.3009999999999999</v>
      </c>
      <c r="AZ13" s="3">
        <v>1.3169999999999999</v>
      </c>
      <c r="BA13" s="3">
        <v>1.2989999999999999</v>
      </c>
      <c r="BB13" s="3">
        <v>1.2589999999999999</v>
      </c>
    </row>
    <row r="14" spans="1:60" customFormat="1" x14ac:dyDescent="0.2">
      <c r="A14" s="7">
        <v>-351</v>
      </c>
      <c r="B14" s="7">
        <v>42.45</v>
      </c>
      <c r="C14" s="7">
        <f t="shared" si="8"/>
        <v>4.2450000000000002E-5</v>
      </c>
      <c r="D14" s="7"/>
      <c r="E14" s="7">
        <v>0.83699999999999997</v>
      </c>
      <c r="F14" s="7"/>
      <c r="G14" s="7">
        <v>0.84199999999999997</v>
      </c>
      <c r="H14" s="7">
        <v>0.90200000000000002</v>
      </c>
      <c r="I14" s="7">
        <v>0.85099999999999998</v>
      </c>
      <c r="J14" s="7">
        <v>0.752</v>
      </c>
      <c r="L14" s="13">
        <f t="shared" si="0"/>
        <v>4.2450000000000002E-5</v>
      </c>
      <c r="M14" s="12"/>
      <c r="N14" s="10">
        <f t="shared" si="1"/>
        <v>0.75</v>
      </c>
      <c r="O14" s="10">
        <f t="shared" si="2"/>
        <v>-2.5999999999999912E-2</v>
      </c>
      <c r="P14" s="10"/>
      <c r="Q14" s="13">
        <f t="shared" si="3"/>
        <v>7.499999999999979E-7</v>
      </c>
      <c r="R14" s="10">
        <f t="shared" si="9"/>
        <v>-2600</v>
      </c>
      <c r="S14" s="10"/>
      <c r="T14" s="10">
        <f t="shared" si="4"/>
        <v>83700</v>
      </c>
      <c r="U14" s="10"/>
      <c r="V14" s="10">
        <f t="shared" si="10"/>
        <v>-1.1936467134477795</v>
      </c>
      <c r="W14" s="10"/>
      <c r="X14" s="10">
        <f t="shared" si="5"/>
        <v>-7.7274542006740027E-2</v>
      </c>
      <c r="Y14" s="10">
        <f t="shared" si="6"/>
        <v>1.6278776945799716</v>
      </c>
      <c r="Z14" s="10"/>
      <c r="AA14" s="10">
        <f t="shared" si="11"/>
        <v>-1.3704603782103919E-2</v>
      </c>
      <c r="AB14" s="10">
        <f t="shared" si="12"/>
        <v>7.6060522349405968E-3</v>
      </c>
      <c r="AC14" s="10"/>
      <c r="AD14" s="10">
        <f t="shared" si="13"/>
        <v>4.92272545799326</v>
      </c>
      <c r="AE14" s="10">
        <f t="shared" si="7"/>
        <v>-4.3721223054200289</v>
      </c>
      <c r="AF14" s="10"/>
      <c r="AG14" s="24">
        <f t="shared" si="14"/>
        <v>-1.370460378210403E-2</v>
      </c>
      <c r="AH14" s="24">
        <f t="shared" si="15"/>
        <v>7.6060522349408188E-3</v>
      </c>
      <c r="AI14" s="24"/>
      <c r="AJ14" s="57">
        <f t="shared" si="16"/>
        <v>3.1837500000000003</v>
      </c>
      <c r="AK14" s="24"/>
      <c r="AL14">
        <v>0</v>
      </c>
      <c r="AM14" s="24"/>
      <c r="AN14" s="24"/>
      <c r="AO14" s="24"/>
      <c r="AP14" s="24"/>
      <c r="AQ14" s="24"/>
      <c r="AR14" s="11">
        <f>($AW$18*$AW$15 -($AW$18*COS(RADIANS(A14)))-($AW$15*COS(RADIANS(DEGREES(ASIN(SIN(RADIANS(A15))*($AW$18/$AW$15)))))))</f>
        <v>-0.20551489332085265</v>
      </c>
      <c r="AS14" s="24"/>
      <c r="AT14" s="24"/>
      <c r="AU14" s="24"/>
      <c r="AV14" s="3" t="s">
        <v>208</v>
      </c>
      <c r="AW14" s="3" t="s">
        <v>201</v>
      </c>
      <c r="AX14" s="3">
        <v>1.331</v>
      </c>
      <c r="AY14" s="3">
        <v>1.3280000000000001</v>
      </c>
      <c r="AZ14" s="3">
        <v>1.321</v>
      </c>
      <c r="BA14" s="3">
        <v>1.345</v>
      </c>
      <c r="BB14" s="3">
        <v>1.331</v>
      </c>
      <c r="BC14" s="9"/>
      <c r="BD14" s="9"/>
      <c r="BE14" s="9"/>
      <c r="BF14" s="9"/>
      <c r="BG14" s="9"/>
      <c r="BH14" s="9"/>
    </row>
    <row r="15" spans="1:60" customFormat="1" x14ac:dyDescent="0.2">
      <c r="A15" s="7">
        <v>-350</v>
      </c>
      <c r="B15" s="7">
        <v>43.2</v>
      </c>
      <c r="C15" s="7">
        <f t="shared" si="8"/>
        <v>4.32E-5</v>
      </c>
      <c r="D15" s="7"/>
      <c r="E15" s="7">
        <v>0.81100000000000005</v>
      </c>
      <c r="F15" s="7"/>
      <c r="G15" s="7">
        <v>0.82699999999999996</v>
      </c>
      <c r="H15" s="7">
        <v>0.89400000000000002</v>
      </c>
      <c r="I15" s="7">
        <v>0.84199999999999997</v>
      </c>
      <c r="J15" s="7">
        <v>0.67900000000000005</v>
      </c>
      <c r="L15" s="13">
        <f t="shared" si="0"/>
        <v>4.32E-5</v>
      </c>
      <c r="M15" s="12"/>
      <c r="N15" s="10">
        <f t="shared" si="1"/>
        <v>0.82000000000000028</v>
      </c>
      <c r="O15" s="10">
        <f t="shared" si="2"/>
        <v>-1.8000000000000016E-2</v>
      </c>
      <c r="P15" s="10"/>
      <c r="Q15" s="13">
        <f t="shared" si="3"/>
        <v>8.2000000000000231E-7</v>
      </c>
      <c r="R15" s="10">
        <f t="shared" si="9"/>
        <v>-1800</v>
      </c>
      <c r="S15" s="10"/>
      <c r="T15" s="10">
        <f t="shared" si="4"/>
        <v>81100</v>
      </c>
      <c r="U15" s="10"/>
      <c r="V15" s="10">
        <f t="shared" si="10"/>
        <v>-0.31599729724523168</v>
      </c>
      <c r="W15" s="10"/>
      <c r="X15" s="10">
        <f t="shared" si="5"/>
        <v>-9.0979145788843946E-2</v>
      </c>
      <c r="Y15" s="10">
        <f t="shared" si="6"/>
        <v>1.6354837468149122</v>
      </c>
      <c r="Z15" s="10"/>
      <c r="AA15" s="10">
        <f t="shared" si="11"/>
        <v>-9.7476668935522343E-3</v>
      </c>
      <c r="AB15" s="10">
        <f t="shared" si="12"/>
        <v>8.1662914024169808E-3</v>
      </c>
      <c r="AC15" s="10"/>
      <c r="AD15" s="10">
        <f t="shared" si="13"/>
        <v>4.909020854211156</v>
      </c>
      <c r="AE15" s="10">
        <f t="shared" si="7"/>
        <v>-4.3645162531850881</v>
      </c>
      <c r="AF15" s="10"/>
      <c r="AG15" s="24">
        <f t="shared" si="14"/>
        <v>-9.7476668935518873E-3</v>
      </c>
      <c r="AH15" s="24">
        <f t="shared" si="15"/>
        <v>8.1662914024169808E-3</v>
      </c>
      <c r="AI15" s="24"/>
      <c r="AJ15" s="57">
        <f t="shared" si="16"/>
        <v>3.5424000000000015</v>
      </c>
      <c r="AK15" s="24"/>
      <c r="AL15">
        <v>0</v>
      </c>
      <c r="AM15" s="24"/>
      <c r="AN15" s="24"/>
      <c r="AO15" s="24"/>
      <c r="AP15" s="24"/>
      <c r="AQ15" s="24"/>
      <c r="AR15" s="11">
        <f>($AW$18*$AW$15 -($AW$18*COS(RADIANS(A15)))-($AW$15*COS(RADIANS(DEGREES(ASIN(SIN(RADIANS(A16))*($AW$18/$AW$15)))))))</f>
        <v>-0.20512827147334078</v>
      </c>
      <c r="AS15" s="24"/>
      <c r="AT15" s="24"/>
      <c r="AU15" s="24"/>
      <c r="AV15" s="3" t="s">
        <v>293</v>
      </c>
      <c r="AW15" s="3">
        <v>0.13700000000000001</v>
      </c>
      <c r="BC15" s="9"/>
      <c r="BD15" s="9"/>
      <c r="BE15" s="9"/>
      <c r="BF15" s="9"/>
      <c r="BG15" s="9"/>
      <c r="BH15" s="9"/>
    </row>
    <row r="16" spans="1:60" customFormat="1" x14ac:dyDescent="0.2">
      <c r="A16" s="7">
        <v>-349</v>
      </c>
      <c r="B16" s="7">
        <v>44.02</v>
      </c>
      <c r="C16" s="7">
        <f t="shared" si="8"/>
        <v>4.4020000000000002E-5</v>
      </c>
      <c r="D16" s="7"/>
      <c r="E16" s="7">
        <v>0.79300000000000004</v>
      </c>
      <c r="F16" s="7"/>
      <c r="G16" s="7">
        <v>0.82199999999999995</v>
      </c>
      <c r="H16" s="7">
        <v>0.88</v>
      </c>
      <c r="I16" s="7">
        <v>0.83</v>
      </c>
      <c r="J16" s="7">
        <v>0.64</v>
      </c>
      <c r="L16" s="13">
        <f t="shared" si="0"/>
        <v>4.4020000000000002E-5</v>
      </c>
      <c r="M16" s="12"/>
      <c r="N16" s="10">
        <f t="shared" si="1"/>
        <v>0.88999999999999346</v>
      </c>
      <c r="O16" s="10">
        <f t="shared" si="2"/>
        <v>-5.0000000000000044E-3</v>
      </c>
      <c r="P16" s="10"/>
      <c r="Q16" s="13">
        <f t="shared" si="3"/>
        <v>8.8999999999999317E-7</v>
      </c>
      <c r="R16" s="10">
        <f t="shared" si="9"/>
        <v>-500</v>
      </c>
      <c r="S16" s="10"/>
      <c r="T16" s="10">
        <f t="shared" si="4"/>
        <v>79300</v>
      </c>
      <c r="U16" s="10"/>
      <c r="V16" s="10">
        <f t="shared" si="10"/>
        <v>1.0462742999252508</v>
      </c>
      <c r="W16" s="10"/>
      <c r="X16" s="10">
        <f t="shared" si="5"/>
        <v>-0.10072681268239618</v>
      </c>
      <c r="Y16" s="10">
        <f t="shared" si="6"/>
        <v>1.6436500382173291</v>
      </c>
      <c r="Z16" s="10"/>
      <c r="AA16" s="10">
        <f t="shared" si="11"/>
        <v>-2.7469698280484789E-3</v>
      </c>
      <c r="AB16" s="10">
        <f t="shared" si="12"/>
        <v>8.6930168453855927E-3</v>
      </c>
      <c r="AC16" s="10"/>
      <c r="AD16" s="10">
        <f t="shared" si="13"/>
        <v>4.8992731873176041</v>
      </c>
      <c r="AE16" s="10">
        <f t="shared" si="7"/>
        <v>-4.3563499617826711</v>
      </c>
      <c r="AF16" s="10"/>
      <c r="AG16" s="24">
        <f t="shared" si="14"/>
        <v>-2.7469698280491173E-3</v>
      </c>
      <c r="AH16" s="24">
        <f t="shared" si="15"/>
        <v>8.6930168453855927E-3</v>
      </c>
      <c r="AI16" s="24"/>
      <c r="AJ16" s="57">
        <f t="shared" si="16"/>
        <v>3.9177799999999712</v>
      </c>
      <c r="AK16" s="24"/>
      <c r="AL16">
        <v>0</v>
      </c>
      <c r="AM16" s="24"/>
      <c r="AN16" s="24"/>
      <c r="AO16" s="24"/>
      <c r="AP16" s="24"/>
      <c r="AQ16" s="24"/>
      <c r="AR16" s="11">
        <f>($AW$18*$AW$15 -($AW$18*COS(RADIANS(A16)))-($AW$15*COS(RADIANS(DEGREES(ASIN(SIN(RADIANS(A17))*($AW$18/$AW$15)))))))</f>
        <v>-0.20470329756472877</v>
      </c>
      <c r="AS16" s="24"/>
      <c r="AT16" s="24"/>
      <c r="AU16" s="24"/>
      <c r="AV16" s="3" t="s">
        <v>294</v>
      </c>
      <c r="AW16" s="3">
        <f>(($AW$18*$AW$15 )-($AW$18*COS(RADIANS(A5)))-($AW$15*COS(RADIANS(DEGREES(ASIN(SIN(RADIANS(A6)))))))*($AW$18/$AW$15))</f>
        <v>-0.15163580238573024</v>
      </c>
      <c r="BC16" s="9"/>
      <c r="BD16" s="9"/>
      <c r="BE16" s="9"/>
      <c r="BF16" s="9"/>
      <c r="BG16" s="9"/>
      <c r="BH16" s="9"/>
    </row>
    <row r="17" spans="1:60" customFormat="1" x14ac:dyDescent="0.2">
      <c r="A17" s="7">
        <v>-348</v>
      </c>
      <c r="B17" s="7">
        <v>44.91</v>
      </c>
      <c r="C17" s="7">
        <f t="shared" si="8"/>
        <v>4.4909999999999995E-5</v>
      </c>
      <c r="D17" s="7"/>
      <c r="E17" s="7">
        <v>0.78800000000000003</v>
      </c>
      <c r="F17" s="7"/>
      <c r="G17" s="7">
        <v>0.81399999999999995</v>
      </c>
      <c r="H17" s="7">
        <v>0.86</v>
      </c>
      <c r="I17" s="7">
        <v>0.82299999999999995</v>
      </c>
      <c r="J17" s="7">
        <v>0.65700000000000003</v>
      </c>
      <c r="L17" s="13">
        <f t="shared" si="0"/>
        <v>4.4909999999999995E-5</v>
      </c>
      <c r="M17" s="12"/>
      <c r="N17" s="10">
        <f t="shared" si="1"/>
        <v>0.98000000000000398</v>
      </c>
      <c r="O17" s="10">
        <f t="shared" si="2"/>
        <v>1.8000000000000016E-2</v>
      </c>
      <c r="P17" s="10"/>
      <c r="Q17" s="13">
        <f t="shared" si="3"/>
        <v>9.8000000000000078E-7</v>
      </c>
      <c r="R17" s="10">
        <f t="shared" si="9"/>
        <v>1800</v>
      </c>
      <c r="S17" s="10"/>
      <c r="T17" s="10">
        <f t="shared" si="4"/>
        <v>78800</v>
      </c>
      <c r="U17" s="10"/>
      <c r="V17" s="10">
        <f t="shared" si="10"/>
        <v>1.6307466028722823</v>
      </c>
      <c r="W17" s="10"/>
      <c r="X17" s="10">
        <f t="shared" si="5"/>
        <v>-0.10347378251044466</v>
      </c>
      <c r="Y17" s="10">
        <f t="shared" si="6"/>
        <v>1.6523430550627147</v>
      </c>
      <c r="Z17" s="10"/>
      <c r="AA17" s="10">
        <f t="shared" si="11"/>
        <v>9.8088243155353277E-3</v>
      </c>
      <c r="AB17" s="10">
        <f t="shared" si="12"/>
        <v>9.3750026319445734E-3</v>
      </c>
      <c r="AC17" s="10"/>
      <c r="AD17" s="10">
        <f t="shared" si="13"/>
        <v>4.896526217489555</v>
      </c>
      <c r="AE17" s="10">
        <f t="shared" si="7"/>
        <v>-4.3476569449372855</v>
      </c>
      <c r="AF17" s="10"/>
      <c r="AG17" s="24">
        <f t="shared" si="14"/>
        <v>9.8088243155354249E-3</v>
      </c>
      <c r="AH17" s="24">
        <f t="shared" si="15"/>
        <v>9.3750026319447954E-3</v>
      </c>
      <c r="AI17" s="24"/>
      <c r="AJ17" s="57">
        <f t="shared" si="16"/>
        <v>4.4011800000000179</v>
      </c>
      <c r="AK17" s="24"/>
      <c r="AL17">
        <v>0</v>
      </c>
      <c r="AM17" s="24"/>
      <c r="AN17" s="24"/>
      <c r="AO17" s="24"/>
      <c r="AP17" s="24"/>
      <c r="AQ17" s="24"/>
      <c r="AR17" s="11">
        <f>($AW$18*$AW$15 -($AW$18*COS(RADIANS(A17)))-($AW$15*COS(RADIANS(DEGREES(ASIN(SIN(RADIANS(A18))*($AW$18/$AW$15)))))))</f>
        <v>-0.20424020205661575</v>
      </c>
      <c r="AS17" s="24"/>
      <c r="AT17" s="24"/>
      <c r="AU17" s="24"/>
      <c r="AV17" s="56" t="s">
        <v>295</v>
      </c>
      <c r="AW17" s="3">
        <v>7.9000000000000001E-2</v>
      </c>
      <c r="BC17" s="9"/>
      <c r="BD17" s="9"/>
      <c r="BE17" s="9"/>
      <c r="BF17" s="9"/>
      <c r="BG17" s="9"/>
      <c r="BH17" s="9"/>
    </row>
    <row r="18" spans="1:60" customFormat="1" x14ac:dyDescent="0.2">
      <c r="A18" s="7">
        <v>-347</v>
      </c>
      <c r="B18" s="7">
        <v>45.89</v>
      </c>
      <c r="C18" s="7">
        <f t="shared" si="8"/>
        <v>4.5889999999999996E-5</v>
      </c>
      <c r="D18" s="7"/>
      <c r="E18" s="7">
        <v>0.80600000000000005</v>
      </c>
      <c r="F18" s="7"/>
      <c r="G18" s="7">
        <v>0.80400000000000005</v>
      </c>
      <c r="H18" s="7">
        <v>0.84599999999999997</v>
      </c>
      <c r="I18" s="7">
        <v>0.81399999999999995</v>
      </c>
      <c r="J18" s="7">
        <v>0.76</v>
      </c>
      <c r="L18" s="13">
        <f t="shared" si="0"/>
        <v>4.5889999999999996E-5</v>
      </c>
      <c r="M18" s="12"/>
      <c r="N18" s="10">
        <f t="shared" si="1"/>
        <v>1.0399999999999991</v>
      </c>
      <c r="O18" s="10">
        <f t="shared" si="2"/>
        <v>2.9999999999999916E-2</v>
      </c>
      <c r="P18" s="10"/>
      <c r="Q18" s="13">
        <f t="shared" si="3"/>
        <v>1.0400000000000036E-6</v>
      </c>
      <c r="R18" s="10">
        <f t="shared" si="9"/>
        <v>3000</v>
      </c>
      <c r="S18" s="10"/>
      <c r="T18" s="10">
        <f t="shared" si="4"/>
        <v>80600</v>
      </c>
      <c r="U18" s="10"/>
      <c r="V18" s="10">
        <f t="shared" si="10"/>
        <v>1.4817865151611562</v>
      </c>
      <c r="W18" s="10"/>
      <c r="X18" s="10">
        <f t="shared" si="5"/>
        <v>-9.3664958194909331E-2</v>
      </c>
      <c r="Y18" s="10">
        <f t="shared" si="6"/>
        <v>1.6617180576946593</v>
      </c>
      <c r="Z18" s="10"/>
      <c r="AA18" s="10">
        <f t="shared" si="11"/>
        <v>1.5871235633925701E-2</v>
      </c>
      <c r="AB18" s="10">
        <f t="shared" si="12"/>
        <v>9.7324965178353651E-3</v>
      </c>
      <c r="AC18" s="10"/>
      <c r="AD18" s="10">
        <f t="shared" si="13"/>
        <v>4.9063350418050904</v>
      </c>
      <c r="AE18" s="10">
        <f t="shared" si="7"/>
        <v>-4.3382819423053407</v>
      </c>
      <c r="AF18" s="10"/>
      <c r="AG18" s="24">
        <f t="shared" si="14"/>
        <v>1.5871235633926339E-2</v>
      </c>
      <c r="AH18" s="24">
        <f t="shared" si="15"/>
        <v>9.7324965178353651E-3</v>
      </c>
      <c r="AI18" s="24"/>
      <c r="AJ18" s="57">
        <f t="shared" si="16"/>
        <v>4.7725599999999968</v>
      </c>
      <c r="AK18" s="24"/>
      <c r="AL18">
        <v>0</v>
      </c>
      <c r="AM18" s="24"/>
      <c r="AN18" s="24"/>
      <c r="AO18" s="24"/>
      <c r="AP18" s="24"/>
      <c r="AQ18" s="24"/>
      <c r="AR18" s="11">
        <f>($AW$18*$AW$15 -($AW$18*COS(RADIANS(A18)))-($AW$15*COS(RADIANS(DEGREES(ASIN(SIN(RADIANS(A19))*($AW$18/$AW$15)))))))</f>
        <v>-0.20373923596332538</v>
      </c>
      <c r="AS18" s="24"/>
      <c r="AT18" s="24"/>
      <c r="AU18" s="24"/>
      <c r="AV18" s="56" t="s">
        <v>296</v>
      </c>
      <c r="AW18" s="3">
        <v>8.14E-2</v>
      </c>
      <c r="BC18" s="9"/>
      <c r="BD18" s="9"/>
      <c r="BE18" s="9"/>
      <c r="BF18" s="9"/>
      <c r="BG18" s="9"/>
      <c r="BH18" s="9"/>
    </row>
    <row r="19" spans="1:60" customFormat="1" x14ac:dyDescent="0.2">
      <c r="A19" s="7">
        <v>-346</v>
      </c>
      <c r="B19" s="7">
        <v>46.93</v>
      </c>
      <c r="C19" s="7">
        <f t="shared" si="8"/>
        <v>4.693E-5</v>
      </c>
      <c r="D19" s="7"/>
      <c r="E19" s="7">
        <v>0.83599999999999997</v>
      </c>
      <c r="F19" s="7"/>
      <c r="G19" s="7">
        <v>0.8</v>
      </c>
      <c r="H19" s="7">
        <v>0.84199999999999997</v>
      </c>
      <c r="I19" s="7">
        <v>0.79700000000000004</v>
      </c>
      <c r="J19" s="7">
        <v>0.90500000000000003</v>
      </c>
      <c r="L19" s="13">
        <f t="shared" si="0"/>
        <v>4.693E-5</v>
      </c>
      <c r="M19" s="12"/>
      <c r="N19" s="10">
        <f t="shared" si="1"/>
        <v>1.1300000000000026</v>
      </c>
      <c r="O19" s="10">
        <f t="shared" si="2"/>
        <v>3.0000000000000027E-2</v>
      </c>
      <c r="P19" s="10"/>
      <c r="Q19" s="13">
        <f t="shared" si="3"/>
        <v>1.1299999999999977E-6</v>
      </c>
      <c r="R19" s="10">
        <f t="shared" si="9"/>
        <v>3000</v>
      </c>
      <c r="S19" s="10"/>
      <c r="T19" s="10">
        <f t="shared" si="4"/>
        <v>83600</v>
      </c>
      <c r="U19" s="10"/>
      <c r="V19" s="10">
        <f t="shared" si="10"/>
        <v>0.51179955809147759</v>
      </c>
      <c r="W19" s="10"/>
      <c r="X19" s="10">
        <f t="shared" si="5"/>
        <v>-7.779372256098363E-2</v>
      </c>
      <c r="Y19" s="10">
        <f t="shared" si="6"/>
        <v>1.6714505542124947</v>
      </c>
      <c r="Z19" s="10"/>
      <c r="AA19" s="10">
        <f t="shared" si="11"/>
        <v>1.5311614578330267E-2</v>
      </c>
      <c r="AB19" s="10">
        <f t="shared" si="12"/>
        <v>1.0333212255386748E-2</v>
      </c>
      <c r="AC19" s="10"/>
      <c r="AD19" s="10">
        <f t="shared" si="13"/>
        <v>4.9222062774390167</v>
      </c>
      <c r="AE19" s="10">
        <f t="shared" si="7"/>
        <v>-4.3285494457875053</v>
      </c>
      <c r="AF19" s="10"/>
      <c r="AG19" s="24">
        <f t="shared" si="14"/>
        <v>1.5311614578330079E-2</v>
      </c>
      <c r="AH19" s="24">
        <f t="shared" si="15"/>
        <v>1.0333212255386748E-2</v>
      </c>
      <c r="AI19" s="24"/>
      <c r="AJ19" s="57">
        <f t="shared" si="16"/>
        <v>5.3030900000000116</v>
      </c>
      <c r="AK19" s="24"/>
      <c r="AL19">
        <v>0</v>
      </c>
      <c r="AM19" s="24"/>
      <c r="AN19" s="24"/>
      <c r="AO19" s="24"/>
      <c r="AP19" s="24"/>
      <c r="AQ19" s="24"/>
      <c r="AR19" s="11">
        <f>($AW$18*$AW$15 -($AW$18*COS(RADIANS(A19)))-($AW$15*COS(RADIANS(DEGREES(ASIN(SIN(RADIANS(A20))*($AW$18/$AW$15)))))))</f>
        <v>-0.20320067081160018</v>
      </c>
      <c r="AS19" s="24"/>
      <c r="AT19" s="24"/>
      <c r="AU19" s="24"/>
      <c r="AV19" s="56" t="s">
        <v>298</v>
      </c>
      <c r="AW19" s="3">
        <v>42</v>
      </c>
      <c r="BC19" s="9"/>
      <c r="BD19" s="9"/>
      <c r="BE19" s="9"/>
      <c r="BF19" s="9"/>
      <c r="BG19" s="9"/>
      <c r="BH19" s="9"/>
    </row>
    <row r="20" spans="1:60" customFormat="1" x14ac:dyDescent="0.2">
      <c r="A20" s="7">
        <v>-345</v>
      </c>
      <c r="B20" s="7">
        <v>48.06</v>
      </c>
      <c r="C20" s="7">
        <f t="shared" si="8"/>
        <v>4.8059999999999997E-5</v>
      </c>
      <c r="D20" s="7"/>
      <c r="E20" s="7">
        <v>0.86599999999999999</v>
      </c>
      <c r="F20" s="7"/>
      <c r="G20" s="7">
        <v>0.78800000000000003</v>
      </c>
      <c r="H20" s="7">
        <v>0.83099999999999996</v>
      </c>
      <c r="I20" s="7">
        <v>0.79100000000000004</v>
      </c>
      <c r="J20" s="7">
        <v>1.056</v>
      </c>
      <c r="L20" s="13">
        <f t="shared" si="0"/>
        <v>4.8059999999999997E-5</v>
      </c>
      <c r="M20" s="12"/>
      <c r="N20" s="10">
        <f t="shared" si="1"/>
        <v>1.1999999999999957</v>
      </c>
      <c r="O20" s="10">
        <f t="shared" si="2"/>
        <v>1.100000000000001E-2</v>
      </c>
      <c r="P20" s="10"/>
      <c r="Q20" s="13">
        <f t="shared" si="3"/>
        <v>1.1999999999999953E-6</v>
      </c>
      <c r="R20" s="10">
        <f t="shared" si="9"/>
        <v>1100</v>
      </c>
      <c r="S20" s="10"/>
      <c r="T20" s="10">
        <f t="shared" si="4"/>
        <v>86600</v>
      </c>
      <c r="U20" s="10"/>
      <c r="V20" s="10">
        <f t="shared" si="10"/>
        <v>-4.48206327706131E-2</v>
      </c>
      <c r="W20" s="10"/>
      <c r="X20" s="10">
        <f t="shared" si="5"/>
        <v>-6.2482107982653363E-2</v>
      </c>
      <c r="Y20" s="10">
        <f t="shared" si="6"/>
        <v>1.6817837664678814</v>
      </c>
      <c r="Z20" s="10"/>
      <c r="AA20" s="10">
        <f t="shared" si="11"/>
        <v>5.4817013486938848E-3</v>
      </c>
      <c r="AB20" s="10">
        <f t="shared" si="12"/>
        <v>1.0710641035202917E-2</v>
      </c>
      <c r="AC20" s="10"/>
      <c r="AD20" s="10">
        <f t="shared" si="13"/>
        <v>4.9375178920173468</v>
      </c>
      <c r="AE20" s="10">
        <f t="shared" si="7"/>
        <v>-4.3182162335321186</v>
      </c>
      <c r="AF20" s="10"/>
      <c r="AG20" s="24">
        <f t="shared" si="14"/>
        <v>5.481701348693413E-3</v>
      </c>
      <c r="AH20" s="24">
        <f t="shared" si="15"/>
        <v>1.0710641035203139E-2</v>
      </c>
      <c r="AI20" s="24"/>
      <c r="AJ20" s="57">
        <f t="shared" si="16"/>
        <v>5.7671999999999795</v>
      </c>
      <c r="AK20" s="24"/>
      <c r="AL20">
        <v>0</v>
      </c>
      <c r="AM20" s="24"/>
      <c r="AN20" s="24"/>
      <c r="AO20" s="24"/>
      <c r="AP20" s="24"/>
      <c r="AQ20" s="24"/>
      <c r="AR20" s="11">
        <f>($AW$18*$AW$15 -($AW$18*COS(RADIANS(A20)))-($AW$15*COS(RADIANS(DEGREES(ASIN(SIN(RADIANS(A21))*($AW$18/$AW$15)))))))</f>
        <v>-0.20262479859566257</v>
      </c>
      <c r="AS20" s="24"/>
      <c r="AT20" s="24"/>
      <c r="AU20" s="24"/>
      <c r="AV20" s="56" t="s">
        <v>299</v>
      </c>
      <c r="AW20" s="3">
        <v>-12</v>
      </c>
      <c r="BC20" s="9"/>
      <c r="BD20" s="9"/>
      <c r="BE20" s="9"/>
      <c r="BF20" s="9"/>
      <c r="BG20" s="9"/>
      <c r="BH20" s="9"/>
    </row>
    <row r="21" spans="1:60" customFormat="1" x14ac:dyDescent="0.2">
      <c r="A21" s="7">
        <v>-344</v>
      </c>
      <c r="B21" s="7">
        <v>49.26</v>
      </c>
      <c r="C21" s="7">
        <f t="shared" si="8"/>
        <v>4.9259999999999993E-5</v>
      </c>
      <c r="D21" s="7"/>
      <c r="E21" s="7">
        <v>0.877</v>
      </c>
      <c r="F21" s="7"/>
      <c r="G21" s="7">
        <v>0.78200000000000003</v>
      </c>
      <c r="H21" s="7">
        <v>0.81399999999999995</v>
      </c>
      <c r="I21" s="7">
        <v>0.79100000000000004</v>
      </c>
      <c r="J21" s="7">
        <v>1.1240000000000001</v>
      </c>
      <c r="L21" s="13">
        <f t="shared" si="0"/>
        <v>4.9259999999999993E-5</v>
      </c>
      <c r="M21" s="12"/>
      <c r="N21" s="10">
        <f t="shared" si="1"/>
        <v>1.2700000000000031</v>
      </c>
      <c r="O21" s="10">
        <f t="shared" si="2"/>
        <v>-1.0000000000000009E-3</v>
      </c>
      <c r="P21" s="10"/>
      <c r="Q21" s="13">
        <f t="shared" si="3"/>
        <v>1.2700000000000065E-6</v>
      </c>
      <c r="R21" s="10">
        <f t="shared" si="9"/>
        <v>-100</v>
      </c>
      <c r="S21" s="10"/>
      <c r="T21" s="10">
        <f t="shared" si="4"/>
        <v>87700</v>
      </c>
      <c r="U21" s="10"/>
      <c r="V21" s="10">
        <f t="shared" si="10"/>
        <v>-0.17485968340601318</v>
      </c>
      <c r="W21" s="10"/>
      <c r="X21" s="10">
        <f t="shared" si="5"/>
        <v>-5.7000406633959479E-2</v>
      </c>
      <c r="Y21" s="10">
        <f t="shared" si="6"/>
        <v>1.6924944075030843</v>
      </c>
      <c r="Z21" s="10"/>
      <c r="AA21" s="10">
        <f t="shared" si="11"/>
        <v>-4.9548719795979024E-4</v>
      </c>
      <c r="AB21" s="10">
        <f t="shared" si="12"/>
        <v>1.1054890735146206E-2</v>
      </c>
      <c r="AC21" s="10"/>
      <c r="AD21" s="10">
        <f t="shared" si="13"/>
        <v>4.9429995933660402</v>
      </c>
      <c r="AE21" s="10">
        <f t="shared" si="7"/>
        <v>-4.3075055924969154</v>
      </c>
      <c r="AF21" s="10"/>
      <c r="AG21" s="24">
        <f t="shared" si="14"/>
        <v>-4.9548719795922125E-4</v>
      </c>
      <c r="AH21" s="24">
        <f t="shared" si="15"/>
        <v>1.1054890735145761E-2</v>
      </c>
      <c r="AI21" s="24"/>
      <c r="AJ21" s="57">
        <f t="shared" si="16"/>
        <v>6.2560200000000155</v>
      </c>
      <c r="AK21" s="24"/>
      <c r="AL21">
        <v>0</v>
      </c>
      <c r="AM21" s="24"/>
      <c r="AN21" s="24"/>
      <c r="AO21" s="24"/>
      <c r="AP21" s="24"/>
      <c r="AQ21" s="24"/>
      <c r="AR21" s="11">
        <f>($AW$18*$AW$15 -($AW$18*COS(RADIANS(A21)))-($AW$15*COS(RADIANS(DEGREES(ASIN(SIN(RADIANS(A22))*($AW$18/$AW$15)))))))</f>
        <v>-0.20201193172733867</v>
      </c>
      <c r="AS21" s="24"/>
      <c r="AT21" s="24"/>
      <c r="AU21" s="24"/>
      <c r="AV21" s="56" t="s">
        <v>300</v>
      </c>
      <c r="AW21" s="3">
        <v>5</v>
      </c>
      <c r="BC21" s="9"/>
      <c r="BD21" s="9"/>
      <c r="BE21" s="9"/>
      <c r="BF21" s="9"/>
      <c r="BG21" s="9"/>
      <c r="BH21" s="9"/>
    </row>
    <row r="22" spans="1:60" customFormat="1" x14ac:dyDescent="0.2">
      <c r="A22" s="7">
        <v>-343</v>
      </c>
      <c r="B22" s="7">
        <v>50.53</v>
      </c>
      <c r="C22" s="7">
        <f t="shared" si="8"/>
        <v>5.0529999999999999E-5</v>
      </c>
      <c r="D22" s="7"/>
      <c r="E22" s="7">
        <v>0.876</v>
      </c>
      <c r="F22" s="7"/>
      <c r="G22" s="7">
        <v>0.78300000000000003</v>
      </c>
      <c r="H22" s="7">
        <v>0.79200000000000004</v>
      </c>
      <c r="I22" s="7">
        <v>0.78400000000000003</v>
      </c>
      <c r="J22" s="7">
        <v>1.145</v>
      </c>
      <c r="L22" s="13">
        <f t="shared" si="0"/>
        <v>5.0529999999999999E-5</v>
      </c>
      <c r="M22" s="12"/>
      <c r="N22" s="10">
        <f t="shared" si="1"/>
        <v>1.3399999999999963</v>
      </c>
      <c r="O22" s="10">
        <f t="shared" si="2"/>
        <v>-4.0000000000000036E-3</v>
      </c>
      <c r="P22" s="10"/>
      <c r="Q22" s="13">
        <f t="shared" si="3"/>
        <v>1.3399999999999973E-6</v>
      </c>
      <c r="R22" s="10">
        <f t="shared" si="9"/>
        <v>-400</v>
      </c>
      <c r="S22" s="10"/>
      <c r="T22" s="10">
        <f t="shared" si="4"/>
        <v>87600</v>
      </c>
      <c r="U22" s="10"/>
      <c r="V22" s="10">
        <f t="shared" si="10"/>
        <v>-0.6856847508418199</v>
      </c>
      <c r="W22" s="10"/>
      <c r="X22" s="10">
        <f t="shared" si="5"/>
        <v>-5.7495893831919269E-2</v>
      </c>
      <c r="Y22" s="10">
        <f t="shared" si="6"/>
        <v>1.7035492982382305</v>
      </c>
      <c r="Z22" s="10"/>
      <c r="AA22" s="10">
        <f t="shared" si="11"/>
        <v>-1.9876212355135134E-3</v>
      </c>
      <c r="AB22" s="10">
        <f t="shared" si="12"/>
        <v>1.136694975535435E-2</v>
      </c>
      <c r="AC22" s="10"/>
      <c r="AD22" s="10">
        <f t="shared" si="13"/>
        <v>4.942504106168081</v>
      </c>
      <c r="AE22" s="10">
        <f t="shared" si="7"/>
        <v>-4.2964507017617697</v>
      </c>
      <c r="AF22" s="10"/>
      <c r="AG22" s="24">
        <f t="shared" si="14"/>
        <v>-1.9876212355134371E-3</v>
      </c>
      <c r="AH22" s="24">
        <f t="shared" si="15"/>
        <v>1.1366949755355016E-2</v>
      </c>
      <c r="AI22" s="24"/>
      <c r="AJ22" s="57">
        <f t="shared" si="16"/>
        <v>6.7710199999999814</v>
      </c>
      <c r="AK22" s="24"/>
      <c r="AL22">
        <v>0</v>
      </c>
      <c r="AM22" s="24"/>
      <c r="AN22" s="24"/>
      <c r="AO22" s="24"/>
      <c r="AP22" s="24"/>
      <c r="AQ22" s="24"/>
      <c r="AR22" s="11">
        <f>($AW$18*$AW$15 -($AW$18*COS(RADIANS(A22)))-($AW$15*COS(RADIANS(DEGREES(ASIN(SIN(RADIANS(A23))*($AW$18/$AW$15)))))))</f>
        <v>-0.20136240298091201</v>
      </c>
      <c r="AS22" s="24"/>
      <c r="AT22" s="24"/>
      <c r="AU22" s="24"/>
      <c r="AV22" s="56" t="s">
        <v>286</v>
      </c>
      <c r="AW22" s="3">
        <v>2</v>
      </c>
      <c r="BC22" s="9"/>
      <c r="BD22" s="9"/>
      <c r="BE22" s="9"/>
      <c r="BF22" s="9"/>
      <c r="BG22" s="9"/>
      <c r="BH22" s="9"/>
    </row>
    <row r="23" spans="1:60" customFormat="1" x14ac:dyDescent="0.2">
      <c r="A23" s="7">
        <v>-342</v>
      </c>
      <c r="B23" s="7">
        <v>51.87</v>
      </c>
      <c r="C23" s="7">
        <f t="shared" si="8"/>
        <v>5.1869999999999996E-5</v>
      </c>
      <c r="D23" s="7"/>
      <c r="E23" s="7">
        <v>0.872</v>
      </c>
      <c r="F23" s="7"/>
      <c r="G23" s="7">
        <v>0.76700000000000002</v>
      </c>
      <c r="H23" s="7">
        <v>0.77200000000000002</v>
      </c>
      <c r="I23" s="7">
        <v>0.78500000000000003</v>
      </c>
      <c r="J23" s="7">
        <v>1.1639999999999999</v>
      </c>
      <c r="L23" s="13">
        <f t="shared" si="0"/>
        <v>5.1869999999999996E-5</v>
      </c>
      <c r="M23" s="12"/>
      <c r="N23" s="10">
        <f t="shared" si="1"/>
        <v>1.4200000000000017</v>
      </c>
      <c r="O23" s="10">
        <f t="shared" si="2"/>
        <v>-1.6000000000000014E-2</v>
      </c>
      <c r="P23" s="10"/>
      <c r="Q23" s="13">
        <f t="shared" si="3"/>
        <v>1.4200000000000033E-6</v>
      </c>
      <c r="R23" s="10">
        <f t="shared" si="9"/>
        <v>-1600</v>
      </c>
      <c r="S23" s="10"/>
      <c r="T23" s="10">
        <f t="shared" si="4"/>
        <v>87200</v>
      </c>
      <c r="U23" s="10"/>
      <c r="V23" s="10">
        <f t="shared" si="10"/>
        <v>-0.98768030927022576</v>
      </c>
      <c r="W23" s="10"/>
      <c r="X23" s="10">
        <f t="shared" si="5"/>
        <v>-5.9483515067432782E-2</v>
      </c>
      <c r="Y23" s="10">
        <f t="shared" si="6"/>
        <v>1.7149162479935849</v>
      </c>
      <c r="Z23" s="10"/>
      <c r="AA23" s="10">
        <f t="shared" si="11"/>
        <v>-8.0427202554139987E-3</v>
      </c>
      <c r="AB23" s="10">
        <f t="shared" si="12"/>
        <v>1.17294722473269E-2</v>
      </c>
      <c r="AC23" s="10"/>
      <c r="AD23" s="10">
        <f t="shared" si="13"/>
        <v>4.9405164849325676</v>
      </c>
      <c r="AE23" s="10">
        <f t="shared" si="7"/>
        <v>-4.2850837520064147</v>
      </c>
      <c r="AF23" s="10"/>
      <c r="AG23" s="24">
        <f t="shared" si="14"/>
        <v>-8.042720255414082E-3</v>
      </c>
      <c r="AH23" s="24">
        <f t="shared" si="15"/>
        <v>1.1729472247326456E-2</v>
      </c>
      <c r="AI23" s="24"/>
      <c r="AJ23" s="57">
        <f t="shared" si="16"/>
        <v>7.3655400000000082</v>
      </c>
      <c r="AK23" s="24"/>
      <c r="AL23">
        <v>0</v>
      </c>
      <c r="AM23" s="24"/>
      <c r="AN23" s="24"/>
      <c r="AO23" s="24"/>
      <c r="AP23" s="24"/>
      <c r="AQ23" s="24"/>
      <c r="AR23" s="11">
        <f>($AW$18*$AW$15 -($AW$18*COS(RADIANS(A23)))-($AW$15*COS(RADIANS(DEGREES(ASIN(SIN(RADIANS(A24))*($AW$18/$AW$15)))))))</f>
        <v>-0.20067656543234302</v>
      </c>
      <c r="AS23" s="24"/>
      <c r="AT23" s="24"/>
      <c r="AU23" s="24"/>
      <c r="AV23" s="56" t="s">
        <v>301</v>
      </c>
      <c r="AW23" s="3">
        <v>-14</v>
      </c>
      <c r="BC23" s="9"/>
      <c r="BD23" s="9"/>
      <c r="BE23" s="9"/>
      <c r="BF23" s="9"/>
      <c r="BG23" s="9"/>
      <c r="BH23" s="9"/>
    </row>
    <row r="24" spans="1:60" customFormat="1" x14ac:dyDescent="0.2">
      <c r="A24" s="7">
        <v>-341</v>
      </c>
      <c r="B24" s="7">
        <v>53.29</v>
      </c>
      <c r="C24" s="7">
        <f t="shared" si="8"/>
        <v>5.329E-5</v>
      </c>
      <c r="D24" s="7"/>
      <c r="E24" s="7">
        <v>0.85599999999999998</v>
      </c>
      <c r="F24" s="7"/>
      <c r="G24" s="7">
        <v>0.74399999999999999</v>
      </c>
      <c r="H24" s="7">
        <v>0.755</v>
      </c>
      <c r="I24" s="7">
        <v>0.77200000000000002</v>
      </c>
      <c r="J24" s="7">
        <v>1.153</v>
      </c>
      <c r="L24" s="13">
        <f t="shared" si="0"/>
        <v>5.329E-5</v>
      </c>
      <c r="M24" s="12"/>
      <c r="N24" s="10">
        <f t="shared" si="1"/>
        <v>1.490000000000002</v>
      </c>
      <c r="O24" s="10">
        <f t="shared" si="2"/>
        <v>-2.300000000000002E-2</v>
      </c>
      <c r="P24" s="10"/>
      <c r="Q24" s="13">
        <f t="shared" si="3"/>
        <v>1.490000000000001E-6</v>
      </c>
      <c r="R24" s="10">
        <f t="shared" si="9"/>
        <v>-2300</v>
      </c>
      <c r="S24" s="10"/>
      <c r="T24" s="10">
        <f t="shared" si="4"/>
        <v>85600</v>
      </c>
      <c r="U24" s="10"/>
      <c r="V24" s="10">
        <f t="shared" si="10"/>
        <v>-1.3062483095009676</v>
      </c>
      <c r="W24" s="10"/>
      <c r="X24" s="10">
        <f t="shared" si="5"/>
        <v>-6.7526235322846781E-2</v>
      </c>
      <c r="Y24" s="10">
        <f t="shared" si="6"/>
        <v>1.7266457202409118</v>
      </c>
      <c r="Z24" s="10"/>
      <c r="AA24" s="10">
        <f t="shared" si="11"/>
        <v>-1.1828763270365653E-2</v>
      </c>
      <c r="AB24" s="10">
        <f t="shared" si="12"/>
        <v>1.1976307677030729E-2</v>
      </c>
      <c r="AC24" s="10"/>
      <c r="AD24" s="10">
        <f t="shared" si="13"/>
        <v>4.9324737646771535</v>
      </c>
      <c r="AE24" s="10">
        <f t="shared" si="7"/>
        <v>-4.2733542797590882</v>
      </c>
      <c r="AF24" s="10"/>
      <c r="AG24" s="24">
        <f t="shared" si="14"/>
        <v>-1.1828763270365528E-2</v>
      </c>
      <c r="AH24" s="24">
        <f t="shared" si="15"/>
        <v>1.1976307677031173E-2</v>
      </c>
      <c r="AI24" s="24"/>
      <c r="AJ24" s="57">
        <f t="shared" si="16"/>
        <v>7.9402100000000102</v>
      </c>
      <c r="AK24" s="24"/>
      <c r="AL24">
        <v>0</v>
      </c>
      <c r="AM24" s="24"/>
      <c r="AN24" s="24"/>
      <c r="AO24" s="24"/>
      <c r="AP24" s="24"/>
      <c r="AQ24" s="24"/>
      <c r="AR24" s="11">
        <f>($AW$18*$AW$15 -($AW$18*COS(RADIANS(A24)))-($AW$15*COS(RADIANS(DEGREES(ASIN(SIN(RADIANS(A25))*($AW$18/$AW$15)))))))</f>
        <v>-0.19995479239245659</v>
      </c>
      <c r="AS24" s="24"/>
      <c r="AT24" s="24"/>
      <c r="AU24" s="24"/>
      <c r="AV24" s="56" t="s">
        <v>306</v>
      </c>
      <c r="AW24" s="3">
        <v>3.1659333336938777E-5</v>
      </c>
      <c r="AX24" s="24"/>
      <c r="AY24" s="24"/>
      <c r="BB24" s="9"/>
      <c r="BC24" s="9"/>
      <c r="BD24" s="9"/>
      <c r="BE24" s="9"/>
      <c r="BF24" s="9"/>
      <c r="BG24" s="9"/>
      <c r="BH24" s="9"/>
    </row>
    <row r="25" spans="1:60" customFormat="1" x14ac:dyDescent="0.2">
      <c r="A25" s="7">
        <v>-340</v>
      </c>
      <c r="B25" s="7">
        <v>54.78</v>
      </c>
      <c r="C25" s="7">
        <f t="shared" si="8"/>
        <v>5.4780000000000001E-5</v>
      </c>
      <c r="D25" s="7"/>
      <c r="E25" s="7">
        <v>0.83299999999999996</v>
      </c>
      <c r="F25" s="7"/>
      <c r="G25" s="7">
        <v>0.73799999999999999</v>
      </c>
      <c r="H25" s="7">
        <v>0.746</v>
      </c>
      <c r="I25" s="7">
        <v>0.76200000000000001</v>
      </c>
      <c r="J25" s="7">
        <v>1.087</v>
      </c>
      <c r="L25" s="13">
        <f t="shared" si="0"/>
        <v>5.4780000000000001E-5</v>
      </c>
      <c r="M25" s="12"/>
      <c r="N25" s="10">
        <f t="shared" si="1"/>
        <v>1.5600000000000023</v>
      </c>
      <c r="O25" s="10">
        <f t="shared" si="2"/>
        <v>-2.9999999999999916E-2</v>
      </c>
      <c r="P25" s="10"/>
      <c r="Q25" s="13">
        <f t="shared" si="3"/>
        <v>1.5599999999999986E-6</v>
      </c>
      <c r="R25" s="10">
        <f t="shared" si="9"/>
        <v>-3000</v>
      </c>
      <c r="S25" s="10"/>
      <c r="T25" s="10">
        <f t="shared" si="4"/>
        <v>83300</v>
      </c>
      <c r="U25" s="10"/>
      <c r="V25" s="10">
        <f t="shared" si="10"/>
        <v>-1.8835803611973359</v>
      </c>
      <c r="W25" s="10"/>
      <c r="X25" s="10">
        <f t="shared" si="5"/>
        <v>-7.9354998593212434E-2</v>
      </c>
      <c r="Y25" s="10">
        <f t="shared" si="6"/>
        <v>1.7386220279179425</v>
      </c>
      <c r="Z25" s="10"/>
      <c r="AA25" s="10">
        <f t="shared" si="11"/>
        <v>-1.5929456128106603E-2</v>
      </c>
      <c r="AB25" s="10">
        <f t="shared" si="12"/>
        <v>1.2194814731812054E-2</v>
      </c>
      <c r="AC25" s="10"/>
      <c r="AD25" s="10">
        <f t="shared" si="13"/>
        <v>4.920645001406788</v>
      </c>
      <c r="AE25" s="10">
        <f t="shared" si="7"/>
        <v>-4.261377972082057</v>
      </c>
      <c r="AF25" s="10"/>
      <c r="AG25" s="24">
        <f t="shared" si="14"/>
        <v>-1.59294561281067E-2</v>
      </c>
      <c r="AH25" s="24">
        <f t="shared" si="15"/>
        <v>1.2194814731811832E-2</v>
      </c>
      <c r="AJ25" s="57">
        <f t="shared" si="16"/>
        <v>8.5456800000000133</v>
      </c>
      <c r="AL25">
        <v>0</v>
      </c>
      <c r="AR25" s="11">
        <f>($AW$18*$AW$15 -($AW$18*COS(RADIANS(A25)))-($AW$15*COS(RADIANS(DEGREES(ASIN(SIN(RADIANS(A26))*($AW$18/$AW$15)))))))</f>
        <v>-0.19919747733366613</v>
      </c>
      <c r="AS25" s="24"/>
      <c r="AT25" s="24"/>
      <c r="AU25" s="24"/>
      <c r="AV25" s="56" t="s">
        <v>307</v>
      </c>
      <c r="AW25" s="63">
        <v>50</v>
      </c>
      <c r="AX25" s="24"/>
      <c r="AY25" s="24"/>
      <c r="BB25" s="9"/>
      <c r="BC25" s="9"/>
      <c r="BD25" s="9"/>
      <c r="BE25" s="9"/>
      <c r="BF25" s="9"/>
      <c r="BG25" s="9"/>
      <c r="BH25" s="9"/>
    </row>
    <row r="26" spans="1:60" customFormat="1" ht="15" x14ac:dyDescent="0.2">
      <c r="A26" s="7">
        <v>-339</v>
      </c>
      <c r="B26" s="7">
        <v>56.34</v>
      </c>
      <c r="C26" s="7">
        <f t="shared" si="8"/>
        <v>5.6339999999999999E-5</v>
      </c>
      <c r="D26" s="7"/>
      <c r="E26" s="7">
        <v>0.80300000000000005</v>
      </c>
      <c r="F26" s="7"/>
      <c r="G26" s="7">
        <v>0.73099999999999998</v>
      </c>
      <c r="H26" s="7">
        <v>0.73699999999999999</v>
      </c>
      <c r="I26" s="7">
        <v>0.753</v>
      </c>
      <c r="J26" s="7">
        <v>0.99299999999999999</v>
      </c>
      <c r="L26" s="13">
        <f t="shared" si="0"/>
        <v>5.6339999999999999E-5</v>
      </c>
      <c r="M26" s="12"/>
      <c r="N26" s="10">
        <f t="shared" si="1"/>
        <v>1.6299999999999955</v>
      </c>
      <c r="O26" s="10">
        <f t="shared" si="2"/>
        <v>-4.2000000000000037E-2</v>
      </c>
      <c r="P26" s="10"/>
      <c r="Q26" s="13">
        <f t="shared" si="3"/>
        <v>1.6299999999999963E-6</v>
      </c>
      <c r="R26" s="10">
        <f t="shared" si="9"/>
        <v>-4200</v>
      </c>
      <c r="S26" s="10"/>
      <c r="T26" s="10">
        <f t="shared" si="4"/>
        <v>80300</v>
      </c>
      <c r="U26" s="10"/>
      <c r="V26" s="10">
        <f t="shared" si="10"/>
        <v>-1.5337911350768718</v>
      </c>
      <c r="W26" s="10"/>
      <c r="X26" s="10">
        <f t="shared" si="5"/>
        <v>-9.5284454721319037E-2</v>
      </c>
      <c r="Y26" s="10">
        <f t="shared" si="6"/>
        <v>1.7508168426497546</v>
      </c>
      <c r="Z26" s="10"/>
      <c r="AA26" s="10">
        <f t="shared" si="11"/>
        <v>-2.3330888508108133E-2</v>
      </c>
      <c r="AB26" s="10">
        <f t="shared" si="12"/>
        <v>1.2386457721017097E-2</v>
      </c>
      <c r="AC26" s="10"/>
      <c r="AD26" s="10">
        <f t="shared" si="13"/>
        <v>4.9047155452786813</v>
      </c>
      <c r="AE26" s="10">
        <f t="shared" si="7"/>
        <v>-4.2491831573502452</v>
      </c>
      <c r="AF26" s="10"/>
      <c r="AG26" s="24">
        <f t="shared" si="14"/>
        <v>-2.3330888508108494E-2</v>
      </c>
      <c r="AH26" s="24">
        <f t="shared" si="15"/>
        <v>1.2386457721016875E-2</v>
      </c>
      <c r="AJ26" s="57">
        <f t="shared" si="16"/>
        <v>9.183419999999975</v>
      </c>
      <c r="AL26">
        <v>0</v>
      </c>
      <c r="AR26" s="11">
        <f>($AW$18*$AW$15 -($AW$18*COS(RADIANS(A26)))-($AW$15*COS(RADIANS(DEGREES(ASIN(SIN(RADIANS(A27))*($AW$18/$AW$15)))))))</f>
        <v>-0.1984050338097651</v>
      </c>
      <c r="AS26" s="24"/>
      <c r="AT26" s="24"/>
      <c r="AU26" s="24"/>
      <c r="AV26" s="56" t="s">
        <v>264</v>
      </c>
      <c r="AW26" s="62">
        <v>43400000</v>
      </c>
      <c r="AX26" s="24"/>
      <c r="AY26" s="24"/>
      <c r="BB26" s="9"/>
      <c r="BC26" s="9"/>
      <c r="BD26" s="9"/>
      <c r="BE26" s="9"/>
      <c r="BF26" s="9"/>
      <c r="BG26" s="9"/>
      <c r="BH26" s="9"/>
    </row>
    <row r="27" spans="1:60" customFormat="1" ht="15" x14ac:dyDescent="0.2">
      <c r="A27" s="7">
        <v>-338</v>
      </c>
      <c r="B27" s="7">
        <v>57.97</v>
      </c>
      <c r="C27" s="7">
        <f t="shared" si="8"/>
        <v>5.7969999999999996E-5</v>
      </c>
      <c r="D27" s="7"/>
      <c r="E27" s="7">
        <v>0.76100000000000001</v>
      </c>
      <c r="F27" s="7"/>
      <c r="G27" s="7">
        <v>0.72199999999999998</v>
      </c>
      <c r="H27" s="7">
        <v>0.72399999999999998</v>
      </c>
      <c r="I27" s="7">
        <v>0.73599999999999999</v>
      </c>
      <c r="J27" s="7">
        <v>0.86199999999999999</v>
      </c>
      <c r="L27" s="13">
        <f t="shared" si="0"/>
        <v>5.7969999999999996E-5</v>
      </c>
      <c r="M27" s="12"/>
      <c r="N27" s="10">
        <f t="shared" si="1"/>
        <v>1.7000000000000028</v>
      </c>
      <c r="O27" s="10">
        <f t="shared" si="2"/>
        <v>-3.3000000000000029E-2</v>
      </c>
      <c r="P27" s="10"/>
      <c r="Q27" s="13">
        <f t="shared" si="3"/>
        <v>1.7000000000000007E-6</v>
      </c>
      <c r="R27" s="10">
        <f t="shared" si="9"/>
        <v>-3300</v>
      </c>
      <c r="S27" s="10"/>
      <c r="T27" s="10">
        <f t="shared" si="4"/>
        <v>76100</v>
      </c>
      <c r="U27" s="10"/>
      <c r="V27" s="10">
        <f t="shared" si="10"/>
        <v>-1.3417181809973098</v>
      </c>
      <c r="W27" s="10"/>
      <c r="X27" s="10">
        <f t="shared" si="5"/>
        <v>-0.11861534322942717</v>
      </c>
      <c r="Y27" s="10">
        <f t="shared" si="6"/>
        <v>1.7632033003707717</v>
      </c>
      <c r="Z27" s="10"/>
      <c r="AA27" s="10">
        <f t="shared" si="11"/>
        <v>-1.9253277457535647E-2</v>
      </c>
      <c r="AB27" s="10">
        <f t="shared" si="12"/>
        <v>1.2552737473326303E-2</v>
      </c>
      <c r="AC27" s="10"/>
      <c r="AD27" s="10">
        <f t="shared" si="13"/>
        <v>4.8813846567705728</v>
      </c>
      <c r="AE27" s="10">
        <f t="shared" si="7"/>
        <v>-4.2367966996292283</v>
      </c>
      <c r="AF27" s="10"/>
      <c r="AG27" s="24">
        <f t="shared" si="14"/>
        <v>-1.9253277457535134E-2</v>
      </c>
      <c r="AH27" s="24">
        <f t="shared" si="15"/>
        <v>1.2552737473326303E-2</v>
      </c>
      <c r="AJ27" s="57">
        <f t="shared" si="16"/>
        <v>9.8549000000000166</v>
      </c>
      <c r="AL27">
        <v>0</v>
      </c>
      <c r="AR27" s="11">
        <f>($AW$18*$AW$15 -($AW$18*COS(RADIANS(A27)))-($AW$15*COS(RADIANS(DEGREES(ASIN(SIN(RADIANS(A28))*($AW$18/$AW$15)))))))</f>
        <v>-0.19757789536827985</v>
      </c>
      <c r="AS27" s="24"/>
      <c r="AT27" s="24"/>
      <c r="AU27" s="24"/>
      <c r="AV27" s="55" t="s">
        <v>308</v>
      </c>
      <c r="AW27" s="64">
        <v>286.89999999999998</v>
      </c>
      <c r="AX27" s="24"/>
      <c r="AY27" s="24"/>
      <c r="BB27" s="9"/>
      <c r="BC27" s="9"/>
      <c r="BD27" s="9"/>
      <c r="BE27" s="9"/>
      <c r="BF27" s="9"/>
      <c r="BG27" s="9"/>
      <c r="BH27" s="9"/>
    </row>
    <row r="28" spans="1:60" customFormat="1" x14ac:dyDescent="0.2">
      <c r="A28" s="7">
        <v>-337</v>
      </c>
      <c r="B28" s="7">
        <v>59.67</v>
      </c>
      <c r="C28" s="7">
        <f t="shared" si="8"/>
        <v>5.9669999999999996E-5</v>
      </c>
      <c r="D28" s="7"/>
      <c r="E28" s="7">
        <v>0.72799999999999998</v>
      </c>
      <c r="F28" s="7"/>
      <c r="G28" s="7">
        <v>0.72299999999999998</v>
      </c>
      <c r="H28" s="7">
        <v>0.71199999999999997</v>
      </c>
      <c r="I28" s="7">
        <v>0.73</v>
      </c>
      <c r="J28" s="7">
        <v>0.748</v>
      </c>
      <c r="L28" s="13">
        <f t="shared" si="0"/>
        <v>5.9669999999999996E-5</v>
      </c>
      <c r="M28" s="12"/>
      <c r="N28" s="10">
        <f t="shared" si="1"/>
        <v>1.769999999999996</v>
      </c>
      <c r="O28" s="10">
        <f t="shared" si="2"/>
        <v>-2.8000000000000025E-2</v>
      </c>
      <c r="P28" s="10"/>
      <c r="Q28" s="13">
        <f t="shared" si="3"/>
        <v>1.7699999999999983E-6</v>
      </c>
      <c r="R28" s="10">
        <f t="shared" si="9"/>
        <v>-2800</v>
      </c>
      <c r="S28" s="10"/>
      <c r="T28" s="10">
        <f t="shared" si="4"/>
        <v>72800</v>
      </c>
      <c r="U28" s="10"/>
      <c r="V28" s="10">
        <f t="shared" si="10"/>
        <v>-0.98235415457973296</v>
      </c>
      <c r="W28" s="10"/>
      <c r="X28" s="10">
        <f t="shared" si="5"/>
        <v>-0.13786862068696282</v>
      </c>
      <c r="Y28" s="10">
        <f t="shared" si="6"/>
        <v>1.775756037844098</v>
      </c>
      <c r="Z28" s="10"/>
      <c r="AA28" s="10">
        <f t="shared" si="11"/>
        <v>-1.703333929878037E-2</v>
      </c>
      <c r="AB28" s="10">
        <f t="shared" si="12"/>
        <v>1.2695169179357535E-2</v>
      </c>
      <c r="AC28" s="10"/>
      <c r="AD28" s="10">
        <f t="shared" si="13"/>
        <v>4.8621313793130376</v>
      </c>
      <c r="AE28" s="10">
        <f t="shared" si="7"/>
        <v>-4.224243962155902</v>
      </c>
      <c r="AF28" s="10"/>
      <c r="AG28" s="24">
        <f t="shared" si="14"/>
        <v>-1.7033339298780703E-2</v>
      </c>
      <c r="AH28" s="24">
        <f t="shared" si="15"/>
        <v>1.2695169179357535E-2</v>
      </c>
      <c r="AJ28" s="57">
        <f t="shared" si="16"/>
        <v>10.561589999999978</v>
      </c>
      <c r="AL28">
        <v>0</v>
      </c>
      <c r="AR28" s="11">
        <f>($AW$18*$AW$15 -($AW$18*COS(RADIANS(A28)))-($AW$15*COS(RADIANS(DEGREES(ASIN(SIN(RADIANS(A29))*($AW$18/$AW$15)))))))</f>
        <v>-0.19671651545483701</v>
      </c>
      <c r="AS28" s="24"/>
      <c r="AT28" s="24"/>
      <c r="AU28" s="24"/>
      <c r="AV28" s="24">
        <v>4.5051231338463879E-4</v>
      </c>
      <c r="AW28" s="24"/>
      <c r="AX28" s="24"/>
      <c r="AY28" s="24"/>
      <c r="BB28" s="9"/>
      <c r="BC28" s="9"/>
      <c r="BD28" s="9"/>
      <c r="BE28" s="9"/>
      <c r="BF28" s="9"/>
      <c r="BG28" s="9"/>
      <c r="BH28" s="9"/>
    </row>
    <row r="29" spans="1:60" customFormat="1" x14ac:dyDescent="0.2">
      <c r="A29" s="7">
        <v>-336</v>
      </c>
      <c r="B29" s="7">
        <v>61.44</v>
      </c>
      <c r="C29" s="7">
        <f t="shared" si="8"/>
        <v>6.1439999999999995E-5</v>
      </c>
      <c r="D29" s="7"/>
      <c r="E29" s="7">
        <v>0.7</v>
      </c>
      <c r="F29" s="7"/>
      <c r="G29" s="7">
        <v>0.71199999999999997</v>
      </c>
      <c r="H29" s="7">
        <v>0.70099999999999996</v>
      </c>
      <c r="I29" s="7">
        <v>0.71699999999999997</v>
      </c>
      <c r="J29" s="7">
        <v>0.66900000000000004</v>
      </c>
      <c r="L29" s="13">
        <f t="shared" si="0"/>
        <v>6.1439999999999995E-5</v>
      </c>
      <c r="M29" s="12"/>
      <c r="N29" s="10">
        <f t="shared" si="1"/>
        <v>1.8400000000000034</v>
      </c>
      <c r="O29" s="10">
        <f t="shared" si="2"/>
        <v>-1.9999999999999907E-2</v>
      </c>
      <c r="P29" s="10"/>
      <c r="Q29" s="13">
        <f t="shared" si="3"/>
        <v>1.8400000000000095E-6</v>
      </c>
      <c r="R29" s="10">
        <f t="shared" si="9"/>
        <v>-2000</v>
      </c>
      <c r="S29" s="10"/>
      <c r="T29" s="10">
        <f t="shared" si="4"/>
        <v>70000</v>
      </c>
      <c r="U29" s="10"/>
      <c r="V29" s="10">
        <f t="shared" si="10"/>
        <v>-0.70320391926238091</v>
      </c>
      <c r="W29" s="10"/>
      <c r="X29" s="10">
        <f t="shared" si="5"/>
        <v>-0.15490195998574319</v>
      </c>
      <c r="Y29" s="10">
        <f t="shared" si="6"/>
        <v>1.7884512070234555</v>
      </c>
      <c r="Z29" s="10"/>
      <c r="AA29" s="10">
        <f t="shared" si="11"/>
        <v>-1.2589127308020476E-2</v>
      </c>
      <c r="AB29" s="10">
        <f t="shared" si="12"/>
        <v>1.2815263466164684E-2</v>
      </c>
      <c r="AC29" s="10"/>
      <c r="AD29" s="10">
        <f t="shared" si="13"/>
        <v>4.8450980400142569</v>
      </c>
      <c r="AE29" s="10">
        <f t="shared" si="7"/>
        <v>-4.2115487929765445</v>
      </c>
      <c r="AF29" s="10"/>
      <c r="AG29" s="24">
        <f t="shared" si="14"/>
        <v>-1.2589127308020309E-2</v>
      </c>
      <c r="AH29" s="24">
        <f t="shared" si="15"/>
        <v>1.281526346616424E-2</v>
      </c>
      <c r="AJ29" s="57">
        <f t="shared" si="16"/>
        <v>11.304960000000021</v>
      </c>
      <c r="AL29">
        <v>0</v>
      </c>
      <c r="AR29" s="11">
        <f>($AW$18*$AW$15 -($AW$18*COS(RADIANS(A29)))-($AW$15*COS(RADIANS(DEGREES(ASIN(SIN(RADIANS(A30))*($AW$18/$AW$15)))))))</f>
        <v>-0.19582136730895772</v>
      </c>
      <c r="AS29" s="24"/>
      <c r="AT29" s="24"/>
      <c r="AU29" s="24"/>
      <c r="AV29" s="24"/>
      <c r="AW29" s="24"/>
      <c r="AX29" s="24"/>
      <c r="AY29" s="24"/>
      <c r="BB29" s="9"/>
      <c r="BC29" s="9"/>
      <c r="BD29" s="9"/>
      <c r="BE29" s="9"/>
      <c r="BF29" s="9"/>
      <c r="BG29" s="9"/>
      <c r="BH29" s="9"/>
    </row>
    <row r="30" spans="1:60" customFormat="1" x14ac:dyDescent="0.2">
      <c r="A30" s="7">
        <v>-335</v>
      </c>
      <c r="B30" s="7">
        <v>63.28</v>
      </c>
      <c r="C30" s="7">
        <f t="shared" si="8"/>
        <v>6.3280000000000004E-5</v>
      </c>
      <c r="D30" s="7"/>
      <c r="E30" s="7">
        <v>0.68</v>
      </c>
      <c r="F30" s="7"/>
      <c r="G30" s="7">
        <v>0.70599999999999996</v>
      </c>
      <c r="H30" s="7">
        <v>0.68799999999999994</v>
      </c>
      <c r="I30" s="7">
        <v>0.71299999999999997</v>
      </c>
      <c r="J30" s="7">
        <v>0.61299999999999999</v>
      </c>
      <c r="L30" s="13">
        <f t="shared" si="0"/>
        <v>6.3280000000000004E-5</v>
      </c>
      <c r="M30" s="12"/>
      <c r="N30" s="10">
        <f t="shared" si="1"/>
        <v>1.9000000000000057</v>
      </c>
      <c r="O30" s="10">
        <f t="shared" si="2"/>
        <v>-1.4000000000000012E-2</v>
      </c>
      <c r="P30" s="10"/>
      <c r="Q30" s="13">
        <f t="shared" si="3"/>
        <v>1.9000000000000055E-6</v>
      </c>
      <c r="R30" s="10">
        <f t="shared" si="9"/>
        <v>-1400</v>
      </c>
      <c r="S30" s="10"/>
      <c r="T30" s="10">
        <f t="shared" si="4"/>
        <v>68000</v>
      </c>
      <c r="U30" s="10"/>
      <c r="V30" s="10">
        <f t="shared" si="10"/>
        <v>-0.45692967572831666</v>
      </c>
      <c r="W30" s="10"/>
      <c r="X30" s="10">
        <f t="shared" si="5"/>
        <v>-0.16749108729376366</v>
      </c>
      <c r="Y30" s="10">
        <f t="shared" si="6"/>
        <v>1.8012664704896202</v>
      </c>
      <c r="Z30" s="10"/>
      <c r="AA30" s="10">
        <f t="shared" si="11"/>
        <v>-9.0346835359352562E-3</v>
      </c>
      <c r="AB30" s="10">
        <f t="shared" si="12"/>
        <v>1.2847885639505341E-2</v>
      </c>
      <c r="AC30" s="10"/>
      <c r="AD30" s="10">
        <f t="shared" si="13"/>
        <v>4.8325089127062366</v>
      </c>
      <c r="AE30" s="10">
        <f t="shared" si="7"/>
        <v>-4.1987335295103803</v>
      </c>
      <c r="AF30" s="10"/>
      <c r="AG30" s="24">
        <f t="shared" si="14"/>
        <v>-9.0346835359351729E-3</v>
      </c>
      <c r="AH30" s="24">
        <f t="shared" si="15"/>
        <v>1.2847885639505563E-2</v>
      </c>
      <c r="AJ30" s="57">
        <f t="shared" si="16"/>
        <v>12.023200000000037</v>
      </c>
      <c r="AL30">
        <v>0</v>
      </c>
      <c r="AR30" s="11">
        <f>($AW$18*$AW$15 -($AW$18*COS(RADIANS(A30)))-($AW$15*COS(RADIANS(DEGREES(ASIN(SIN(RADIANS(A31))*($AW$18/$AW$15)))))))</f>
        <v>-0.19489294385064687</v>
      </c>
      <c r="BB30" s="9"/>
      <c r="BC30" s="9"/>
      <c r="BD30" s="9"/>
      <c r="BE30" s="9"/>
      <c r="BF30" s="9"/>
      <c r="BG30" s="9"/>
      <c r="BH30" s="9"/>
    </row>
    <row r="31" spans="1:60" customFormat="1" x14ac:dyDescent="0.2">
      <c r="A31" s="7">
        <v>-334</v>
      </c>
      <c r="B31" s="7">
        <v>65.180000000000007</v>
      </c>
      <c r="C31" s="7">
        <f t="shared" si="8"/>
        <v>6.518000000000001E-5</v>
      </c>
      <c r="D31" s="7"/>
      <c r="E31" s="7">
        <v>0.66600000000000004</v>
      </c>
      <c r="F31" s="7"/>
      <c r="G31" s="7">
        <v>0.7</v>
      </c>
      <c r="H31" s="7">
        <v>0.67600000000000005</v>
      </c>
      <c r="I31" s="7">
        <v>0.70199999999999996</v>
      </c>
      <c r="J31" s="7">
        <v>0.58699999999999997</v>
      </c>
      <c r="L31" s="13">
        <f t="shared" si="0"/>
        <v>6.518000000000001E-5</v>
      </c>
      <c r="M31" s="12"/>
      <c r="N31" s="10">
        <f t="shared" si="1"/>
        <v>1.9699999999999989</v>
      </c>
      <c r="O31" s="10">
        <f t="shared" si="2"/>
        <v>-9.000000000000008E-3</v>
      </c>
      <c r="P31" s="10"/>
      <c r="Q31" s="13">
        <f t="shared" si="3"/>
        <v>1.9699999999999964E-6</v>
      </c>
      <c r="R31" s="10">
        <f t="shared" si="9"/>
        <v>-900</v>
      </c>
      <c r="S31" s="10"/>
      <c r="T31" s="10">
        <f t="shared" si="4"/>
        <v>66600</v>
      </c>
      <c r="U31" s="10"/>
      <c r="V31" s="10">
        <f t="shared" si="10"/>
        <v>0</v>
      </c>
      <c r="W31" s="10"/>
      <c r="X31" s="10">
        <f t="shared" si="5"/>
        <v>-0.17652577082969892</v>
      </c>
      <c r="Y31" s="10">
        <f t="shared" si="6"/>
        <v>1.8141143561291255</v>
      </c>
      <c r="Z31" s="10"/>
      <c r="AA31" s="10">
        <f t="shared" si="11"/>
        <v>-5.9088596105202895E-3</v>
      </c>
      <c r="AB31" s="10">
        <f t="shared" si="12"/>
        <v>1.2931660875608708E-2</v>
      </c>
      <c r="AC31" s="10"/>
      <c r="AD31" s="10">
        <f t="shared" si="13"/>
        <v>4.8234742291703014</v>
      </c>
      <c r="AE31" s="10">
        <f t="shared" si="7"/>
        <v>-4.1858856438708747</v>
      </c>
      <c r="AF31" s="10"/>
      <c r="AG31" s="24">
        <f t="shared" si="14"/>
        <v>-5.908859610520345E-3</v>
      </c>
      <c r="AH31" s="24">
        <f t="shared" si="15"/>
        <v>1.2931660875608486E-2</v>
      </c>
      <c r="AJ31" s="57">
        <f t="shared" si="16"/>
        <v>12.840459999999993</v>
      </c>
      <c r="AL31">
        <v>0</v>
      </c>
      <c r="AR31" s="11">
        <f>($AW$18*$AW$15 -($AW$18*COS(RADIANS(A31)))-($AW$15*COS(RADIANS(DEGREES(ASIN(SIN(RADIANS(A32))*($AW$18/$AW$15)))))))</f>
        <v>-0.19393175755710113</v>
      </c>
      <c r="BB31" s="9"/>
      <c r="BC31" s="9"/>
      <c r="BD31" s="9"/>
      <c r="BE31" s="9"/>
      <c r="BF31" s="9"/>
      <c r="BG31" s="9"/>
      <c r="BH31" s="9"/>
    </row>
    <row r="32" spans="1:60" customFormat="1" x14ac:dyDescent="0.2">
      <c r="A32" s="7">
        <v>-333</v>
      </c>
      <c r="B32" s="7">
        <v>67.150000000000006</v>
      </c>
      <c r="C32" s="7">
        <f t="shared" si="8"/>
        <v>6.7150000000000006E-5</v>
      </c>
      <c r="D32" s="7"/>
      <c r="E32" s="7">
        <v>0.65700000000000003</v>
      </c>
      <c r="F32" s="7"/>
      <c r="G32" s="7">
        <v>0.69499999999999995</v>
      </c>
      <c r="H32" s="7">
        <v>0.66500000000000004</v>
      </c>
      <c r="I32" s="7">
        <v>0.69699999999999995</v>
      </c>
      <c r="J32" s="7">
        <v>0.56999999999999995</v>
      </c>
      <c r="L32" s="13">
        <f t="shared" si="0"/>
        <v>6.7150000000000006E-5</v>
      </c>
      <c r="M32" s="12"/>
      <c r="N32" s="10">
        <f t="shared" si="1"/>
        <v>2.039999999999992</v>
      </c>
      <c r="O32" s="10">
        <f t="shared" si="2"/>
        <v>0</v>
      </c>
      <c r="P32" s="10"/>
      <c r="Q32" s="13">
        <f t="shared" si="3"/>
        <v>2.0399999999999872E-6</v>
      </c>
      <c r="R32" s="10">
        <f t="shared" si="9"/>
        <v>0</v>
      </c>
      <c r="S32" s="10"/>
      <c r="T32" s="10">
        <f t="shared" si="4"/>
        <v>65700</v>
      </c>
      <c r="U32" s="10"/>
      <c r="V32" s="10">
        <f t="shared" si="10"/>
        <v>0.10165700057830702</v>
      </c>
      <c r="W32" s="10"/>
      <c r="X32" s="10">
        <f t="shared" si="5"/>
        <v>-0.18243463044021921</v>
      </c>
      <c r="Y32" s="10">
        <f t="shared" si="6"/>
        <v>1.8270460170047342</v>
      </c>
      <c r="Z32" s="10"/>
      <c r="AA32" s="10">
        <f t="shared" si="11"/>
        <v>0</v>
      </c>
      <c r="AB32" s="10">
        <f t="shared" si="12"/>
        <v>1.2997313598759774E-2</v>
      </c>
      <c r="AC32" s="10"/>
      <c r="AD32" s="10">
        <f t="shared" si="13"/>
        <v>4.8175653695597811</v>
      </c>
      <c r="AE32" s="10">
        <f t="shared" si="7"/>
        <v>-4.1729539829952662</v>
      </c>
      <c r="AF32" s="10"/>
      <c r="AG32" s="24">
        <f t="shared" si="14"/>
        <v>0</v>
      </c>
      <c r="AH32" s="24">
        <f t="shared" si="15"/>
        <v>1.2997313598759774E-2</v>
      </c>
      <c r="AJ32" s="57">
        <f t="shared" si="16"/>
        <v>13.698599999999947</v>
      </c>
      <c r="AL32">
        <v>0</v>
      </c>
      <c r="AR32" s="11">
        <f>($AW$18*$AW$15 -($AW$18*COS(RADIANS(A32)))-($AW$15*COS(RADIANS(DEGREES(ASIN(SIN(RADIANS(A33))*($AW$18/$AW$15)))))))</f>
        <v>-0.19293834032881338</v>
      </c>
      <c r="BB32" s="9"/>
      <c r="BC32" s="9"/>
      <c r="BD32" s="9"/>
      <c r="BE32" s="9"/>
      <c r="BF32" s="9"/>
      <c r="BG32" s="9"/>
      <c r="BH32" s="9"/>
    </row>
    <row r="33" spans="1:60" customFormat="1" x14ac:dyDescent="0.2">
      <c r="A33" s="7">
        <v>-332</v>
      </c>
      <c r="B33" s="7">
        <v>69.19</v>
      </c>
      <c r="C33" s="7">
        <f t="shared" si="8"/>
        <v>6.9189999999999993E-5</v>
      </c>
      <c r="D33" s="7"/>
      <c r="E33" s="7">
        <v>0.65700000000000003</v>
      </c>
      <c r="F33" s="7"/>
      <c r="G33" s="7">
        <v>0.69099999999999995</v>
      </c>
      <c r="H33" s="7">
        <v>0.66200000000000003</v>
      </c>
      <c r="I33" s="7">
        <v>0.69199999999999995</v>
      </c>
      <c r="J33" s="7">
        <v>0.58299999999999996</v>
      </c>
      <c r="L33" s="13">
        <f t="shared" si="0"/>
        <v>6.9189999999999993E-5</v>
      </c>
      <c r="M33" s="12"/>
      <c r="N33" s="10">
        <f t="shared" si="1"/>
        <v>2.1000000000000085</v>
      </c>
      <c r="O33" s="10">
        <f t="shared" si="2"/>
        <v>2.0000000000000018E-3</v>
      </c>
      <c r="P33" s="10"/>
      <c r="Q33" s="13">
        <f t="shared" si="3"/>
        <v>2.1000000000000104E-6</v>
      </c>
      <c r="R33" s="10">
        <f t="shared" si="9"/>
        <v>200</v>
      </c>
      <c r="S33" s="10"/>
      <c r="T33" s="10">
        <f t="shared" si="4"/>
        <v>65700</v>
      </c>
      <c r="U33" s="10"/>
      <c r="V33" s="10">
        <f t="shared" si="10"/>
        <v>0.75401852474411879</v>
      </c>
      <c r="W33" s="10"/>
      <c r="X33" s="10">
        <f t="shared" si="5"/>
        <v>-0.18243463044021921</v>
      </c>
      <c r="Y33" s="10">
        <f t="shared" si="6"/>
        <v>1.840043330603494</v>
      </c>
      <c r="Z33" s="10"/>
      <c r="AA33" s="10">
        <f t="shared" si="11"/>
        <v>1.3200450342290837E-3</v>
      </c>
      <c r="AB33" s="10">
        <f t="shared" si="12"/>
        <v>1.2985284109495732E-2</v>
      </c>
      <c r="AC33" s="10"/>
      <c r="AD33" s="10">
        <f t="shared" si="13"/>
        <v>4.8175653695597811</v>
      </c>
      <c r="AE33" s="10">
        <f t="shared" si="7"/>
        <v>-4.1599566693965064</v>
      </c>
      <c r="AF33" s="10"/>
      <c r="AG33" s="24">
        <f t="shared" si="14"/>
        <v>1.3200450342285563E-3</v>
      </c>
      <c r="AH33" s="24">
        <f t="shared" si="15"/>
        <v>1.2985284109496398E-2</v>
      </c>
      <c r="AJ33" s="57">
        <f t="shared" si="16"/>
        <v>14.529900000000058</v>
      </c>
      <c r="AL33">
        <v>0</v>
      </c>
      <c r="AR33" s="11">
        <f>($AW$18*$AW$15 -($AW$18*COS(RADIANS(A33)))-($AW$15*COS(RADIANS(DEGREES(ASIN(SIN(RADIANS(A34))*($AW$18/$AW$15)))))))</f>
        <v>-0.19191324334430115</v>
      </c>
      <c r="BB33" s="9"/>
      <c r="BC33" s="9"/>
      <c r="BD33" s="9"/>
      <c r="BE33" s="9"/>
      <c r="BF33" s="9"/>
      <c r="BG33" s="9"/>
      <c r="BH33" s="9"/>
    </row>
    <row r="34" spans="1:60" customFormat="1" x14ac:dyDescent="0.2">
      <c r="A34" s="7">
        <v>-331</v>
      </c>
      <c r="B34" s="7">
        <v>71.290000000000006</v>
      </c>
      <c r="C34" s="7">
        <f t="shared" si="8"/>
        <v>7.1290000000000004E-5</v>
      </c>
      <c r="D34" s="7"/>
      <c r="E34" s="7">
        <v>0.65900000000000003</v>
      </c>
      <c r="F34" s="7"/>
      <c r="G34" s="7">
        <v>0.68899999999999995</v>
      </c>
      <c r="H34" s="7">
        <v>0.65500000000000003</v>
      </c>
      <c r="I34" s="7">
        <v>0.66600000000000004</v>
      </c>
      <c r="J34" s="7">
        <v>0.627</v>
      </c>
      <c r="L34" s="13">
        <f t="shared" si="0"/>
        <v>7.1290000000000004E-5</v>
      </c>
      <c r="M34" s="12"/>
      <c r="N34" s="10">
        <f t="shared" si="1"/>
        <v>2.1599999999999966</v>
      </c>
      <c r="O34" s="10">
        <f t="shared" si="2"/>
        <v>1.5000000000000013E-2</v>
      </c>
      <c r="P34" s="10"/>
      <c r="Q34" s="13">
        <f t="shared" si="3"/>
        <v>2.1599999999999929E-6</v>
      </c>
      <c r="R34" s="10">
        <f t="shared" si="9"/>
        <v>1500</v>
      </c>
      <c r="S34" s="10"/>
      <c r="T34" s="10">
        <f t="shared" si="4"/>
        <v>65900</v>
      </c>
      <c r="U34" s="10"/>
      <c r="V34" s="10">
        <f t="shared" si="10"/>
        <v>-4.986356404669242E-2</v>
      </c>
      <c r="W34" s="10"/>
      <c r="X34" s="10">
        <f t="shared" si="5"/>
        <v>-0.18111458540599013</v>
      </c>
      <c r="Y34" s="10">
        <f t="shared" si="6"/>
        <v>1.8530286147129897</v>
      </c>
      <c r="Z34" s="10"/>
      <c r="AA34" s="10">
        <f t="shared" si="11"/>
        <v>9.7744819413099759E-3</v>
      </c>
      <c r="AB34" s="10">
        <f t="shared" si="12"/>
        <v>1.2963185413285672E-2</v>
      </c>
      <c r="AC34" s="10"/>
      <c r="AD34" s="10">
        <f t="shared" si="13"/>
        <v>4.8188854145940097</v>
      </c>
      <c r="AE34" s="10">
        <f t="shared" si="7"/>
        <v>-4.14697138528701</v>
      </c>
      <c r="AF34" s="10"/>
      <c r="AG34" s="24">
        <f t="shared" si="14"/>
        <v>9.7744819413101425E-3</v>
      </c>
      <c r="AH34" s="24">
        <f t="shared" si="15"/>
        <v>1.2963185413285672E-2</v>
      </c>
      <c r="AJ34" s="57">
        <f t="shared" si="16"/>
        <v>15.398639999999977</v>
      </c>
      <c r="AL34">
        <v>0</v>
      </c>
      <c r="AR34" s="11">
        <f>($AW$18*$AW$15 -($AW$18*COS(RADIANS(A34)))-($AW$15*COS(RADIANS(DEGREES(ASIN(SIN(RADIANS(A35))*($AW$18/$AW$15)))))))</f>
        <v>-0.19085703690264069</v>
      </c>
      <c r="BB34" s="9"/>
      <c r="BC34" s="9"/>
      <c r="BD34" s="9"/>
      <c r="BE34" s="9"/>
      <c r="BF34" s="9"/>
      <c r="BG34" s="9"/>
      <c r="BH34" s="9"/>
    </row>
    <row r="35" spans="1:60" customFormat="1" x14ac:dyDescent="0.2">
      <c r="A35" s="7">
        <v>-330</v>
      </c>
      <c r="B35" s="7">
        <v>73.45</v>
      </c>
      <c r="C35" s="7">
        <f t="shared" si="8"/>
        <v>7.3449999999999996E-5</v>
      </c>
      <c r="D35" s="7"/>
      <c r="E35" s="7">
        <v>0.67400000000000004</v>
      </c>
      <c r="F35" s="7"/>
      <c r="G35" s="7">
        <v>0.68400000000000005</v>
      </c>
      <c r="H35" s="7">
        <v>0.64100000000000001</v>
      </c>
      <c r="I35" s="7">
        <v>0.68200000000000005</v>
      </c>
      <c r="J35" s="7">
        <v>0.68799999999999994</v>
      </c>
      <c r="L35" s="13">
        <f t="shared" si="0"/>
        <v>7.3449999999999996E-5</v>
      </c>
      <c r="M35" s="12"/>
      <c r="N35" s="10">
        <f t="shared" si="1"/>
        <v>2.2199999999999989</v>
      </c>
      <c r="O35" s="10">
        <f t="shared" si="2"/>
        <v>-1.0000000000000009E-3</v>
      </c>
      <c r="P35" s="10"/>
      <c r="Q35" s="13">
        <f t="shared" si="3"/>
        <v>2.2200000000000025E-6</v>
      </c>
      <c r="R35" s="10">
        <f t="shared" si="9"/>
        <v>-100</v>
      </c>
      <c r="S35" s="10"/>
      <c r="T35" s="10">
        <f t="shared" si="4"/>
        <v>67400</v>
      </c>
      <c r="U35" s="10"/>
      <c r="V35" s="10">
        <f t="shared" si="10"/>
        <v>9.9528807901325636E-2</v>
      </c>
      <c r="W35" s="10"/>
      <c r="X35" s="10">
        <f t="shared" si="5"/>
        <v>-0.17134010346468015</v>
      </c>
      <c r="Y35" s="10">
        <f t="shared" si="6"/>
        <v>1.8659918001262754</v>
      </c>
      <c r="Z35" s="10"/>
      <c r="AA35" s="10">
        <f t="shared" si="11"/>
        <v>-6.4483231134296326E-4</v>
      </c>
      <c r="AB35" s="10">
        <f t="shared" si="12"/>
        <v>1.2931933841291876E-2</v>
      </c>
      <c r="AC35" s="10"/>
      <c r="AD35" s="10">
        <f t="shared" si="13"/>
        <v>4.8286598965353198</v>
      </c>
      <c r="AE35" s="10">
        <f t="shared" si="7"/>
        <v>-4.1340081998737244</v>
      </c>
      <c r="AF35" s="10"/>
      <c r="AG35" s="24">
        <f t="shared" si="14"/>
        <v>-6.4483231134282448E-4</v>
      </c>
      <c r="AH35" s="24">
        <f t="shared" si="15"/>
        <v>1.2931933841291432E-2</v>
      </c>
      <c r="AJ35" s="57">
        <f t="shared" si="16"/>
        <v>16.305899999999991</v>
      </c>
      <c r="AL35">
        <v>0</v>
      </c>
      <c r="AR35" s="11">
        <f>($AW$18*$AW$15 -($AW$18*COS(RADIANS(A35)))-($AW$15*COS(RADIANS(DEGREES(ASIN(SIN(RADIANS(A36))*($AW$18/$AW$15)))))))</f>
        <v>-0.18977031025293425</v>
      </c>
    </row>
    <row r="36" spans="1:60" customFormat="1" x14ac:dyDescent="0.2">
      <c r="A36" s="7">
        <v>-329</v>
      </c>
      <c r="B36" s="7">
        <v>75.67</v>
      </c>
      <c r="C36" s="7">
        <f t="shared" si="8"/>
        <v>7.5669999999999999E-5</v>
      </c>
      <c r="D36" s="7"/>
      <c r="E36" s="7">
        <v>0.67300000000000004</v>
      </c>
      <c r="F36" s="7"/>
      <c r="G36" s="7">
        <v>0.67400000000000004</v>
      </c>
      <c r="H36" s="7">
        <v>0.623</v>
      </c>
      <c r="I36" s="7">
        <v>0.66200000000000003</v>
      </c>
      <c r="J36" s="7">
        <v>0.73399999999999999</v>
      </c>
      <c r="L36" s="13">
        <f t="shared" si="0"/>
        <v>7.5669999999999999E-5</v>
      </c>
      <c r="M36" s="12"/>
      <c r="N36" s="10">
        <f t="shared" si="1"/>
        <v>2.289999999999992</v>
      </c>
      <c r="O36" s="10">
        <f t="shared" si="2"/>
        <v>2.0000000000000018E-3</v>
      </c>
      <c r="P36" s="10"/>
      <c r="Q36" s="13">
        <f t="shared" si="3"/>
        <v>2.2899999999999933E-6</v>
      </c>
      <c r="R36" s="10">
        <f t="shared" si="9"/>
        <v>200</v>
      </c>
      <c r="S36" s="10"/>
      <c r="T36" s="10">
        <f t="shared" si="4"/>
        <v>67300</v>
      </c>
      <c r="U36" s="10"/>
      <c r="V36" s="10">
        <f t="shared" si="10"/>
        <v>4.9847519489178448E-2</v>
      </c>
      <c r="W36" s="10"/>
      <c r="X36" s="10">
        <f t="shared" si="5"/>
        <v>-0.17198493577602311</v>
      </c>
      <c r="Y36" s="10">
        <f t="shared" si="6"/>
        <v>1.8789237339675673</v>
      </c>
      <c r="Z36" s="10"/>
      <c r="AA36" s="10">
        <f t="shared" si="11"/>
        <v>1.2887086070480502E-3</v>
      </c>
      <c r="AB36" s="10">
        <f t="shared" si="12"/>
        <v>1.2948096478016424E-2</v>
      </c>
      <c r="AC36" s="10"/>
      <c r="AD36" s="10">
        <f t="shared" si="13"/>
        <v>4.828015064223977</v>
      </c>
      <c r="AE36" s="10">
        <f t="shared" si="7"/>
        <v>-4.1210762660324329</v>
      </c>
      <c r="AF36" s="10"/>
      <c r="AG36" s="24">
        <f t="shared" si="14"/>
        <v>1.2887086070483278E-3</v>
      </c>
      <c r="AH36" s="24">
        <f t="shared" si="15"/>
        <v>1.2948096478016424E-2</v>
      </c>
      <c r="AJ36" s="57">
        <f t="shared" si="16"/>
        <v>17.32842999999994</v>
      </c>
      <c r="AL36">
        <v>0</v>
      </c>
      <c r="AR36" s="11">
        <f>($AW$18*$AW$15 -($AW$18*COS(RADIANS(A36)))-($AW$15*COS(RADIANS(DEGREES(ASIN(SIN(RADIANS(A37))*($AW$18/$AW$15)))))))</f>
        <v>-0.18865367140979028</v>
      </c>
    </row>
    <row r="37" spans="1:60" customFormat="1" x14ac:dyDescent="0.2">
      <c r="A37" s="7">
        <v>-328</v>
      </c>
      <c r="B37" s="7">
        <v>77.959999999999994</v>
      </c>
      <c r="C37" s="7">
        <f t="shared" si="8"/>
        <v>7.7959999999999992E-5</v>
      </c>
      <c r="D37" s="7"/>
      <c r="E37" s="7">
        <v>0.67500000000000004</v>
      </c>
      <c r="F37" s="7"/>
      <c r="G37" s="7">
        <v>0.66300000000000003</v>
      </c>
      <c r="H37" s="7">
        <v>0.61</v>
      </c>
      <c r="I37" s="7">
        <v>0.66200000000000003</v>
      </c>
      <c r="J37" s="7">
        <v>0.76500000000000001</v>
      </c>
      <c r="L37" s="13">
        <f t="shared" si="0"/>
        <v>7.7959999999999992E-5</v>
      </c>
      <c r="M37" s="12"/>
      <c r="N37" s="10">
        <f t="shared" si="1"/>
        <v>2.3500000000000085</v>
      </c>
      <c r="O37" s="10">
        <f t="shared" si="2"/>
        <v>1.0000000000000009E-3</v>
      </c>
      <c r="P37" s="10"/>
      <c r="Q37" s="13">
        <f t="shared" si="3"/>
        <v>2.3500000000000029E-6</v>
      </c>
      <c r="R37" s="10">
        <f t="shared" si="9"/>
        <v>100</v>
      </c>
      <c r="S37" s="10"/>
      <c r="T37" s="10">
        <f t="shared" si="4"/>
        <v>67500</v>
      </c>
      <c r="U37" s="10"/>
      <c r="V37" s="10">
        <f t="shared" si="10"/>
        <v>0</v>
      </c>
      <c r="W37" s="10"/>
      <c r="X37" s="10">
        <f t="shared" si="5"/>
        <v>-0.17069622716897506</v>
      </c>
      <c r="Y37" s="10">
        <f t="shared" si="6"/>
        <v>1.8918718304455837</v>
      </c>
      <c r="Z37" s="10"/>
      <c r="AA37" s="10">
        <f t="shared" si="11"/>
        <v>6.4292311061101004E-4</v>
      </c>
      <c r="AB37" s="10">
        <f t="shared" si="12"/>
        <v>1.2897795461011441E-2</v>
      </c>
      <c r="AC37" s="10"/>
      <c r="AD37" s="10">
        <f t="shared" si="13"/>
        <v>4.8293037728310253</v>
      </c>
      <c r="AE37" s="10">
        <f t="shared" si="7"/>
        <v>-4.1081281695544165</v>
      </c>
      <c r="AF37" s="10"/>
      <c r="AG37" s="24">
        <f t="shared" si="14"/>
        <v>6.4292311061020513E-4</v>
      </c>
      <c r="AH37" s="24">
        <f t="shared" si="15"/>
        <v>1.2897795461011441E-2</v>
      </c>
      <c r="AJ37" s="57">
        <f t="shared" si="16"/>
        <v>18.320600000000063</v>
      </c>
      <c r="AL37">
        <v>0</v>
      </c>
      <c r="AR37" s="11">
        <f>($AW$18*$AW$15 -($AW$18*COS(RADIANS(A37)))-($AW$15*COS(RADIANS(DEGREES(ASIN(SIN(RADIANS(A38))*($AW$18/$AW$15)))))))</f>
        <v>-0.18750774695384148</v>
      </c>
    </row>
    <row r="38" spans="1:60" customFormat="1" x14ac:dyDescent="0.2">
      <c r="A38" s="7">
        <v>-327</v>
      </c>
      <c r="B38" s="7">
        <v>80.31</v>
      </c>
      <c r="C38" s="7">
        <f t="shared" si="8"/>
        <v>8.0309999999999995E-5</v>
      </c>
      <c r="D38" s="7"/>
      <c r="E38" s="7">
        <v>0.67600000000000005</v>
      </c>
      <c r="F38" s="7"/>
      <c r="G38" s="7">
        <v>0.65800000000000003</v>
      </c>
      <c r="H38" s="7">
        <v>0.59899999999999998</v>
      </c>
      <c r="I38" s="7">
        <v>0.66400000000000003</v>
      </c>
      <c r="J38" s="7">
        <v>0.78300000000000003</v>
      </c>
      <c r="L38" s="13">
        <f t="shared" si="0"/>
        <v>8.0309999999999995E-5</v>
      </c>
      <c r="M38" s="12"/>
      <c r="N38" s="10">
        <f t="shared" si="1"/>
        <v>2.3999999999999915</v>
      </c>
      <c r="O38" s="10">
        <f t="shared" si="2"/>
        <v>0</v>
      </c>
      <c r="P38" s="10"/>
      <c r="Q38" s="13">
        <f t="shared" si="3"/>
        <v>2.3999999999999906E-6</v>
      </c>
      <c r="R38" s="10">
        <f t="shared" si="9"/>
        <v>0</v>
      </c>
      <c r="S38" s="10"/>
      <c r="T38" s="10">
        <f t="shared" si="4"/>
        <v>67600</v>
      </c>
      <c r="U38" s="10"/>
      <c r="V38" s="10">
        <f t="shared" si="10"/>
        <v>-0.61111201766001266</v>
      </c>
      <c r="W38" s="10"/>
      <c r="X38" s="10">
        <f t="shared" si="5"/>
        <v>-0.17005330405836405</v>
      </c>
      <c r="Y38" s="10">
        <f t="shared" si="6"/>
        <v>1.9047696259065952</v>
      </c>
      <c r="Z38" s="10"/>
      <c r="AA38" s="10">
        <f t="shared" si="11"/>
        <v>0</v>
      </c>
      <c r="AB38" s="10">
        <f t="shared" si="12"/>
        <v>1.2788394918840984E-2</v>
      </c>
      <c r="AC38" s="10"/>
      <c r="AD38" s="10">
        <f t="shared" si="13"/>
        <v>4.8299466959416355</v>
      </c>
      <c r="AE38" s="10">
        <f t="shared" si="7"/>
        <v>-4.0952303740934051</v>
      </c>
      <c r="AF38" s="10"/>
      <c r="AG38" s="24">
        <f t="shared" si="14"/>
        <v>0</v>
      </c>
      <c r="AH38" s="24">
        <f t="shared" si="15"/>
        <v>1.2788394918841206E-2</v>
      </c>
      <c r="AJ38" s="57">
        <f t="shared" si="16"/>
        <v>19.274399999999932</v>
      </c>
      <c r="AL38">
        <v>0</v>
      </c>
      <c r="AR38" s="11">
        <f>($AW$18*$AW$15 -($AW$18*COS(RADIANS(A38)))-($AW$15*COS(RADIANS(DEGREES(ASIN(SIN(RADIANS(A39))*($AW$18/$AW$15)))))))</f>
        <v>-0.18633318181627651</v>
      </c>
    </row>
    <row r="39" spans="1:60" customFormat="1" x14ac:dyDescent="0.2">
      <c r="A39" s="7">
        <v>-326</v>
      </c>
      <c r="B39" s="7">
        <v>82.71</v>
      </c>
      <c r="C39" s="7">
        <f t="shared" si="8"/>
        <v>8.2709999999999986E-5</v>
      </c>
      <c r="D39" s="7"/>
      <c r="E39" s="7">
        <v>0.67600000000000005</v>
      </c>
      <c r="F39" s="7"/>
      <c r="G39" s="7">
        <v>0.64700000000000002</v>
      </c>
      <c r="H39" s="7">
        <v>0.59</v>
      </c>
      <c r="I39" s="7">
        <v>0.65800000000000003</v>
      </c>
      <c r="J39" s="7">
        <v>0.80700000000000005</v>
      </c>
      <c r="L39" s="13">
        <f t="shared" si="0"/>
        <v>8.2709999999999986E-5</v>
      </c>
      <c r="M39" s="12"/>
      <c r="N39" s="10">
        <f t="shared" si="1"/>
        <v>2.460000000000008</v>
      </c>
      <c r="O39" s="10">
        <f t="shared" si="2"/>
        <v>-1.2000000000000011E-2</v>
      </c>
      <c r="P39" s="10"/>
      <c r="Q39" s="13">
        <f t="shared" si="3"/>
        <v>2.4600000000000137E-6</v>
      </c>
      <c r="R39" s="10">
        <f t="shared" si="9"/>
        <v>-1200</v>
      </c>
      <c r="S39" s="10"/>
      <c r="T39" s="10">
        <f t="shared" si="4"/>
        <v>67600</v>
      </c>
      <c r="U39" s="10"/>
      <c r="V39" s="10">
        <f t="shared" si="10"/>
        <v>-0.57290182831550707</v>
      </c>
      <c r="W39" s="10"/>
      <c r="X39" s="10">
        <f t="shared" si="5"/>
        <v>-0.17005330405836405</v>
      </c>
      <c r="Y39" s="10">
        <f t="shared" si="6"/>
        <v>1.9175580208254361</v>
      </c>
      <c r="Z39" s="10"/>
      <c r="AA39" s="10">
        <f t="shared" si="11"/>
        <v>-7.7786165736184465E-3</v>
      </c>
      <c r="AB39" s="10">
        <f t="shared" si="12"/>
        <v>1.2728626420083433E-2</v>
      </c>
      <c r="AC39" s="10"/>
      <c r="AD39" s="10">
        <f t="shared" si="13"/>
        <v>4.8299466959416355</v>
      </c>
      <c r="AE39" s="10">
        <f t="shared" si="7"/>
        <v>-4.0824419791745639</v>
      </c>
      <c r="AF39" s="10"/>
      <c r="AG39" s="24">
        <f t="shared" si="14"/>
        <v>-7.7786165736180024E-3</v>
      </c>
      <c r="AH39" s="24">
        <f t="shared" si="15"/>
        <v>1.2728626420083877E-2</v>
      </c>
      <c r="AJ39" s="57">
        <f t="shared" si="16"/>
        <v>20.346660000000064</v>
      </c>
      <c r="AL39">
        <v>0</v>
      </c>
      <c r="AR39" s="11">
        <f>($AW$18*$AW$15 -($AW$18*COS(RADIANS(A39)))-($AW$15*COS(RADIANS(DEGREES(ASIN(SIN(RADIANS(A40))*($AW$18/$AW$15)))))))</f>
        <v>-0.18513063904630739</v>
      </c>
    </row>
    <row r="40" spans="1:60" customFormat="1" x14ac:dyDescent="0.2">
      <c r="A40" s="7">
        <v>-325</v>
      </c>
      <c r="B40" s="7">
        <v>85.17</v>
      </c>
      <c r="C40" s="7">
        <f t="shared" si="8"/>
        <v>8.5169999999999999E-5</v>
      </c>
      <c r="D40" s="7"/>
      <c r="E40" s="7">
        <v>0.66400000000000003</v>
      </c>
      <c r="F40" s="7"/>
      <c r="G40" s="7">
        <v>0.64</v>
      </c>
      <c r="H40" s="7">
        <v>0.56899999999999995</v>
      </c>
      <c r="I40" s="7">
        <v>0.63900000000000001</v>
      </c>
      <c r="J40" s="7">
        <v>0.80800000000000005</v>
      </c>
      <c r="L40" s="13">
        <f t="shared" si="0"/>
        <v>8.5169999999999999E-5</v>
      </c>
      <c r="M40" s="12"/>
      <c r="N40" s="10">
        <f t="shared" si="1"/>
        <v>2.519999999999996</v>
      </c>
      <c r="O40" s="10">
        <f t="shared" si="2"/>
        <v>-1.100000000000001E-2</v>
      </c>
      <c r="P40" s="10"/>
      <c r="Q40" s="13">
        <f t="shared" si="3"/>
        <v>2.5199999999999962E-6</v>
      </c>
      <c r="R40" s="10">
        <f t="shared" si="9"/>
        <v>-1100</v>
      </c>
      <c r="S40" s="10"/>
      <c r="T40" s="10">
        <f t="shared" si="4"/>
        <v>66400</v>
      </c>
      <c r="U40" s="10"/>
      <c r="V40" s="10">
        <f t="shared" si="10"/>
        <v>-0.85879046800133574</v>
      </c>
      <c r="W40" s="10"/>
      <c r="X40" s="10">
        <f t="shared" si="5"/>
        <v>-0.1778319206319825</v>
      </c>
      <c r="Y40" s="10">
        <f t="shared" si="6"/>
        <v>1.9302866472455196</v>
      </c>
      <c r="Z40" s="10"/>
      <c r="AA40" s="10">
        <f t="shared" si="11"/>
        <v>-7.2548980929435514E-3</v>
      </c>
      <c r="AB40" s="10">
        <f t="shared" si="12"/>
        <v>1.2663422831579174E-2</v>
      </c>
      <c r="AC40" s="10"/>
      <c r="AD40" s="10">
        <f t="shared" si="13"/>
        <v>4.8221680793680175</v>
      </c>
      <c r="AE40" s="10">
        <f t="shared" si="7"/>
        <v>-4.06971335275448</v>
      </c>
      <c r="AF40" s="10"/>
      <c r="AG40" s="24">
        <f t="shared" si="14"/>
        <v>-7.2548980929436624E-3</v>
      </c>
      <c r="AH40" s="24">
        <f t="shared" si="15"/>
        <v>1.2663422831578508E-2</v>
      </c>
      <c r="AJ40" s="57">
        <f t="shared" si="16"/>
        <v>21.462839999999964</v>
      </c>
      <c r="AL40">
        <v>0</v>
      </c>
      <c r="AR40" s="11">
        <f>($AW$18*$AW$15 -($AW$18*COS(RADIANS(A40)))-($AW$15*COS(RADIANS(DEGREES(ASIN(SIN(RADIANS(A41))*($AW$18/$AW$15)))))))</f>
        <v>-0.18390079956044469</v>
      </c>
    </row>
    <row r="41" spans="1:60" customFormat="1" x14ac:dyDescent="0.2">
      <c r="A41" s="7">
        <v>-324</v>
      </c>
      <c r="B41" s="7">
        <v>87.69</v>
      </c>
      <c r="C41" s="7">
        <f t="shared" si="8"/>
        <v>8.7689999999999996E-5</v>
      </c>
      <c r="D41" s="7"/>
      <c r="E41" s="7">
        <v>0.65300000000000002</v>
      </c>
      <c r="F41" s="7"/>
      <c r="G41" s="7">
        <v>0.628</v>
      </c>
      <c r="H41" s="7">
        <v>0.56499999999999995</v>
      </c>
      <c r="I41" s="7">
        <v>0.63600000000000001</v>
      </c>
      <c r="J41" s="7">
        <v>0.78300000000000003</v>
      </c>
      <c r="L41" s="13">
        <f t="shared" si="0"/>
        <v>8.7689999999999996E-5</v>
      </c>
      <c r="M41" s="12"/>
      <c r="N41" s="10">
        <f t="shared" si="1"/>
        <v>2.5700000000000074</v>
      </c>
      <c r="O41" s="10">
        <f t="shared" si="2"/>
        <v>-1.6000000000000014E-2</v>
      </c>
      <c r="P41" s="10"/>
      <c r="Q41" s="13">
        <f t="shared" si="3"/>
        <v>2.570000000000011E-6</v>
      </c>
      <c r="R41" s="10">
        <f t="shared" si="9"/>
        <v>-1600</v>
      </c>
      <c r="S41" s="10"/>
      <c r="T41" s="10">
        <f t="shared" si="4"/>
        <v>65300</v>
      </c>
      <c r="U41" s="10"/>
      <c r="V41" s="10">
        <f t="shared" si="10"/>
        <v>-0.32950086493298536</v>
      </c>
      <c r="W41" s="10"/>
      <c r="X41" s="10">
        <f t="shared" si="5"/>
        <v>-0.18508681872492605</v>
      </c>
      <c r="Y41" s="10">
        <f t="shared" si="6"/>
        <v>1.9429500700770987</v>
      </c>
      <c r="Z41" s="10"/>
      <c r="AA41" s="10">
        <f t="shared" si="11"/>
        <v>-1.0773748939723521E-2</v>
      </c>
      <c r="AB41" s="10">
        <f t="shared" si="12"/>
        <v>1.2545259107028306E-2</v>
      </c>
      <c r="AC41" s="10"/>
      <c r="AD41" s="10">
        <f t="shared" si="13"/>
        <v>4.8149131812750738</v>
      </c>
      <c r="AE41" s="10">
        <f t="shared" si="7"/>
        <v>-4.0570499299229015</v>
      </c>
      <c r="AF41" s="10"/>
      <c r="AG41" s="24">
        <f t="shared" si="14"/>
        <v>-1.0773748939723049E-2</v>
      </c>
      <c r="AH41" s="24">
        <f t="shared" si="15"/>
        <v>1.2545259107028528E-2</v>
      </c>
      <c r="AJ41" s="57">
        <f t="shared" si="16"/>
        <v>22.536330000000063</v>
      </c>
      <c r="AL41">
        <v>0</v>
      </c>
      <c r="AR41" s="11">
        <f>($AW$18*$AW$15 -($AW$18*COS(RADIANS(A41)))-($AW$15*COS(RADIANS(DEGREES(ASIN(SIN(RADIANS(A42))*($AW$18/$AW$15)))))))</f>
        <v>-0.18264436187240293</v>
      </c>
    </row>
    <row r="42" spans="1:60" customFormat="1" x14ac:dyDescent="0.2">
      <c r="A42" s="7">
        <v>-323</v>
      </c>
      <c r="B42" s="7">
        <v>90.26</v>
      </c>
      <c r="C42" s="7">
        <f t="shared" si="8"/>
        <v>9.0260000000000007E-5</v>
      </c>
      <c r="D42" s="7"/>
      <c r="E42" s="7">
        <v>0.63700000000000001</v>
      </c>
      <c r="F42" s="7"/>
      <c r="G42" s="7">
        <v>0.61599999999999999</v>
      </c>
      <c r="H42" s="7">
        <v>0.55300000000000005</v>
      </c>
      <c r="I42" s="7">
        <v>0.60399999999999998</v>
      </c>
      <c r="J42" s="7">
        <v>0.77500000000000002</v>
      </c>
      <c r="L42" s="13">
        <f t="shared" si="0"/>
        <v>9.0260000000000007E-5</v>
      </c>
      <c r="M42" s="12"/>
      <c r="N42" s="10">
        <f t="shared" si="1"/>
        <v>2.6299999999999955</v>
      </c>
      <c r="O42" s="10">
        <f t="shared" si="2"/>
        <v>-6.0000000000000053E-3</v>
      </c>
      <c r="P42" s="10"/>
      <c r="Q42" s="13">
        <f t="shared" si="3"/>
        <v>2.6299999999999935E-6</v>
      </c>
      <c r="R42" s="10">
        <f t="shared" si="9"/>
        <v>-600</v>
      </c>
      <c r="S42" s="10"/>
      <c r="T42" s="10">
        <f t="shared" si="4"/>
        <v>63700</v>
      </c>
      <c r="U42" s="10"/>
      <c r="V42" s="10">
        <f t="shared" si="10"/>
        <v>-0.39220572915556784</v>
      </c>
      <c r="W42" s="10"/>
      <c r="X42" s="10">
        <f t="shared" si="5"/>
        <v>-0.19586056766464957</v>
      </c>
      <c r="Y42" s="10">
        <f t="shared" si="6"/>
        <v>1.9554953291841271</v>
      </c>
      <c r="Z42" s="10"/>
      <c r="AA42" s="10">
        <f t="shared" si="11"/>
        <v>-4.1100730912161099E-3</v>
      </c>
      <c r="AB42" s="10">
        <f t="shared" si="12"/>
        <v>1.2473633694565223E-2</v>
      </c>
      <c r="AC42" s="10"/>
      <c r="AD42" s="10">
        <f t="shared" si="13"/>
        <v>4.8041394323353508</v>
      </c>
      <c r="AE42" s="10">
        <f t="shared" si="7"/>
        <v>-4.0445046708158729</v>
      </c>
      <c r="AF42" s="10"/>
      <c r="AG42" s="24">
        <f t="shared" si="14"/>
        <v>-4.1100730912164707E-3</v>
      </c>
      <c r="AH42" s="24">
        <f t="shared" si="15"/>
        <v>1.2473633694565223E-2</v>
      </c>
      <c r="AJ42" s="57">
        <f t="shared" si="16"/>
        <v>23.73837999999996</v>
      </c>
      <c r="AL42">
        <v>0</v>
      </c>
      <c r="AR42" s="11">
        <f>($AW$18*$AW$15 -($AW$18*COS(RADIANS(A42)))-($AW$15*COS(RADIANS(DEGREES(ASIN(SIN(RADIANS(A43))*($AW$18/$AW$15)))))))</f>
        <v>-0.18136204180241072</v>
      </c>
    </row>
    <row r="43" spans="1:60" customFormat="1" x14ac:dyDescent="0.2">
      <c r="A43" s="7">
        <v>-322</v>
      </c>
      <c r="B43" s="7">
        <v>92.89</v>
      </c>
      <c r="C43" s="7">
        <f t="shared" si="8"/>
        <v>9.289E-5</v>
      </c>
      <c r="D43" s="7"/>
      <c r="E43" s="7">
        <v>0.63100000000000001</v>
      </c>
      <c r="F43" s="7"/>
      <c r="G43" s="7">
        <v>0.61099999999999999</v>
      </c>
      <c r="H43" s="7">
        <v>0.55500000000000005</v>
      </c>
      <c r="I43" s="7">
        <v>0.60499999999999998</v>
      </c>
      <c r="J43" s="7">
        <v>0.752</v>
      </c>
      <c r="L43" s="13">
        <f t="shared" si="0"/>
        <v>9.289E-5</v>
      </c>
      <c r="M43" s="12"/>
      <c r="N43" s="10">
        <f t="shared" si="1"/>
        <v>2.6799999999999926</v>
      </c>
      <c r="O43" s="10">
        <f t="shared" si="2"/>
        <v>-7.0000000000000062E-3</v>
      </c>
      <c r="P43" s="10"/>
      <c r="Q43" s="13">
        <f t="shared" si="3"/>
        <v>2.6799999999999947E-6</v>
      </c>
      <c r="R43" s="10">
        <f t="shared" si="9"/>
        <v>-700</v>
      </c>
      <c r="S43" s="10"/>
      <c r="T43" s="10">
        <f t="shared" si="4"/>
        <v>63100</v>
      </c>
      <c r="U43" s="10"/>
      <c r="V43" s="10">
        <f t="shared" si="10"/>
        <v>-0.86391072171862027</v>
      </c>
      <c r="W43" s="10"/>
      <c r="X43" s="10">
        <f t="shared" si="5"/>
        <v>-0.19997064075586568</v>
      </c>
      <c r="Y43" s="10">
        <f t="shared" si="6"/>
        <v>1.9679689628786923</v>
      </c>
      <c r="Z43" s="10"/>
      <c r="AA43" s="10">
        <f t="shared" si="11"/>
        <v>-4.8447695617103437E-3</v>
      </c>
      <c r="AB43" s="10">
        <f t="shared" si="12"/>
        <v>1.2352623130064133E-2</v>
      </c>
      <c r="AC43" s="10"/>
      <c r="AD43" s="10">
        <f t="shared" si="13"/>
        <v>4.8000293592441343</v>
      </c>
      <c r="AE43" s="10">
        <f t="shared" si="7"/>
        <v>-4.0320310371213077</v>
      </c>
      <c r="AF43" s="10"/>
      <c r="AG43" s="24">
        <f t="shared" si="14"/>
        <v>-4.844769561710649E-3</v>
      </c>
      <c r="AH43" s="24">
        <f t="shared" si="15"/>
        <v>1.2352623130063911E-2</v>
      </c>
      <c r="AJ43" s="57">
        <f t="shared" si="16"/>
        <v>24.894519999999932</v>
      </c>
      <c r="AL43">
        <v>0</v>
      </c>
      <c r="AR43" s="11">
        <f>($AW$18*$AW$15 -($AW$18*COS(RADIANS(A43)))-($AW$15*COS(RADIANS(DEGREES(ASIN(SIN(RADIANS(A44))*($AW$18/$AW$15)))))))</f>
        <v>-0.18005457216465609</v>
      </c>
    </row>
    <row r="44" spans="1:60" customFormat="1" x14ac:dyDescent="0.2">
      <c r="A44" s="7">
        <v>-321</v>
      </c>
      <c r="B44" s="7">
        <v>95.57</v>
      </c>
      <c r="C44" s="7">
        <f t="shared" si="8"/>
        <v>9.5569999999999995E-5</v>
      </c>
      <c r="D44" s="7"/>
      <c r="E44" s="7">
        <v>0.624</v>
      </c>
      <c r="F44" s="7"/>
      <c r="G44" s="7">
        <v>0.59699999999999998</v>
      </c>
      <c r="H44" s="7">
        <v>0.55300000000000005</v>
      </c>
      <c r="I44" s="7">
        <v>0.60799999999999998</v>
      </c>
      <c r="J44" s="7">
        <v>0.73699999999999999</v>
      </c>
      <c r="L44" s="13">
        <f t="shared" si="0"/>
        <v>9.5569999999999995E-5</v>
      </c>
      <c r="M44" s="12"/>
      <c r="N44" s="10">
        <f t="shared" si="1"/>
        <v>2.730000000000004</v>
      </c>
      <c r="O44" s="10">
        <f t="shared" si="2"/>
        <v>-1.5000000000000013E-2</v>
      </c>
      <c r="P44" s="10"/>
      <c r="Q44" s="13">
        <f t="shared" si="3"/>
        <v>2.7299999999999959E-6</v>
      </c>
      <c r="R44" s="10">
        <f t="shared" si="9"/>
        <v>-1500</v>
      </c>
      <c r="S44" s="10"/>
      <c r="T44" s="10">
        <f t="shared" si="4"/>
        <v>62400</v>
      </c>
      <c r="U44" s="10"/>
      <c r="V44" s="10">
        <f t="shared" si="10"/>
        <v>-0.11753511478536009</v>
      </c>
      <c r="W44" s="10"/>
      <c r="X44" s="10">
        <f t="shared" si="5"/>
        <v>-0.20481541031757602</v>
      </c>
      <c r="Y44" s="10">
        <f t="shared" si="6"/>
        <v>1.9803215860087564</v>
      </c>
      <c r="Z44" s="10"/>
      <c r="AA44" s="10">
        <f t="shared" si="11"/>
        <v>-1.0567297049548618E-2</v>
      </c>
      <c r="AB44" s="10">
        <f t="shared" si="12"/>
        <v>1.2231931823379227E-2</v>
      </c>
      <c r="AC44" s="10"/>
      <c r="AD44" s="10">
        <f t="shared" si="13"/>
        <v>4.7951845896824237</v>
      </c>
      <c r="AE44" s="10">
        <f t="shared" si="7"/>
        <v>-4.0196784139912438</v>
      </c>
      <c r="AF44" s="10"/>
      <c r="AG44" s="24">
        <f t="shared" si="14"/>
        <v>-1.0567297049548507E-2</v>
      </c>
      <c r="AH44" s="24">
        <f t="shared" si="15"/>
        <v>1.2231931823379227E-2</v>
      </c>
      <c r="AJ44" s="57">
        <f t="shared" si="16"/>
        <v>26.090610000000037</v>
      </c>
      <c r="AL44">
        <v>0</v>
      </c>
      <c r="AR44" s="11">
        <f>($AW$18*$AW$15 -($AW$18*COS(RADIANS(A44)))-($AW$15*COS(RADIANS(DEGREES(ASIN(SIN(RADIANS(A45))*($AW$18/$AW$15)))))))</f>
        <v>-0.17872270243155453</v>
      </c>
    </row>
    <row r="45" spans="1:60" customFormat="1" x14ac:dyDescent="0.2">
      <c r="A45" s="7">
        <v>-320</v>
      </c>
      <c r="B45" s="7">
        <v>98.3</v>
      </c>
      <c r="C45" s="7">
        <f t="shared" si="8"/>
        <v>9.8299999999999991E-5</v>
      </c>
      <c r="D45" s="7"/>
      <c r="E45" s="7">
        <v>0.60899999999999999</v>
      </c>
      <c r="F45" s="7"/>
      <c r="G45" s="7">
        <v>0.59699999999999998</v>
      </c>
      <c r="H45" s="7">
        <v>0.55100000000000005</v>
      </c>
      <c r="I45" s="7">
        <v>0.57599999999999996</v>
      </c>
      <c r="J45" s="7">
        <v>0.71099999999999997</v>
      </c>
      <c r="L45" s="13">
        <f t="shared" si="0"/>
        <v>9.8299999999999991E-5</v>
      </c>
      <c r="M45" s="12"/>
      <c r="N45" s="10">
        <f t="shared" si="1"/>
        <v>2.7900000000000063</v>
      </c>
      <c r="O45" s="10">
        <f t="shared" si="2"/>
        <v>-2.0000000000000018E-3</v>
      </c>
      <c r="P45" s="10"/>
      <c r="Q45" s="13">
        <f t="shared" si="3"/>
        <v>2.7900000000000055E-6</v>
      </c>
      <c r="R45" s="10">
        <f t="shared" si="9"/>
        <v>-200</v>
      </c>
      <c r="S45" s="10"/>
      <c r="T45" s="10">
        <f t="shared" si="4"/>
        <v>60900</v>
      </c>
      <c r="U45" s="10"/>
      <c r="V45" s="10">
        <f t="shared" si="10"/>
        <v>-2.0877484111474138</v>
      </c>
      <c r="W45" s="10"/>
      <c r="X45" s="10">
        <f t="shared" si="5"/>
        <v>-0.21538270736712464</v>
      </c>
      <c r="Y45" s="10">
        <f t="shared" si="6"/>
        <v>1.9925535178321356</v>
      </c>
      <c r="Z45" s="10"/>
      <c r="AA45" s="10">
        <f t="shared" si="11"/>
        <v>-1.4286015576177868E-3</v>
      </c>
      <c r="AB45" s="10">
        <f t="shared" si="12"/>
        <v>1.2154678712200662E-2</v>
      </c>
      <c r="AC45" s="10"/>
      <c r="AD45" s="10">
        <f t="shared" si="13"/>
        <v>4.7846172926328752</v>
      </c>
      <c r="AE45" s="10">
        <f t="shared" si="7"/>
        <v>-4.0074464821678646</v>
      </c>
      <c r="AF45" s="10"/>
      <c r="AG45" s="24">
        <f t="shared" si="14"/>
        <v>-1.4286015576177036E-3</v>
      </c>
      <c r="AH45" s="24">
        <f t="shared" si="15"/>
        <v>1.2154678712200884E-2</v>
      </c>
      <c r="AJ45" s="57">
        <f t="shared" si="16"/>
        <v>27.425700000000063</v>
      </c>
      <c r="AL45">
        <v>0</v>
      </c>
      <c r="AR45" s="11">
        <f>($AW$18*$AW$15 -($AW$18*COS(RADIANS(A45)))-($AW$15*COS(RADIANS(DEGREES(ASIN(SIN(RADIANS(A46))*($AW$18/$AW$15)))))))</f>
        <v>-0.17736719837349166</v>
      </c>
    </row>
    <row r="46" spans="1:60" customFormat="1" x14ac:dyDescent="0.2">
      <c r="A46" s="7">
        <v>-319</v>
      </c>
      <c r="B46" s="7">
        <v>101.09</v>
      </c>
      <c r="C46" s="7">
        <f t="shared" si="8"/>
        <v>1.0109E-4</v>
      </c>
      <c r="D46" s="7"/>
      <c r="E46" s="7">
        <v>0.60699999999999998</v>
      </c>
      <c r="F46" s="7"/>
      <c r="G46" s="7">
        <v>0.624</v>
      </c>
      <c r="H46" s="7">
        <v>0.55100000000000005</v>
      </c>
      <c r="I46" s="7">
        <v>0.58899999999999997</v>
      </c>
      <c r="J46" s="7">
        <v>0.66400000000000003</v>
      </c>
      <c r="L46" s="13">
        <f t="shared" si="0"/>
        <v>1.0109E-4</v>
      </c>
      <c r="M46" s="12"/>
      <c r="N46" s="10">
        <f t="shared" si="1"/>
        <v>2.8299999999999983</v>
      </c>
      <c r="O46" s="10">
        <f t="shared" si="2"/>
        <v>-3.400000000000003E-2</v>
      </c>
      <c r="P46" s="10"/>
      <c r="Q46" s="13">
        <f t="shared" si="3"/>
        <v>2.8299999999999983E-6</v>
      </c>
      <c r="R46" s="10">
        <f t="shared" si="9"/>
        <v>-3400.0000000000073</v>
      </c>
      <c r="S46" s="10"/>
      <c r="T46" s="10">
        <f t="shared" si="4"/>
        <v>60700</v>
      </c>
      <c r="U46" s="10"/>
      <c r="V46" s="10">
        <f t="shared" si="10"/>
        <v>-1.7656483213176064</v>
      </c>
      <c r="W46" s="10"/>
      <c r="X46" s="10">
        <f t="shared" si="5"/>
        <v>-0.21681130892474243</v>
      </c>
      <c r="Y46" s="10">
        <f t="shared" si="6"/>
        <v>2.0047081965443363</v>
      </c>
      <c r="Z46" s="10"/>
      <c r="AA46" s="10">
        <f t="shared" si="11"/>
        <v>-2.5034069107867624E-2</v>
      </c>
      <c r="AB46" s="10">
        <f t="shared" si="12"/>
        <v>1.1990941520635179E-2</v>
      </c>
      <c r="AC46" s="10"/>
      <c r="AD46" s="10">
        <f t="shared" si="13"/>
        <v>4.7831886910752575</v>
      </c>
      <c r="AE46" s="10">
        <f t="shared" si="7"/>
        <v>-3.9952918034556637</v>
      </c>
      <c r="AF46" s="10"/>
      <c r="AG46" s="24">
        <f t="shared" si="14"/>
        <v>-2.5034069107867651E-2</v>
      </c>
      <c r="AH46" s="24">
        <f t="shared" si="15"/>
        <v>1.1990941520635179E-2</v>
      </c>
      <c r="AJ46" s="57">
        <f t="shared" si="16"/>
        <v>28.608469999999983</v>
      </c>
      <c r="AL46">
        <v>0</v>
      </c>
      <c r="AR46" s="11">
        <f>($AW$18*$AW$15 -($AW$18*COS(RADIANS(A46)))-($AW$15*COS(RADIANS(DEGREES(ASIN(SIN(RADIANS(A47))*($AW$18/$AW$15)))))))</f>
        <v>-0.17598884167266046</v>
      </c>
    </row>
    <row r="47" spans="1:60" customFormat="1" x14ac:dyDescent="0.2">
      <c r="A47" s="7">
        <v>-318</v>
      </c>
      <c r="B47" s="7">
        <v>103.92</v>
      </c>
      <c r="C47" s="7">
        <f t="shared" si="8"/>
        <v>1.0391999999999999E-4</v>
      </c>
      <c r="D47" s="7"/>
      <c r="E47" s="7">
        <v>0.57299999999999995</v>
      </c>
      <c r="F47" s="7"/>
      <c r="G47" s="7">
        <v>0.58599999999999997</v>
      </c>
      <c r="H47" s="7">
        <v>0.54200000000000004</v>
      </c>
      <c r="I47" s="7">
        <v>0.56899999999999995</v>
      </c>
      <c r="J47" s="7">
        <v>0.59499999999999997</v>
      </c>
      <c r="L47" s="13">
        <f t="shared" si="0"/>
        <v>1.0391999999999999E-4</v>
      </c>
      <c r="M47" s="12"/>
      <c r="N47" s="10">
        <f t="shared" si="1"/>
        <v>2.8799999999999955</v>
      </c>
      <c r="O47" s="10">
        <f t="shared" si="2"/>
        <v>-2.6999999999999913E-2</v>
      </c>
      <c r="P47" s="10"/>
      <c r="Q47" s="13">
        <f t="shared" si="3"/>
        <v>2.8799999999999995E-6</v>
      </c>
      <c r="R47" s="10">
        <f t="shared" si="9"/>
        <v>-2699.9999999999854</v>
      </c>
      <c r="S47" s="10"/>
      <c r="T47" s="10">
        <f t="shared" si="4"/>
        <v>57299.999999999993</v>
      </c>
      <c r="U47" s="10"/>
      <c r="V47" s="10">
        <f t="shared" si="10"/>
        <v>-2.6014546140968298</v>
      </c>
      <c r="W47" s="10"/>
      <c r="X47" s="10">
        <f t="shared" si="5"/>
        <v>-0.24184537803261005</v>
      </c>
      <c r="Y47" s="10">
        <f t="shared" si="6"/>
        <v>2.0166991380649715</v>
      </c>
      <c r="Z47" s="10"/>
      <c r="AA47" s="10">
        <f t="shared" si="11"/>
        <v>-2.0961979262652669E-2</v>
      </c>
      <c r="AB47" s="10">
        <f t="shared" si="12"/>
        <v>1.1872114627565988E-2</v>
      </c>
      <c r="AC47" s="10"/>
      <c r="AD47" s="10">
        <f t="shared" si="13"/>
        <v>4.7581546219673898</v>
      </c>
      <c r="AE47" s="10">
        <f t="shared" si="7"/>
        <v>-3.9833008619350285</v>
      </c>
      <c r="AF47" s="10"/>
      <c r="AG47" s="24">
        <f t="shared" si="14"/>
        <v>-2.0961979262652086E-2</v>
      </c>
      <c r="AH47" s="24">
        <f t="shared" si="15"/>
        <v>1.1872114627565988E-2</v>
      </c>
      <c r="AJ47" s="57">
        <f t="shared" si="16"/>
        <v>29.928959999999954</v>
      </c>
      <c r="AL47">
        <v>0</v>
      </c>
      <c r="AR47" s="11">
        <f>($AW$18*$AW$15 -($AW$18*COS(RADIANS(A47)))-($AW$15*COS(RADIANS(DEGREES(ASIN(SIN(RADIANS(A48))*($AW$18/$AW$15)))))))</f>
        <v>-0.17458842950958736</v>
      </c>
    </row>
    <row r="48" spans="1:60" customFormat="1" x14ac:dyDescent="0.2">
      <c r="A48" s="7">
        <v>-317</v>
      </c>
      <c r="B48" s="7">
        <v>106.8</v>
      </c>
      <c r="C48" s="7">
        <f t="shared" si="8"/>
        <v>1.0679999999999999E-4</v>
      </c>
      <c r="D48" s="7"/>
      <c r="E48" s="7">
        <v>0.54600000000000004</v>
      </c>
      <c r="F48" s="7"/>
      <c r="G48" s="7">
        <v>0.61499999999999999</v>
      </c>
      <c r="H48" s="7">
        <v>0.53700000000000003</v>
      </c>
      <c r="I48" s="7">
        <v>0.54200000000000004</v>
      </c>
      <c r="J48" s="7">
        <v>0.48899999999999999</v>
      </c>
      <c r="L48" s="13">
        <f t="shared" si="0"/>
        <v>1.0679999999999999E-4</v>
      </c>
      <c r="M48" s="12"/>
      <c r="N48" s="10">
        <f t="shared" si="1"/>
        <v>2.9200000000000017</v>
      </c>
      <c r="O48" s="10">
        <f t="shared" si="2"/>
        <v>-3.7000000000000033E-2</v>
      </c>
      <c r="P48" s="10"/>
      <c r="Q48" s="13">
        <f t="shared" si="3"/>
        <v>2.9200000000000059E-6</v>
      </c>
      <c r="R48" s="10">
        <f t="shared" si="9"/>
        <v>-3700.0000000000073</v>
      </c>
      <c r="S48" s="10"/>
      <c r="T48" s="10">
        <f t="shared" si="4"/>
        <v>54600.000000000007</v>
      </c>
      <c r="U48" s="10"/>
      <c r="V48" s="10">
        <f t="shared" si="10"/>
        <v>-0.59312979390559284</v>
      </c>
      <c r="W48" s="10"/>
      <c r="X48" s="10">
        <f t="shared" si="5"/>
        <v>-0.26280735729526272</v>
      </c>
      <c r="Y48" s="10">
        <f t="shared" si="6"/>
        <v>2.0285712526925375</v>
      </c>
      <c r="Z48" s="10"/>
      <c r="AA48" s="10">
        <f t="shared" si="11"/>
        <v>-3.0474860367978529E-2</v>
      </c>
      <c r="AB48" s="10">
        <f t="shared" si="12"/>
        <v>1.171454623995416E-2</v>
      </c>
      <c r="AC48" s="10"/>
      <c r="AD48" s="10">
        <f t="shared" si="13"/>
        <v>4.7371926427047377</v>
      </c>
      <c r="AE48" s="10">
        <f t="shared" si="7"/>
        <v>-3.9714287473074625</v>
      </c>
      <c r="AF48" s="10"/>
      <c r="AG48" s="24">
        <f t="shared" si="14"/>
        <v>-3.0474860367979417E-2</v>
      </c>
      <c r="AH48" s="24">
        <f t="shared" si="15"/>
        <v>1.171454623995416E-2</v>
      </c>
      <c r="AJ48" s="57">
        <f t="shared" si="16"/>
        <v>31.185600000000015</v>
      </c>
      <c r="AL48">
        <v>0</v>
      </c>
      <c r="AR48" s="11">
        <f>($AW$18*$AW$15 -($AW$18*COS(RADIANS(A48)))-($AW$15*COS(RADIANS(DEGREES(ASIN(SIN(RADIANS(A49))*($AW$18/$AW$15)))))))</f>
        <v>-0.17316677412092535</v>
      </c>
    </row>
    <row r="49" spans="1:44" customFormat="1" x14ac:dyDescent="0.2">
      <c r="A49" s="7">
        <v>-316</v>
      </c>
      <c r="B49" s="7">
        <v>109.72</v>
      </c>
      <c r="C49" s="7">
        <f t="shared" si="8"/>
        <v>1.0972E-4</v>
      </c>
      <c r="D49" s="7"/>
      <c r="E49" s="7">
        <v>0.50900000000000001</v>
      </c>
      <c r="F49" s="7"/>
      <c r="G49" s="7">
        <v>0.55100000000000005</v>
      </c>
      <c r="H49" s="7">
        <v>0.52700000000000002</v>
      </c>
      <c r="I49" s="7">
        <v>0.55300000000000005</v>
      </c>
      <c r="J49" s="7">
        <v>0.40300000000000002</v>
      </c>
      <c r="L49" s="13">
        <f t="shared" si="0"/>
        <v>1.0972E-4</v>
      </c>
      <c r="M49" s="12"/>
      <c r="N49" s="10">
        <f t="shared" si="1"/>
        <v>2.9699999999999989</v>
      </c>
      <c r="O49" s="10">
        <f t="shared" si="2"/>
        <v>-8.0000000000000071E-3</v>
      </c>
      <c r="P49" s="10"/>
      <c r="Q49" s="13">
        <f t="shared" si="3"/>
        <v>2.9699999999999936E-6</v>
      </c>
      <c r="R49" s="10">
        <f t="shared" si="9"/>
        <v>-800</v>
      </c>
      <c r="S49" s="10"/>
      <c r="T49" s="10">
        <f t="shared" si="4"/>
        <v>50900</v>
      </c>
      <c r="U49" s="10"/>
      <c r="V49" s="10">
        <f t="shared" si="10"/>
        <v>-2.2620346203599673</v>
      </c>
      <c r="W49" s="10"/>
      <c r="X49" s="10">
        <f t="shared" si="5"/>
        <v>-0.29328221766324125</v>
      </c>
      <c r="Y49" s="10">
        <f t="shared" si="6"/>
        <v>2.0402857989324916</v>
      </c>
      <c r="Z49" s="10"/>
      <c r="AA49" s="10">
        <f t="shared" si="11"/>
        <v>-6.8800564695130073E-3</v>
      </c>
      <c r="AB49" s="10">
        <f t="shared" si="12"/>
        <v>1.1599579957380257E-2</v>
      </c>
      <c r="AC49" s="10"/>
      <c r="AD49" s="10">
        <f t="shared" si="13"/>
        <v>4.7067177823367583</v>
      </c>
      <c r="AE49" s="10">
        <f t="shared" si="7"/>
        <v>-3.9597142010675084</v>
      </c>
      <c r="AF49" s="10"/>
      <c r="AG49" s="24">
        <f t="shared" si="14"/>
        <v>-6.8800564695123967E-3</v>
      </c>
      <c r="AH49" s="24">
        <f t="shared" si="15"/>
        <v>1.1599579957380257E-2</v>
      </c>
      <c r="AJ49" s="57">
        <f t="shared" si="16"/>
        <v>32.586839999999988</v>
      </c>
      <c r="AL49">
        <v>0</v>
      </c>
      <c r="AR49" s="11">
        <f>($AW$18*$AW$15 -($AW$18*COS(RADIANS(A49)))-($AW$15*COS(RADIANS(DEGREES(ASIN(SIN(RADIANS(A50))*($AW$18/$AW$15)))))))</f>
        <v>-0.17172470232708209</v>
      </c>
    </row>
    <row r="50" spans="1:44" customFormat="1" x14ac:dyDescent="0.2">
      <c r="A50" s="7">
        <v>-315</v>
      </c>
      <c r="B50" s="7">
        <v>112.69</v>
      </c>
      <c r="C50" s="7">
        <f t="shared" si="8"/>
        <v>1.1268999999999999E-4</v>
      </c>
      <c r="D50" s="7"/>
      <c r="E50" s="7">
        <v>0.501</v>
      </c>
      <c r="F50" s="7"/>
      <c r="G50" s="7">
        <v>0.58299999999999996</v>
      </c>
      <c r="H50" s="7">
        <v>0.53600000000000003</v>
      </c>
      <c r="I50" s="7">
        <v>0.53300000000000003</v>
      </c>
      <c r="J50" s="7">
        <v>0.35099999999999998</v>
      </c>
      <c r="L50" s="13">
        <f t="shared" si="0"/>
        <v>1.1268999999999999E-4</v>
      </c>
      <c r="M50" s="12"/>
      <c r="N50" s="10">
        <f t="shared" si="1"/>
        <v>3.0100000000000051</v>
      </c>
      <c r="O50" s="10">
        <f t="shared" si="2"/>
        <v>-2.9000000000000026E-2</v>
      </c>
      <c r="P50" s="10"/>
      <c r="Q50" s="13">
        <f t="shared" si="3"/>
        <v>3.01E-6</v>
      </c>
      <c r="R50" s="10">
        <f t="shared" si="9"/>
        <v>-2900</v>
      </c>
      <c r="S50" s="10"/>
      <c r="T50" s="10">
        <f t="shared" si="4"/>
        <v>50100</v>
      </c>
      <c r="U50" s="10"/>
      <c r="V50" s="10">
        <f t="shared" si="10"/>
        <v>-2.4290981234091116</v>
      </c>
      <c r="W50" s="10"/>
      <c r="X50" s="10">
        <f t="shared" si="5"/>
        <v>-0.30016227413275426</v>
      </c>
      <c r="Y50" s="10">
        <f t="shared" si="6"/>
        <v>2.0518853788898719</v>
      </c>
      <c r="Z50" s="10"/>
      <c r="AA50" s="10">
        <f t="shared" si="11"/>
        <v>-2.5895727233157972E-2</v>
      </c>
      <c r="AB50" s="10">
        <f t="shared" si="12"/>
        <v>1.144798006187786E-2</v>
      </c>
      <c r="AC50" s="10"/>
      <c r="AD50" s="10">
        <f t="shared" si="13"/>
        <v>4.6998377258672459</v>
      </c>
      <c r="AE50" s="10">
        <f t="shared" si="7"/>
        <v>-3.9481146211101281</v>
      </c>
      <c r="AF50" s="10"/>
      <c r="AG50" s="24">
        <f t="shared" si="14"/>
        <v>-2.5895727233158361E-2</v>
      </c>
      <c r="AH50" s="24">
        <f t="shared" si="15"/>
        <v>1.144798006187786E-2</v>
      </c>
      <c r="AJ50" s="57">
        <f t="shared" si="16"/>
        <v>33.91969000000006</v>
      </c>
      <c r="AL50">
        <v>0</v>
      </c>
      <c r="AR50" s="11">
        <f>($AW$18*$AW$15 -($AW$18*COS(RADIANS(A50)))-($AW$15*COS(RADIANS(DEGREES(ASIN(SIN(RADIANS(A51))*($AW$18/$AW$15)))))))</f>
        <v>-0.17026305502825501</v>
      </c>
    </row>
    <row r="51" spans="1:44" customFormat="1" x14ac:dyDescent="0.2">
      <c r="A51" s="7">
        <v>-314</v>
      </c>
      <c r="B51" s="7">
        <v>115.7</v>
      </c>
      <c r="C51" s="7">
        <f t="shared" si="8"/>
        <v>1.1569999999999999E-4</v>
      </c>
      <c r="D51" s="7"/>
      <c r="E51" s="7">
        <v>0.47199999999999998</v>
      </c>
      <c r="F51" s="7"/>
      <c r="G51" s="7">
        <v>0.58699999999999997</v>
      </c>
      <c r="H51" s="7">
        <v>0.53300000000000003</v>
      </c>
      <c r="I51" s="7">
        <v>0.52100000000000002</v>
      </c>
      <c r="J51" s="7">
        <v>0.248</v>
      </c>
      <c r="L51" s="13">
        <f t="shared" si="0"/>
        <v>1.1569999999999999E-4</v>
      </c>
      <c r="M51" s="12"/>
      <c r="N51" s="10">
        <f t="shared" si="1"/>
        <v>3.0600000000000023</v>
      </c>
      <c r="O51" s="10">
        <f t="shared" si="2"/>
        <v>-2.899999999999997E-2</v>
      </c>
      <c r="P51" s="10"/>
      <c r="Q51" s="13">
        <f t="shared" si="3"/>
        <v>3.0600000000000012E-6</v>
      </c>
      <c r="R51" s="10">
        <f t="shared" si="9"/>
        <v>-2900</v>
      </c>
      <c r="S51" s="10"/>
      <c r="T51" s="10">
        <f t="shared" si="4"/>
        <v>47200</v>
      </c>
      <c r="U51" s="10"/>
      <c r="V51" s="10">
        <f t="shared" si="10"/>
        <v>-2.4481893283976128</v>
      </c>
      <c r="W51" s="10"/>
      <c r="X51" s="10">
        <f t="shared" si="5"/>
        <v>-0.32605800136591223</v>
      </c>
      <c r="Y51" s="10">
        <f t="shared" si="6"/>
        <v>2.0633333589517497</v>
      </c>
      <c r="Z51" s="10"/>
      <c r="AA51" s="10">
        <f t="shared" si="11"/>
        <v>-2.7538272411018194E-2</v>
      </c>
      <c r="AB51" s="10">
        <f t="shared" si="12"/>
        <v>1.1336829972257156E-2</v>
      </c>
      <c r="AC51" s="10"/>
      <c r="AD51" s="10">
        <f t="shared" si="13"/>
        <v>4.6739419986340875</v>
      </c>
      <c r="AE51" s="10">
        <f t="shared" si="7"/>
        <v>-3.9366666410482503</v>
      </c>
      <c r="AF51" s="10"/>
      <c r="AG51" s="24">
        <f t="shared" si="14"/>
        <v>-2.7538272411018028E-2</v>
      </c>
      <c r="AH51" s="24">
        <f t="shared" si="15"/>
        <v>1.1336829972257156E-2</v>
      </c>
      <c r="AJ51" s="57">
        <f t="shared" si="16"/>
        <v>35.404200000000024</v>
      </c>
      <c r="AL51">
        <v>0</v>
      </c>
      <c r="AR51" s="11">
        <f>($AW$18*$AW$15 -($AW$18*COS(RADIANS(A51)))-($AW$15*COS(RADIANS(DEGREES(ASIN(SIN(RADIANS(A52))*($AW$18/$AW$15)))))))</f>
        <v>-0.16878268666745658</v>
      </c>
    </row>
    <row r="52" spans="1:44" customFormat="1" x14ac:dyDescent="0.2">
      <c r="A52" s="7">
        <v>-313</v>
      </c>
      <c r="B52" s="7">
        <v>118.76</v>
      </c>
      <c r="C52" s="7">
        <f t="shared" si="8"/>
        <v>1.1875999999999999E-4</v>
      </c>
      <c r="D52" s="7"/>
      <c r="E52" s="7">
        <v>0.443</v>
      </c>
      <c r="F52" s="7"/>
      <c r="G52" s="7">
        <v>0.56499999999999995</v>
      </c>
      <c r="H52" s="7">
        <v>0.51700000000000002</v>
      </c>
      <c r="I52" s="7">
        <v>0.51500000000000001</v>
      </c>
      <c r="J52" s="7">
        <v>0.17399999999999999</v>
      </c>
      <c r="L52" s="13">
        <f t="shared" si="0"/>
        <v>1.1875999999999999E-4</v>
      </c>
      <c r="M52" s="12"/>
      <c r="N52" s="10">
        <f t="shared" si="1"/>
        <v>3.0899999999999892</v>
      </c>
      <c r="O52" s="10">
        <f t="shared" si="2"/>
        <v>-2.7000000000000024E-2</v>
      </c>
      <c r="P52" s="10"/>
      <c r="Q52" s="13">
        <f t="shared" si="3"/>
        <v>3.0899999999999992E-6</v>
      </c>
      <c r="R52" s="10">
        <f t="shared" si="9"/>
        <v>-2700</v>
      </c>
      <c r="S52" s="10"/>
      <c r="T52" s="10">
        <f t="shared" si="4"/>
        <v>44300</v>
      </c>
      <c r="U52" s="10"/>
      <c r="V52" s="10">
        <f t="shared" si="10"/>
        <v>-0.37974800017309479</v>
      </c>
      <c r="W52" s="10"/>
      <c r="X52" s="10">
        <f t="shared" si="5"/>
        <v>-0.35359627377693043</v>
      </c>
      <c r="Y52" s="10">
        <f t="shared" si="6"/>
        <v>2.0746701889240069</v>
      </c>
      <c r="Z52" s="10"/>
      <c r="AA52" s="10">
        <f t="shared" si="11"/>
        <v>-2.7310395596326864E-2</v>
      </c>
      <c r="AB52" s="10">
        <f t="shared" si="12"/>
        <v>1.1155344596736061E-2</v>
      </c>
      <c r="AC52" s="10"/>
      <c r="AD52" s="10">
        <f t="shared" si="13"/>
        <v>4.6464037262230695</v>
      </c>
      <c r="AE52" s="10">
        <f t="shared" si="7"/>
        <v>-3.9253298110759931</v>
      </c>
      <c r="AF52" s="10"/>
      <c r="AG52" s="24">
        <f t="shared" si="14"/>
        <v>-2.7310395596327197E-2</v>
      </c>
      <c r="AH52" s="24">
        <f t="shared" si="15"/>
        <v>1.1155344596736061E-2</v>
      </c>
      <c r="AJ52" s="57">
        <f t="shared" si="16"/>
        <v>36.696839999999874</v>
      </c>
      <c r="AL52">
        <v>0</v>
      </c>
      <c r="AR52" s="11">
        <f>($AW$18*$AW$15 -($AW$18*COS(RADIANS(A52)))-($AW$15*COS(RADIANS(DEGREES(ASIN(SIN(RADIANS(A53))*($AW$18/$AW$15)))))))</f>
        <v>-0.1672844646591421</v>
      </c>
    </row>
    <row r="53" spans="1:44" customFormat="1" x14ac:dyDescent="0.2">
      <c r="A53" s="7">
        <v>-312</v>
      </c>
      <c r="B53" s="7">
        <v>121.85</v>
      </c>
      <c r="C53" s="7">
        <f t="shared" si="8"/>
        <v>1.2184999999999999E-4</v>
      </c>
      <c r="D53" s="7"/>
      <c r="E53" s="7">
        <v>0.41599999999999998</v>
      </c>
      <c r="F53" s="7"/>
      <c r="G53" s="7">
        <v>0.54800000000000004</v>
      </c>
      <c r="H53" s="7">
        <v>0.503</v>
      </c>
      <c r="I53" s="7">
        <v>0.48599999999999999</v>
      </c>
      <c r="J53" s="7">
        <v>0.128</v>
      </c>
      <c r="L53" s="13">
        <f t="shared" si="0"/>
        <v>1.2184999999999999E-4</v>
      </c>
      <c r="M53" s="12"/>
      <c r="N53" s="10">
        <f t="shared" si="1"/>
        <v>3.1400000000000006</v>
      </c>
      <c r="O53" s="10">
        <f t="shared" si="2"/>
        <v>-4.0000000000000036E-3</v>
      </c>
      <c r="P53" s="10"/>
      <c r="Q53" s="13">
        <f t="shared" si="3"/>
        <v>3.1399999999999869E-6</v>
      </c>
      <c r="R53" s="10">
        <f t="shared" si="9"/>
        <v>-400</v>
      </c>
      <c r="S53" s="10"/>
      <c r="T53" s="10">
        <f t="shared" si="4"/>
        <v>41600</v>
      </c>
      <c r="U53" s="10"/>
      <c r="V53" s="10">
        <f t="shared" si="10"/>
        <v>0.57726694655580968</v>
      </c>
      <c r="W53" s="10"/>
      <c r="X53" s="10">
        <f t="shared" si="5"/>
        <v>-0.38090666937325729</v>
      </c>
      <c r="Y53" s="10">
        <f t="shared" si="6"/>
        <v>2.085825533520743</v>
      </c>
      <c r="Z53" s="10"/>
      <c r="AA53" s="10">
        <f t="shared" si="11"/>
        <v>-4.1961145936081357E-3</v>
      </c>
      <c r="AB53" s="10">
        <f t="shared" si="12"/>
        <v>1.1049734538944644E-2</v>
      </c>
      <c r="AC53" s="10"/>
      <c r="AD53" s="10">
        <f t="shared" si="13"/>
        <v>4.6190933306267423</v>
      </c>
      <c r="AE53" s="10">
        <f t="shared" si="7"/>
        <v>-3.914174466479257</v>
      </c>
      <c r="AF53" s="10"/>
      <c r="AG53" s="24">
        <f t="shared" si="14"/>
        <v>-4.1961145936078026E-3</v>
      </c>
      <c r="AH53" s="24">
        <f t="shared" si="15"/>
        <v>1.1049734538944644E-2</v>
      </c>
      <c r="AJ53" s="57">
        <f t="shared" si="16"/>
        <v>38.260900000000007</v>
      </c>
      <c r="AL53">
        <v>0</v>
      </c>
      <c r="AR53" s="11">
        <f>($AW$18*$AW$15 -($AW$18*COS(RADIANS(A53)))-($AW$15*COS(RADIANS(DEGREES(ASIN(SIN(RADIANS(A54))*($AW$18/$AW$15)))))))</f>
        <v>-0.16576926878209242</v>
      </c>
    </row>
    <row r="54" spans="1:44" customFormat="1" x14ac:dyDescent="0.2">
      <c r="A54" s="7">
        <v>-311</v>
      </c>
      <c r="B54" s="7">
        <v>124.99</v>
      </c>
      <c r="C54" s="7">
        <f t="shared" si="8"/>
        <v>1.2498999999999998E-4</v>
      </c>
      <c r="D54" s="7"/>
      <c r="E54" s="7">
        <v>0.41199999999999998</v>
      </c>
      <c r="F54" s="7"/>
      <c r="G54" s="7">
        <v>0.52600000000000002</v>
      </c>
      <c r="H54" s="7">
        <v>0.5</v>
      </c>
      <c r="I54" s="7">
        <v>0.5</v>
      </c>
      <c r="J54" s="7">
        <v>0.12</v>
      </c>
      <c r="L54" s="13">
        <f t="shared" si="0"/>
        <v>1.2498999999999998E-4</v>
      </c>
      <c r="M54" s="12"/>
      <c r="N54" s="10">
        <f t="shared" si="1"/>
        <v>3.1700000000000017</v>
      </c>
      <c r="O54" s="10">
        <f t="shared" si="2"/>
        <v>6.0000000000000053E-3</v>
      </c>
      <c r="P54" s="10"/>
      <c r="Q54" s="13">
        <f t="shared" si="3"/>
        <v>3.170000000000012E-6</v>
      </c>
      <c r="R54" s="10">
        <f t="shared" si="9"/>
        <v>600</v>
      </c>
      <c r="S54" s="10"/>
      <c r="T54" s="10">
        <f t="shared" si="4"/>
        <v>41200</v>
      </c>
      <c r="U54" s="10"/>
      <c r="V54" s="10">
        <f t="shared" si="10"/>
        <v>-0.48644596821414665</v>
      </c>
      <c r="W54" s="10"/>
      <c r="X54" s="10">
        <f t="shared" si="5"/>
        <v>-0.38510278396686543</v>
      </c>
      <c r="Y54" s="10">
        <f t="shared" si="6"/>
        <v>2.0968752680596876</v>
      </c>
      <c r="Z54" s="10"/>
      <c r="AA54" s="10">
        <f t="shared" si="11"/>
        <v>6.2790657419006246E-3</v>
      </c>
      <c r="AB54" s="10">
        <f t="shared" si="12"/>
        <v>1.087723068047497E-2</v>
      </c>
      <c r="AC54" s="10"/>
      <c r="AD54" s="10">
        <f t="shared" si="13"/>
        <v>4.6148972160331345</v>
      </c>
      <c r="AE54" s="10">
        <f t="shared" si="7"/>
        <v>-3.9031247319403124</v>
      </c>
      <c r="AF54" s="10"/>
      <c r="AG54" s="24">
        <f t="shared" si="14"/>
        <v>6.2790657419009577E-3</v>
      </c>
      <c r="AH54" s="24">
        <f t="shared" si="15"/>
        <v>1.087723068047497E-2</v>
      </c>
      <c r="AJ54" s="57">
        <f t="shared" si="16"/>
        <v>39.621830000000017</v>
      </c>
      <c r="AL54">
        <v>0</v>
      </c>
      <c r="AR54" s="11">
        <f>($AW$18*$AW$15 -($AW$18*COS(RADIANS(A54)))-($AW$15*COS(RADIANS(DEGREES(ASIN(SIN(RADIANS(A55))*($AW$18/$AW$15)))))))</f>
        <v>-0.16423799053526264</v>
      </c>
    </row>
    <row r="55" spans="1:44" customFormat="1" x14ac:dyDescent="0.2">
      <c r="A55" s="7">
        <v>-310</v>
      </c>
      <c r="B55" s="7">
        <v>128.16</v>
      </c>
      <c r="C55" s="7">
        <f t="shared" si="8"/>
        <v>1.2815999999999999E-4</v>
      </c>
      <c r="D55" s="7"/>
      <c r="E55" s="7">
        <v>0.41799999999999998</v>
      </c>
      <c r="F55" s="7"/>
      <c r="G55" s="7">
        <v>0.54400000000000004</v>
      </c>
      <c r="H55" s="7">
        <v>0.495</v>
      </c>
      <c r="I55" s="7">
        <v>0.505</v>
      </c>
      <c r="J55" s="7">
        <v>0.128</v>
      </c>
      <c r="L55" s="13">
        <f t="shared" si="0"/>
        <v>1.2815999999999999E-4</v>
      </c>
      <c r="M55" s="12"/>
      <c r="N55" s="10">
        <f t="shared" si="1"/>
        <v>3.210000000000008</v>
      </c>
      <c r="O55" s="10">
        <f t="shared" si="2"/>
        <v>-5.0000000000000044E-3</v>
      </c>
      <c r="P55" s="10"/>
      <c r="Q55" s="13">
        <f t="shared" si="3"/>
        <v>3.2100000000000184E-6</v>
      </c>
      <c r="R55" s="10">
        <f t="shared" si="9"/>
        <v>-500</v>
      </c>
      <c r="S55" s="10"/>
      <c r="T55" s="10">
        <f t="shared" si="4"/>
        <v>41800</v>
      </c>
      <c r="U55" s="10"/>
      <c r="V55" s="10">
        <f t="shared" si="10"/>
        <v>-9.9501299610640581E-2</v>
      </c>
      <c r="W55" s="10"/>
      <c r="X55" s="10">
        <f t="shared" si="5"/>
        <v>-0.3788237182249648</v>
      </c>
      <c r="Y55" s="10">
        <f t="shared" si="6"/>
        <v>2.1077524987401626</v>
      </c>
      <c r="Z55" s="10"/>
      <c r="AA55" s="10">
        <f t="shared" si="11"/>
        <v>-5.2262301186342119E-3</v>
      </c>
      <c r="AB55" s="10">
        <f t="shared" si="12"/>
        <v>1.0743701171625375E-2</v>
      </c>
      <c r="AC55" s="10"/>
      <c r="AD55" s="10">
        <f t="shared" si="13"/>
        <v>4.6211762817750355</v>
      </c>
      <c r="AE55" s="10">
        <f t="shared" si="7"/>
        <v>-3.8922475012598374</v>
      </c>
      <c r="AF55" s="10"/>
      <c r="AG55" s="24">
        <f t="shared" si="14"/>
        <v>-5.2262301186347671E-3</v>
      </c>
      <c r="AH55" s="24">
        <f t="shared" si="15"/>
        <v>1.0743701171625375E-2</v>
      </c>
      <c r="AJ55" s="57">
        <f t="shared" si="16"/>
        <v>41.139360000000103</v>
      </c>
      <c r="AL55">
        <v>0</v>
      </c>
      <c r="AR55" s="11">
        <f>($AW$18*$AW$15 -($AW$18*COS(RADIANS(A55)))-($AW$15*COS(RADIANS(DEGREES(ASIN(SIN(RADIANS(A56))*($AW$18/$AW$15)))))))</f>
        <v>-0.16269153245538243</v>
      </c>
    </row>
    <row r="56" spans="1:44" customFormat="1" x14ac:dyDescent="0.2">
      <c r="A56" s="7">
        <v>-309</v>
      </c>
      <c r="B56" s="7">
        <v>131.37</v>
      </c>
      <c r="C56" s="7">
        <f t="shared" si="8"/>
        <v>1.3137000000000001E-4</v>
      </c>
      <c r="D56" s="7"/>
      <c r="E56" s="7">
        <v>0.41299999999999998</v>
      </c>
      <c r="F56" s="7"/>
      <c r="G56" s="7">
        <v>0.53800000000000003</v>
      </c>
      <c r="H56" s="7">
        <v>0.496</v>
      </c>
      <c r="I56" s="7">
        <v>0.48</v>
      </c>
      <c r="J56" s="7">
        <v>0.13900000000000001</v>
      </c>
      <c r="L56" s="13">
        <f t="shared" si="0"/>
        <v>1.3137000000000001E-4</v>
      </c>
      <c r="M56" s="12"/>
      <c r="N56" s="10">
        <f t="shared" si="1"/>
        <v>3.2400000000000091</v>
      </c>
      <c r="O56" s="10">
        <f t="shared" si="2"/>
        <v>-1.0000000000000009E-3</v>
      </c>
      <c r="P56" s="10"/>
      <c r="Q56" s="13">
        <f t="shared" si="3"/>
        <v>3.2400000000000029E-6</v>
      </c>
      <c r="R56" s="10">
        <f t="shared" si="9"/>
        <v>-100</v>
      </c>
      <c r="S56" s="10"/>
      <c r="T56" s="10">
        <f t="shared" si="4"/>
        <v>41300</v>
      </c>
      <c r="U56" s="10"/>
      <c r="V56" s="10">
        <f t="shared" si="10"/>
        <v>0.60055447984079746</v>
      </c>
      <c r="W56" s="10"/>
      <c r="X56" s="10">
        <f t="shared" si="5"/>
        <v>-0.38404994834359901</v>
      </c>
      <c r="Y56" s="10">
        <f t="shared" si="6"/>
        <v>2.1184961999117879</v>
      </c>
      <c r="Z56" s="10"/>
      <c r="AA56" s="10">
        <f t="shared" si="11"/>
        <v>-1.0528356232664127E-3</v>
      </c>
      <c r="AB56" s="10">
        <f t="shared" si="12"/>
        <v>1.0581124340948822E-2</v>
      </c>
      <c r="AC56" s="10"/>
      <c r="AD56" s="10">
        <f t="shared" si="13"/>
        <v>4.6159500516564007</v>
      </c>
      <c r="AE56" s="10">
        <f t="shared" si="7"/>
        <v>-3.8815038000882121</v>
      </c>
      <c r="AF56" s="10"/>
      <c r="AG56" s="24">
        <f t="shared" si="14"/>
        <v>-1.0528356232661906E-3</v>
      </c>
      <c r="AH56" s="24">
        <f t="shared" si="15"/>
        <v>1.0581124340948822E-2</v>
      </c>
      <c r="AJ56" s="57">
        <f t="shared" si="16"/>
        <v>42.563880000000118</v>
      </c>
      <c r="AL56">
        <v>0</v>
      </c>
      <c r="AR56" s="11">
        <f>($AW$18*$AW$15 -($AW$18*COS(RADIANS(A56)))-($AW$15*COS(RADIANS(DEGREES(ASIN(SIN(RADIANS(A57))*($AW$18/$AW$15)))))))</f>
        <v>-0.16113080739519162</v>
      </c>
    </row>
    <row r="57" spans="1:44" customFormat="1" x14ac:dyDescent="0.2">
      <c r="A57" s="7">
        <v>-308</v>
      </c>
      <c r="B57" s="7">
        <v>134.61000000000001</v>
      </c>
      <c r="C57" s="7">
        <f t="shared" si="8"/>
        <v>1.3461000000000001E-4</v>
      </c>
      <c r="D57" s="7"/>
      <c r="E57" s="7">
        <v>0.41199999999999998</v>
      </c>
      <c r="F57" s="7"/>
      <c r="G57" s="7">
        <v>0.52700000000000002</v>
      </c>
      <c r="H57" s="7">
        <v>0.49</v>
      </c>
      <c r="I57" s="7">
        <v>0.48199999999999998</v>
      </c>
      <c r="J57" s="7">
        <v>0.151</v>
      </c>
      <c r="L57" s="13">
        <f t="shared" si="0"/>
        <v>1.3461000000000001E-4</v>
      </c>
      <c r="M57" s="12"/>
      <c r="N57" s="10">
        <f t="shared" si="1"/>
        <v>3.2799999999999727</v>
      </c>
      <c r="O57" s="10">
        <f t="shared" si="2"/>
        <v>6.0000000000000053E-3</v>
      </c>
      <c r="P57" s="10"/>
      <c r="Q57" s="13">
        <f t="shared" si="3"/>
        <v>3.279999999999955E-6</v>
      </c>
      <c r="R57" s="10">
        <f t="shared" si="9"/>
        <v>600</v>
      </c>
      <c r="S57" s="10"/>
      <c r="T57" s="10">
        <f t="shared" si="4"/>
        <v>41200</v>
      </c>
      <c r="U57" s="10"/>
      <c r="V57" s="10">
        <f t="shared" si="10"/>
        <v>-0.20279596500705785</v>
      </c>
      <c r="W57" s="10"/>
      <c r="X57" s="10">
        <f t="shared" si="5"/>
        <v>-0.38510278396686543</v>
      </c>
      <c r="Y57" s="10">
        <f t="shared" si="6"/>
        <v>2.1290773242527368</v>
      </c>
      <c r="Z57" s="10"/>
      <c r="AA57" s="10">
        <f t="shared" si="11"/>
        <v>6.2790657419006246E-3</v>
      </c>
      <c r="AB57" s="10">
        <f t="shared" si="12"/>
        <v>1.045544734520254E-2</v>
      </c>
      <c r="AC57" s="10"/>
      <c r="AD57" s="10">
        <f t="shared" si="13"/>
        <v>4.6148972160331345</v>
      </c>
      <c r="AE57" s="10">
        <f t="shared" si="7"/>
        <v>-3.8709226757472632</v>
      </c>
      <c r="AF57" s="10"/>
      <c r="AG57" s="24">
        <f t="shared" si="14"/>
        <v>6.2790657419009577E-3</v>
      </c>
      <c r="AH57" s="24">
        <f t="shared" si="15"/>
        <v>1.045544734520254E-2</v>
      </c>
      <c r="AJ57" s="57">
        <f t="shared" si="16"/>
        <v>44.152079999999636</v>
      </c>
      <c r="AL57">
        <v>0</v>
      </c>
      <c r="AR57" s="11">
        <f>($AW$18*$AW$15 -($AW$18*COS(RADIANS(A57)))-($AW$15*COS(RADIANS(DEGREES(ASIN(SIN(RADIANS(A58))*($AW$18/$AW$15)))))))</f>
        <v>-0.15955673776130794</v>
      </c>
    </row>
    <row r="58" spans="1:44" customFormat="1" x14ac:dyDescent="0.2">
      <c r="A58" s="7">
        <v>-307</v>
      </c>
      <c r="B58" s="7">
        <v>137.88999999999999</v>
      </c>
      <c r="C58" s="7">
        <f t="shared" si="8"/>
        <v>1.3788999999999997E-4</v>
      </c>
      <c r="D58" s="7"/>
      <c r="E58" s="7">
        <v>0.41799999999999998</v>
      </c>
      <c r="F58" s="7"/>
      <c r="G58" s="7">
        <v>0.52700000000000002</v>
      </c>
      <c r="H58" s="7">
        <v>0.48499999999999999</v>
      </c>
      <c r="I58" s="7">
        <v>0.48599999999999999</v>
      </c>
      <c r="J58" s="7">
        <v>0.17299999999999999</v>
      </c>
      <c r="L58" s="13">
        <f t="shared" si="0"/>
        <v>1.3788999999999997E-4</v>
      </c>
      <c r="M58" s="12"/>
      <c r="N58" s="10">
        <f t="shared" si="1"/>
        <v>3.3000000000000114</v>
      </c>
      <c r="O58" s="10">
        <f t="shared" si="2"/>
        <v>-2.0000000000000018E-3</v>
      </c>
      <c r="P58" s="10"/>
      <c r="Q58" s="13">
        <f t="shared" si="3"/>
        <v>3.300000000000026E-6</v>
      </c>
      <c r="R58" s="10">
        <f t="shared" si="9"/>
        <v>-200</v>
      </c>
      <c r="S58" s="10"/>
      <c r="T58" s="10">
        <f t="shared" si="4"/>
        <v>41800</v>
      </c>
      <c r="U58" s="10"/>
      <c r="V58" s="10">
        <f t="shared" si="10"/>
        <v>0.10269034158647283</v>
      </c>
      <c r="W58" s="10"/>
      <c r="X58" s="10">
        <f t="shared" si="5"/>
        <v>-0.3788237182249648</v>
      </c>
      <c r="Y58" s="10">
        <f t="shared" si="6"/>
        <v>2.1395327715979393</v>
      </c>
      <c r="Z58" s="10"/>
      <c r="AA58" s="10">
        <f t="shared" si="11"/>
        <v>-2.082951148292489E-3</v>
      </c>
      <c r="AB58" s="10">
        <f t="shared" si="12"/>
        <v>1.0271166629082895E-2</v>
      </c>
      <c r="AC58" s="10"/>
      <c r="AD58" s="10">
        <f t="shared" si="13"/>
        <v>4.6211762817750355</v>
      </c>
      <c r="AE58" s="10">
        <f t="shared" si="7"/>
        <v>-3.8604672284020607</v>
      </c>
      <c r="AF58" s="10"/>
      <c r="AG58" s="24">
        <f t="shared" si="14"/>
        <v>-2.0829511482931551E-3</v>
      </c>
      <c r="AH58" s="24">
        <f t="shared" si="15"/>
        <v>1.0271166629082895E-2</v>
      </c>
      <c r="AJ58" s="57">
        <f t="shared" si="16"/>
        <v>45.503700000000151</v>
      </c>
      <c r="AL58">
        <v>0</v>
      </c>
      <c r="AR58" s="11">
        <f>($AW$18*$AW$15 -($AW$18*COS(RADIANS(A58)))-($AW$15*COS(RADIANS(DEGREES(ASIN(SIN(RADIANS(A59))*($AW$18/$AW$15)))))))</f>
        <v>-0.15797025471086423</v>
      </c>
    </row>
    <row r="59" spans="1:44" customFormat="1" x14ac:dyDescent="0.2">
      <c r="A59" s="7">
        <v>-306</v>
      </c>
      <c r="B59" s="7">
        <v>141.19</v>
      </c>
      <c r="C59" s="7">
        <f t="shared" si="8"/>
        <v>1.4118999999999999E-4</v>
      </c>
      <c r="D59" s="7"/>
      <c r="E59" s="7">
        <v>0.41599999999999998</v>
      </c>
      <c r="F59" s="7"/>
      <c r="G59" s="7">
        <v>0.52400000000000002</v>
      </c>
      <c r="H59" s="7">
        <v>0.47699999999999998</v>
      </c>
      <c r="I59" s="7">
        <v>0.45500000000000002</v>
      </c>
      <c r="J59" s="7">
        <v>0.20799999999999999</v>
      </c>
      <c r="L59" s="13">
        <f t="shared" si="0"/>
        <v>1.4118999999999999E-4</v>
      </c>
      <c r="M59" s="12"/>
      <c r="N59" s="10">
        <f t="shared" si="1"/>
        <v>3.3400000000000034</v>
      </c>
      <c r="O59" s="10">
        <f t="shared" si="2"/>
        <v>1.0000000000000009E-3</v>
      </c>
      <c r="P59" s="10"/>
      <c r="Q59" s="13">
        <f t="shared" si="3"/>
        <v>3.3400000000000053E-6</v>
      </c>
      <c r="R59" s="10">
        <f t="shared" si="9"/>
        <v>100</v>
      </c>
      <c r="S59" s="10"/>
      <c r="T59" s="10">
        <f t="shared" si="4"/>
        <v>41600</v>
      </c>
      <c r="U59" s="10"/>
      <c r="V59" s="10">
        <f t="shared" si="10"/>
        <v>-0.84041987882606861</v>
      </c>
      <c r="W59" s="10"/>
      <c r="X59" s="10">
        <f t="shared" si="5"/>
        <v>-0.38090666937325729</v>
      </c>
      <c r="Y59" s="10">
        <f t="shared" si="6"/>
        <v>2.1498039382270222</v>
      </c>
      <c r="Z59" s="10"/>
      <c r="AA59" s="10">
        <f t="shared" si="11"/>
        <v>1.0427243470148007E-3</v>
      </c>
      <c r="AB59" s="10">
        <f t="shared" si="12"/>
        <v>1.0154064451496581E-2</v>
      </c>
      <c r="AC59" s="10"/>
      <c r="AD59" s="10">
        <f t="shared" si="13"/>
        <v>4.6190933306267423</v>
      </c>
      <c r="AE59" s="10">
        <f t="shared" si="7"/>
        <v>-3.8501960617729778</v>
      </c>
      <c r="AF59" s="10"/>
      <c r="AG59" s="24">
        <f t="shared" si="14"/>
        <v>1.0427243470152447E-3</v>
      </c>
      <c r="AH59" s="24">
        <f t="shared" si="15"/>
        <v>1.0154064451496581E-2</v>
      </c>
      <c r="AJ59" s="57">
        <f t="shared" si="16"/>
        <v>47.15746000000005</v>
      </c>
      <c r="AL59">
        <v>0</v>
      </c>
      <c r="AR59" s="11">
        <f>($AW$18*$AW$15 -($AW$18*COS(RADIANS(A59)))-($AW$15*COS(RADIANS(DEGREES(ASIN(SIN(RADIANS(A60))*($AW$18/$AW$15)))))))</f>
        <v>-0.15637229730621499</v>
      </c>
    </row>
    <row r="60" spans="1:44" customFormat="1" x14ac:dyDescent="0.2">
      <c r="A60" s="7">
        <v>-305</v>
      </c>
      <c r="B60" s="7">
        <v>144.53</v>
      </c>
      <c r="C60" s="7">
        <f t="shared" si="8"/>
        <v>1.4453E-4</v>
      </c>
      <c r="D60" s="7"/>
      <c r="E60" s="7">
        <v>0.41699999999999998</v>
      </c>
      <c r="F60" s="7"/>
      <c r="G60" s="7">
        <v>0.504</v>
      </c>
      <c r="H60" s="7">
        <v>0.47699999999999998</v>
      </c>
      <c r="I60" s="7">
        <v>0.439</v>
      </c>
      <c r="J60" s="7">
        <v>0.248</v>
      </c>
      <c r="L60" s="13">
        <f t="shared" si="0"/>
        <v>1.4453E-4</v>
      </c>
      <c r="M60" s="12"/>
      <c r="N60" s="10">
        <f t="shared" si="1"/>
        <v>3.3700000000000045</v>
      </c>
      <c r="O60" s="10">
        <f t="shared" si="2"/>
        <v>-8.0000000000000071E-3</v>
      </c>
      <c r="P60" s="10"/>
      <c r="Q60" s="13">
        <f t="shared" si="3"/>
        <v>3.3699999999999898E-6</v>
      </c>
      <c r="R60" s="10">
        <f t="shared" si="9"/>
        <v>-800</v>
      </c>
      <c r="S60" s="10"/>
      <c r="T60" s="10">
        <f t="shared" si="4"/>
        <v>41700</v>
      </c>
      <c r="U60" s="10"/>
      <c r="V60" s="10">
        <f t="shared" si="10"/>
        <v>-1.1995269968346094</v>
      </c>
      <c r="W60" s="10"/>
      <c r="X60" s="10">
        <f t="shared" si="5"/>
        <v>-0.37986394502624249</v>
      </c>
      <c r="Y60" s="10">
        <f t="shared" si="6"/>
        <v>2.1599580026785188</v>
      </c>
      <c r="Z60" s="10"/>
      <c r="AA60" s="10">
        <f t="shared" si="11"/>
        <v>-8.4127469664157517E-3</v>
      </c>
      <c r="AB60" s="10">
        <f t="shared" si="12"/>
        <v>1.0010171318373562E-2</v>
      </c>
      <c r="AC60" s="10"/>
      <c r="AD60" s="10">
        <f t="shared" si="13"/>
        <v>4.6201360549737576</v>
      </c>
      <c r="AE60" s="10">
        <f t="shared" si="7"/>
        <v>-3.8400419973214812</v>
      </c>
      <c r="AF60" s="10"/>
      <c r="AG60" s="24">
        <f t="shared" si="14"/>
        <v>-8.4127469664156962E-3</v>
      </c>
      <c r="AH60" s="24">
        <f t="shared" si="15"/>
        <v>1.0010171318373562E-2</v>
      </c>
      <c r="AJ60" s="57">
        <f t="shared" si="16"/>
        <v>48.706610000000069</v>
      </c>
      <c r="AL60">
        <v>0</v>
      </c>
      <c r="AR60" s="11">
        <f>($AW$18*$AW$15 -($AW$18*COS(RADIANS(A60)))-($AW$15*COS(RADIANS(DEGREES(ASIN(SIN(RADIANS(A61))*($AW$18/$AW$15)))))))</f>
        <v>-0.15476381162719793</v>
      </c>
    </row>
    <row r="61" spans="1:44" customFormat="1" x14ac:dyDescent="0.2">
      <c r="A61" s="7">
        <v>-304</v>
      </c>
      <c r="B61" s="7">
        <v>147.9</v>
      </c>
      <c r="C61" s="7">
        <f t="shared" si="8"/>
        <v>1.4789999999999999E-4</v>
      </c>
      <c r="D61" s="7"/>
      <c r="E61" s="7">
        <v>0.40899999999999997</v>
      </c>
      <c r="F61" s="7"/>
      <c r="G61" s="7">
        <v>0.48</v>
      </c>
      <c r="H61" s="7">
        <v>0.46800000000000003</v>
      </c>
      <c r="I61" s="7">
        <v>0.45600000000000002</v>
      </c>
      <c r="J61" s="7">
        <v>0.23499999999999999</v>
      </c>
      <c r="L61" s="13">
        <f t="shared" si="0"/>
        <v>1.4789999999999999E-4</v>
      </c>
      <c r="M61" s="12"/>
      <c r="N61" s="10">
        <f t="shared" si="1"/>
        <v>3.4000000000000057</v>
      </c>
      <c r="O61" s="10">
        <f t="shared" si="2"/>
        <v>-1.0999999999999954E-2</v>
      </c>
      <c r="P61" s="10"/>
      <c r="Q61" s="13">
        <f t="shared" si="3"/>
        <v>3.4000000000000013E-6</v>
      </c>
      <c r="R61" s="10">
        <f t="shared" si="9"/>
        <v>-1100</v>
      </c>
      <c r="S61" s="10"/>
      <c r="T61" s="10">
        <f t="shared" si="4"/>
        <v>40900</v>
      </c>
      <c r="U61" s="10"/>
      <c r="V61" s="10">
        <f t="shared" si="10"/>
        <v>-1.7186967552322203</v>
      </c>
      <c r="W61" s="10"/>
      <c r="X61" s="10">
        <f t="shared" si="5"/>
        <v>-0.38827669199265824</v>
      </c>
      <c r="Y61" s="10">
        <f t="shared" si="6"/>
        <v>2.1699681739968923</v>
      </c>
      <c r="Z61" s="10"/>
      <c r="AA61" s="10">
        <f t="shared" si="11"/>
        <v>-1.1840235933653909E-2</v>
      </c>
      <c r="AB61" s="10">
        <f t="shared" si="12"/>
        <v>9.8707540262945592E-3</v>
      </c>
      <c r="AC61" s="10"/>
      <c r="AD61" s="10">
        <f t="shared" si="13"/>
        <v>4.6117233080073419</v>
      </c>
      <c r="AE61" s="10">
        <f t="shared" si="7"/>
        <v>-3.8300318260031077</v>
      </c>
      <c r="AF61" s="10"/>
      <c r="AG61" s="24">
        <f t="shared" si="14"/>
        <v>-1.1840235933654242E-2</v>
      </c>
      <c r="AH61" s="24">
        <f t="shared" si="15"/>
        <v>9.8707540262945592E-3</v>
      </c>
      <c r="AJ61" s="57">
        <f t="shared" si="16"/>
        <v>50.286000000000087</v>
      </c>
      <c r="AL61">
        <v>0</v>
      </c>
      <c r="AR61" s="11">
        <f>($AW$18*$AW$15 -($AW$18*COS(RADIANS(A61)))-($AW$15*COS(RADIANS(DEGREES(ASIN(SIN(RADIANS(A62))*($AW$18/$AW$15)))))))</f>
        <v>-0.15314574984065182</v>
      </c>
    </row>
    <row r="62" spans="1:44" customFormat="1" x14ac:dyDescent="0.2">
      <c r="A62" s="7">
        <v>-303</v>
      </c>
      <c r="B62" s="7">
        <v>151.30000000000001</v>
      </c>
      <c r="C62" s="7">
        <f t="shared" si="8"/>
        <v>1.5129999999999999E-4</v>
      </c>
      <c r="D62" s="7"/>
      <c r="E62" s="7">
        <v>0.39800000000000002</v>
      </c>
      <c r="F62" s="7"/>
      <c r="G62" s="7">
        <v>0.49099999999999999</v>
      </c>
      <c r="H62" s="7">
        <v>0.45900000000000002</v>
      </c>
      <c r="I62" s="7">
        <v>0.44500000000000001</v>
      </c>
      <c r="J62" s="7">
        <v>0.19900000000000001</v>
      </c>
      <c r="L62" s="13">
        <f t="shared" si="0"/>
        <v>1.5129999999999999E-4</v>
      </c>
      <c r="M62" s="12"/>
      <c r="N62" s="10">
        <f t="shared" si="1"/>
        <v>3.4199999999999875</v>
      </c>
      <c r="O62" s="10">
        <f t="shared" si="2"/>
        <v>-1.5000000000000013E-2</v>
      </c>
      <c r="P62" s="10"/>
      <c r="Q62" s="13">
        <f t="shared" si="3"/>
        <v>3.419999999999991E-6</v>
      </c>
      <c r="R62" s="10">
        <f t="shared" si="9"/>
        <v>-1500</v>
      </c>
      <c r="S62" s="10"/>
      <c r="T62" s="10">
        <f t="shared" si="4"/>
        <v>39800</v>
      </c>
      <c r="U62" s="10"/>
      <c r="V62" s="10">
        <f t="shared" si="10"/>
        <v>-0.83882320835507884</v>
      </c>
      <c r="W62" s="10"/>
      <c r="X62" s="10">
        <f t="shared" si="5"/>
        <v>-0.40011692792631215</v>
      </c>
      <c r="Y62" s="10">
        <f t="shared" si="6"/>
        <v>2.1798389280231869</v>
      </c>
      <c r="Z62" s="10"/>
      <c r="AA62" s="10">
        <f t="shared" si="11"/>
        <v>-1.668429810506511E-2</v>
      </c>
      <c r="AB62" s="10">
        <f t="shared" si="12"/>
        <v>9.7075287157397661E-3</v>
      </c>
      <c r="AC62" s="10"/>
      <c r="AD62" s="10">
        <f t="shared" si="13"/>
        <v>4.5998830720736876</v>
      </c>
      <c r="AE62" s="10">
        <f t="shared" si="7"/>
        <v>-3.8201610719768131</v>
      </c>
      <c r="AF62" s="10"/>
      <c r="AG62" s="24">
        <f t="shared" si="14"/>
        <v>-1.6684298105064777E-2</v>
      </c>
      <c r="AH62" s="24">
        <f t="shared" si="15"/>
        <v>9.707528715739322E-3</v>
      </c>
      <c r="AJ62" s="57">
        <f t="shared" si="16"/>
        <v>51.744599999999807</v>
      </c>
      <c r="AL62">
        <v>0</v>
      </c>
      <c r="AR62" s="11">
        <f>($AW$18*$AW$15 -($AW$18*COS(RADIANS(A62)))-($AW$15*COS(RADIANS(DEGREES(ASIN(SIN(RADIANS(A63))*($AW$18/$AW$15)))))))</f>
        <v>-0.15151906922712866</v>
      </c>
    </row>
    <row r="63" spans="1:44" customFormat="1" x14ac:dyDescent="0.2">
      <c r="A63" s="7">
        <v>-302</v>
      </c>
      <c r="B63" s="7">
        <v>154.72</v>
      </c>
      <c r="C63" s="7">
        <f t="shared" si="8"/>
        <v>1.5471999999999998E-4</v>
      </c>
      <c r="D63" s="7"/>
      <c r="E63" s="7">
        <v>0.38300000000000001</v>
      </c>
      <c r="F63" s="7"/>
      <c r="G63" s="7">
        <v>0.48599999999999999</v>
      </c>
      <c r="H63" s="7">
        <v>0.45</v>
      </c>
      <c r="I63" s="7">
        <v>0.42</v>
      </c>
      <c r="J63" s="7">
        <v>0.17499999999999999</v>
      </c>
      <c r="L63" s="13">
        <f t="shared" si="0"/>
        <v>1.5471999999999998E-4</v>
      </c>
      <c r="M63" s="12"/>
      <c r="N63" s="10">
        <f t="shared" si="1"/>
        <v>3.4399999999999977</v>
      </c>
      <c r="O63" s="10">
        <f t="shared" si="2"/>
        <v>-7.0000000000000062E-3</v>
      </c>
      <c r="P63" s="10"/>
      <c r="Q63" s="13">
        <f t="shared" si="3"/>
        <v>3.4400000000000077E-6</v>
      </c>
      <c r="R63" s="10">
        <f t="shared" si="9"/>
        <v>-700</v>
      </c>
      <c r="S63" s="10"/>
      <c r="T63" s="10">
        <f t="shared" si="4"/>
        <v>38300</v>
      </c>
      <c r="U63" s="10"/>
      <c r="V63" s="10">
        <f t="shared" si="10"/>
        <v>-0.86591030228576626</v>
      </c>
      <c r="W63" s="10"/>
      <c r="X63" s="10">
        <f t="shared" si="5"/>
        <v>-0.41680122603137726</v>
      </c>
      <c r="Y63" s="10">
        <f t="shared" si="6"/>
        <v>2.1895464567389267</v>
      </c>
      <c r="Z63" s="10"/>
      <c r="AA63" s="10">
        <f t="shared" si="11"/>
        <v>-8.0109290409616785E-3</v>
      </c>
      <c r="AB63" s="10">
        <f t="shared" si="12"/>
        <v>9.5501995666893436E-3</v>
      </c>
      <c r="AC63" s="10"/>
      <c r="AD63" s="10">
        <f t="shared" si="13"/>
        <v>4.5831987739686229</v>
      </c>
      <c r="AE63" s="10">
        <f t="shared" si="7"/>
        <v>-3.8104535432610738</v>
      </c>
      <c r="AF63" s="10"/>
      <c r="AG63" s="24">
        <f t="shared" si="14"/>
        <v>-8.0109290409620115E-3</v>
      </c>
      <c r="AH63" s="24">
        <f t="shared" si="15"/>
        <v>9.5501995666897876E-3</v>
      </c>
      <c r="AJ63" s="57">
        <f t="shared" si="16"/>
        <v>53.223679999999966</v>
      </c>
      <c r="AL63">
        <v>0</v>
      </c>
      <c r="AR63" s="11">
        <f>($AW$18*$AW$15 -($AW$18*COS(RADIANS(A63)))-($AW$15*COS(RADIANS(DEGREES(ASIN(SIN(RADIANS(A64))*($AW$18/$AW$15)))))))</f>
        <v>-0.14988473116500725</v>
      </c>
    </row>
    <row r="64" spans="1:44" customFormat="1" x14ac:dyDescent="0.2">
      <c r="A64" s="7">
        <v>-301</v>
      </c>
      <c r="B64" s="7">
        <v>158.16</v>
      </c>
      <c r="C64" s="7">
        <f t="shared" si="8"/>
        <v>1.5815999999999999E-4</v>
      </c>
      <c r="D64" s="7"/>
      <c r="E64" s="7">
        <v>0.376</v>
      </c>
      <c r="F64" s="7"/>
      <c r="G64" s="7">
        <v>0.46899999999999997</v>
      </c>
      <c r="H64" s="7">
        <v>0.443</v>
      </c>
      <c r="I64" s="7">
        <v>0.43</v>
      </c>
      <c r="J64" s="7">
        <v>0.161</v>
      </c>
      <c r="L64" s="13">
        <f t="shared" si="0"/>
        <v>1.5815999999999999E-4</v>
      </c>
      <c r="M64" s="12"/>
      <c r="N64" s="10">
        <f t="shared" si="1"/>
        <v>3.4699999999999989</v>
      </c>
      <c r="O64" s="10">
        <f t="shared" si="2"/>
        <v>-7.0000000000000062E-3</v>
      </c>
      <c r="P64" s="10"/>
      <c r="Q64" s="13">
        <f t="shared" si="3"/>
        <v>3.4699999999999922E-6</v>
      </c>
      <c r="R64" s="10">
        <f t="shared" si="9"/>
        <v>-700</v>
      </c>
      <c r="S64" s="10"/>
      <c r="T64" s="10">
        <f t="shared" si="4"/>
        <v>37600</v>
      </c>
      <c r="U64" s="10"/>
      <c r="V64" s="10">
        <f t="shared" si="10"/>
        <v>-0.12703003916271724</v>
      </c>
      <c r="W64" s="10"/>
      <c r="X64" s="10">
        <f t="shared" si="5"/>
        <v>-0.42481215507233894</v>
      </c>
      <c r="Y64" s="10">
        <f t="shared" si="6"/>
        <v>2.199096656305616</v>
      </c>
      <c r="Z64" s="10"/>
      <c r="AA64" s="10">
        <f t="shared" si="11"/>
        <v>-8.1614787686006829E-3</v>
      </c>
      <c r="AB64" s="10">
        <f t="shared" si="12"/>
        <v>9.4253166258173593E-3</v>
      </c>
      <c r="AC64" s="10"/>
      <c r="AD64" s="10">
        <f t="shared" si="13"/>
        <v>4.5751878449276608</v>
      </c>
      <c r="AE64" s="10">
        <f t="shared" si="7"/>
        <v>-3.800903343694384</v>
      </c>
      <c r="AF64" s="10"/>
      <c r="AG64" s="24">
        <f t="shared" si="14"/>
        <v>-8.1614787686001833E-3</v>
      </c>
      <c r="AH64" s="24">
        <f t="shared" si="15"/>
        <v>9.4253166258169152E-3</v>
      </c>
      <c r="AJ64" s="57">
        <f t="shared" si="16"/>
        <v>54.881519999999981</v>
      </c>
      <c r="AL64">
        <v>0</v>
      </c>
      <c r="AR64" s="11">
        <f>($AW$18*$AW$15 -($AW$18*COS(RADIANS(A64)))-($AW$15*COS(RADIANS(DEGREES(ASIN(SIN(RADIANS(A65))*($AW$18/$AW$15)))))))</f>
        <v>-0.14824370007250531</v>
      </c>
    </row>
    <row r="65" spans="1:44" customFormat="1" x14ac:dyDescent="0.2">
      <c r="A65" s="7">
        <v>-300</v>
      </c>
      <c r="B65" s="7">
        <v>161.63</v>
      </c>
      <c r="C65" s="7">
        <f t="shared" si="8"/>
        <v>1.6162999999999998E-4</v>
      </c>
      <c r="D65" s="7"/>
      <c r="E65" s="7">
        <v>0.36899999999999999</v>
      </c>
      <c r="F65" s="7"/>
      <c r="G65" s="7">
        <v>0.45900000000000002</v>
      </c>
      <c r="H65" s="7">
        <v>0.441</v>
      </c>
      <c r="I65" s="7">
        <v>0.41599999999999998</v>
      </c>
      <c r="J65" s="7">
        <v>0.16</v>
      </c>
      <c r="L65" s="13">
        <f t="shared" si="0"/>
        <v>1.6162999999999998E-4</v>
      </c>
      <c r="M65" s="12"/>
      <c r="N65" s="10">
        <f t="shared" si="1"/>
        <v>3.4900000000000091</v>
      </c>
      <c r="O65" s="10">
        <f t="shared" si="2"/>
        <v>-1.0000000000000009E-3</v>
      </c>
      <c r="P65" s="10"/>
      <c r="Q65" s="13">
        <f t="shared" si="3"/>
        <v>3.4900000000000089E-6</v>
      </c>
      <c r="R65" s="10">
        <f t="shared" si="9"/>
        <v>-100</v>
      </c>
      <c r="S65" s="10"/>
      <c r="T65" s="10">
        <f t="shared" si="4"/>
        <v>36900</v>
      </c>
      <c r="U65" s="10"/>
      <c r="V65" s="10">
        <f t="shared" si="10"/>
        <v>0.38599115026469882</v>
      </c>
      <c r="W65" s="10"/>
      <c r="X65" s="10">
        <f t="shared" si="5"/>
        <v>-0.43297363384093962</v>
      </c>
      <c r="Y65" s="10">
        <f t="shared" si="6"/>
        <v>2.2085219729314334</v>
      </c>
      <c r="Z65" s="10"/>
      <c r="AA65" s="10">
        <f t="shared" si="11"/>
        <v>-1.1785474855427469E-3</v>
      </c>
      <c r="AB65" s="10">
        <f t="shared" si="12"/>
        <v>9.277707015683756E-3</v>
      </c>
      <c r="AC65" s="10"/>
      <c r="AD65" s="10">
        <f t="shared" si="13"/>
        <v>4.5670263661590607</v>
      </c>
      <c r="AE65" s="10">
        <f t="shared" si="7"/>
        <v>-3.7914780270685671</v>
      </c>
      <c r="AF65" s="10"/>
      <c r="AG65" s="24">
        <f t="shared" si="14"/>
        <v>-1.1785474855425804E-3</v>
      </c>
      <c r="AH65" s="24">
        <f t="shared" si="15"/>
        <v>9.2777070156842001E-3</v>
      </c>
      <c r="AJ65" s="57">
        <f t="shared" si="16"/>
        <v>56.40887000000015</v>
      </c>
      <c r="AL65">
        <v>0</v>
      </c>
      <c r="AR65" s="11">
        <f>($AW$18*$AW$15 -($AW$18*COS(RADIANS(A65)))-($AW$15*COS(RADIANS(DEGREES(ASIN(SIN(RADIANS(A66))*($AW$18/$AW$15)))))))</f>
        <v>-0.14659694230841047</v>
      </c>
    </row>
    <row r="66" spans="1:44" customFormat="1" x14ac:dyDescent="0.2">
      <c r="A66" s="7">
        <v>-299</v>
      </c>
      <c r="B66" s="7">
        <v>165.12</v>
      </c>
      <c r="C66" s="7">
        <f t="shared" si="8"/>
        <v>1.6511999999999999E-4</v>
      </c>
      <c r="D66" s="7"/>
      <c r="E66" s="7">
        <v>0.36799999999999999</v>
      </c>
      <c r="F66" s="7"/>
      <c r="G66" s="7">
        <v>0.45900000000000002</v>
      </c>
      <c r="H66" s="7">
        <v>0.443</v>
      </c>
      <c r="I66" s="7">
        <v>0.40500000000000003</v>
      </c>
      <c r="J66" s="7">
        <v>0.16500000000000001</v>
      </c>
      <c r="L66" s="13">
        <f t="shared" si="0"/>
        <v>1.6511999999999999E-4</v>
      </c>
      <c r="M66" s="12"/>
      <c r="N66" s="10">
        <f t="shared" si="1"/>
        <v>3.5099999999999909</v>
      </c>
      <c r="O66" s="10">
        <f t="shared" si="2"/>
        <v>3.0000000000000027E-3</v>
      </c>
      <c r="P66" s="10"/>
      <c r="Q66" s="13">
        <f t="shared" si="3"/>
        <v>3.5099999999999986E-6</v>
      </c>
      <c r="R66" s="10">
        <f t="shared" si="9"/>
        <v>300</v>
      </c>
      <c r="S66" s="10"/>
      <c r="T66" s="10">
        <f t="shared" si="4"/>
        <v>36800</v>
      </c>
      <c r="U66" s="10"/>
      <c r="V66" s="10">
        <f t="shared" si="10"/>
        <v>-0.26091313157856194</v>
      </c>
      <c r="W66" s="10"/>
      <c r="X66" s="10">
        <f t="shared" si="5"/>
        <v>-0.43415218132648237</v>
      </c>
      <c r="Y66" s="10">
        <f t="shared" si="6"/>
        <v>2.2177996799471171</v>
      </c>
      <c r="Z66" s="10"/>
      <c r="AA66" s="10">
        <f t="shared" si="11"/>
        <v>3.526090941528226E-3</v>
      </c>
      <c r="AB66" s="10">
        <f t="shared" si="12"/>
        <v>9.1351600654832055E-3</v>
      </c>
      <c r="AC66" s="10"/>
      <c r="AD66" s="10">
        <f t="shared" si="13"/>
        <v>4.5658478186735181</v>
      </c>
      <c r="AE66" s="10">
        <f t="shared" si="7"/>
        <v>-3.7822003200528829</v>
      </c>
      <c r="AF66" s="10"/>
      <c r="AG66" s="24">
        <f t="shared" si="14"/>
        <v>3.526090941528004E-3</v>
      </c>
      <c r="AH66" s="24">
        <f t="shared" si="15"/>
        <v>9.1351600654832055E-3</v>
      </c>
      <c r="AJ66" s="57">
        <f t="shared" si="16"/>
        <v>57.957119999999847</v>
      </c>
      <c r="AL66">
        <v>0</v>
      </c>
      <c r="AR66" s="11">
        <f>($AW$18*$AW$15 -($AW$18*COS(RADIANS(A66)))-($AW$15*COS(RADIANS(DEGREES(ASIN(SIN(RADIANS(A67))*($AW$18/$AW$15)))))))</f>
        <v>-0.14494542503269137</v>
      </c>
    </row>
    <row r="67" spans="1:44" customFormat="1" x14ac:dyDescent="0.2">
      <c r="A67" s="7">
        <v>-298</v>
      </c>
      <c r="B67" s="7">
        <v>168.63</v>
      </c>
      <c r="C67" s="7">
        <f t="shared" si="8"/>
        <v>1.6862999999999999E-4</v>
      </c>
      <c r="D67" s="7"/>
      <c r="E67" s="7">
        <v>0.371</v>
      </c>
      <c r="F67" s="7"/>
      <c r="G67" s="7">
        <v>0.45300000000000001</v>
      </c>
      <c r="H67" s="7">
        <v>0.44</v>
      </c>
      <c r="I67" s="7">
        <v>0.42</v>
      </c>
      <c r="J67" s="7">
        <v>0.17199999999999999</v>
      </c>
      <c r="L67" s="13">
        <f t="shared" si="0"/>
        <v>1.6862999999999999E-4</v>
      </c>
      <c r="M67" s="12"/>
      <c r="N67" s="10">
        <f t="shared" si="1"/>
        <v>3.5300000000000011</v>
      </c>
      <c r="O67" s="10">
        <f t="shared" si="2"/>
        <v>-2.0000000000000018E-3</v>
      </c>
      <c r="P67" s="10"/>
      <c r="Q67" s="13">
        <f t="shared" si="3"/>
        <v>3.5299999999999882E-6</v>
      </c>
      <c r="R67" s="10">
        <f t="shared" si="9"/>
        <v>-200</v>
      </c>
      <c r="S67" s="10"/>
      <c r="T67" s="10">
        <f t="shared" si="4"/>
        <v>37100</v>
      </c>
      <c r="U67" s="10"/>
      <c r="V67" s="10">
        <f t="shared" si="10"/>
        <v>0.26557401004471376</v>
      </c>
      <c r="W67" s="10"/>
      <c r="X67" s="10">
        <f t="shared" si="5"/>
        <v>-0.43062609038495414</v>
      </c>
      <c r="Y67" s="10">
        <f t="shared" si="6"/>
        <v>2.2269348400126003</v>
      </c>
      <c r="Z67" s="10"/>
      <c r="AA67" s="10">
        <f t="shared" si="11"/>
        <v>-2.3475434559854791E-3</v>
      </c>
      <c r="AB67" s="10">
        <f t="shared" si="12"/>
        <v>8.9974139736948011E-3</v>
      </c>
      <c r="AC67" s="10"/>
      <c r="AD67" s="10">
        <f t="shared" si="13"/>
        <v>4.5693739096150461</v>
      </c>
      <c r="AE67" s="10">
        <f t="shared" si="7"/>
        <v>-3.7730651599873997</v>
      </c>
      <c r="AF67" s="10"/>
      <c r="AG67" s="24">
        <f t="shared" si="14"/>
        <v>-2.3475434559854236E-3</v>
      </c>
      <c r="AH67" s="24">
        <f t="shared" si="15"/>
        <v>8.9974139736948011E-3</v>
      </c>
      <c r="AJ67" s="57">
        <f t="shared" si="16"/>
        <v>59.526390000000013</v>
      </c>
      <c r="AL67">
        <v>0</v>
      </c>
      <c r="AR67" s="11">
        <f>($AW$18*$AW$15 -($AW$18*COS(RADIANS(A67)))-($AW$15*COS(RADIANS(DEGREES(ASIN(SIN(RADIANS(A68))*($AW$18/$AW$15)))))))</f>
        <v>-0.14329011502852107</v>
      </c>
    </row>
    <row r="68" spans="1:44" customFormat="1" x14ac:dyDescent="0.2">
      <c r="A68" s="7">
        <v>-297</v>
      </c>
      <c r="B68" s="7">
        <v>172.16</v>
      </c>
      <c r="C68" s="7">
        <f t="shared" si="8"/>
        <v>1.7215999999999998E-4</v>
      </c>
      <c r="D68" s="7"/>
      <c r="E68" s="7">
        <v>0.36899999999999999</v>
      </c>
      <c r="F68" s="7"/>
      <c r="G68" s="7">
        <v>0.441</v>
      </c>
      <c r="H68" s="7">
        <v>0.432</v>
      </c>
      <c r="I68" s="7">
        <v>0.41399999999999998</v>
      </c>
      <c r="J68" s="7">
        <v>0.19</v>
      </c>
      <c r="L68" s="13">
        <f t="shared" si="0"/>
        <v>1.7215999999999998E-4</v>
      </c>
      <c r="M68" s="12"/>
      <c r="N68" s="10">
        <f t="shared" si="1"/>
        <v>3.539999999999992</v>
      </c>
      <c r="O68" s="10">
        <f t="shared" si="2"/>
        <v>2.0000000000000018E-3</v>
      </c>
      <c r="P68" s="10"/>
      <c r="Q68" s="13">
        <f t="shared" si="3"/>
        <v>3.5400000000000102E-6</v>
      </c>
      <c r="R68" s="10">
        <f t="shared" si="9"/>
        <v>200</v>
      </c>
      <c r="S68" s="10"/>
      <c r="T68" s="10">
        <f t="shared" si="4"/>
        <v>36900</v>
      </c>
      <c r="U68" s="10"/>
      <c r="V68" s="10">
        <f t="shared" si="10"/>
        <v>0.1341919006485858</v>
      </c>
      <c r="W68" s="10"/>
      <c r="X68" s="10">
        <f t="shared" si="5"/>
        <v>-0.43297363384093962</v>
      </c>
      <c r="Y68" s="10">
        <f t="shared" si="6"/>
        <v>2.2359322539862951</v>
      </c>
      <c r="Z68" s="10"/>
      <c r="AA68" s="10">
        <f t="shared" si="11"/>
        <v>2.3475434559854791E-3</v>
      </c>
      <c r="AB68" s="10">
        <f t="shared" si="12"/>
        <v>8.8395075089997555E-3</v>
      </c>
      <c r="AC68" s="10"/>
      <c r="AD68" s="10">
        <f t="shared" si="13"/>
        <v>4.5670263661590607</v>
      </c>
      <c r="AE68" s="10">
        <f t="shared" si="7"/>
        <v>-3.7640677460137049</v>
      </c>
      <c r="AF68" s="10"/>
      <c r="AG68" s="24">
        <f t="shared" si="14"/>
        <v>2.3475434559854236E-3</v>
      </c>
      <c r="AH68" s="24">
        <f t="shared" si="15"/>
        <v>8.8395075089997555E-3</v>
      </c>
      <c r="AJ68" s="57">
        <f t="shared" si="16"/>
        <v>60.944639999999858</v>
      </c>
      <c r="AL68">
        <v>0</v>
      </c>
      <c r="AR68" s="11">
        <f>($AW$18*$AW$15 -($AW$18*COS(RADIANS(A68)))-($AW$15*COS(RADIANS(DEGREES(ASIN(SIN(RADIANS(A69))*($AW$18/$AW$15)))))))</f>
        <v>-0.14163197748763445</v>
      </c>
    </row>
    <row r="69" spans="1:44" customFormat="1" x14ac:dyDescent="0.2">
      <c r="A69" s="7">
        <v>-296</v>
      </c>
      <c r="B69" s="7">
        <v>175.7</v>
      </c>
      <c r="C69" s="7">
        <f t="shared" si="8"/>
        <v>1.7569999999999999E-4</v>
      </c>
      <c r="D69" s="7"/>
      <c r="E69" s="7">
        <v>0.371</v>
      </c>
      <c r="F69" s="7"/>
      <c r="G69" s="7">
        <v>0.437</v>
      </c>
      <c r="H69" s="7">
        <v>0.42699999999999999</v>
      </c>
      <c r="I69" s="7">
        <v>0.40500000000000003</v>
      </c>
      <c r="J69" s="7">
        <v>0.214</v>
      </c>
      <c r="L69" s="13">
        <f t="shared" ref="L69:L132" si="17">B69*10^-6</f>
        <v>1.7569999999999999E-4</v>
      </c>
      <c r="M69" s="12"/>
      <c r="N69" s="10">
        <f t="shared" ref="N69:N132" si="18">-(B69-B70)</f>
        <v>3.5600000000000023</v>
      </c>
      <c r="O69" s="10">
        <f t="shared" ref="O69:O132" si="19">E70-E69</f>
        <v>1.0000000000000009E-3</v>
      </c>
      <c r="P69" s="10"/>
      <c r="Q69" s="13">
        <f t="shared" ref="Q69:Q132" si="20">(L70-L69)</f>
        <v>3.5599999999999998E-6</v>
      </c>
      <c r="R69" s="10">
        <f t="shared" si="9"/>
        <v>100</v>
      </c>
      <c r="S69" s="10"/>
      <c r="T69" s="10">
        <f t="shared" ref="T69:T132" si="21">E69*10^5</f>
        <v>37100</v>
      </c>
      <c r="U69" s="10"/>
      <c r="V69" s="10">
        <f t="shared" ref="V69:V132" si="22">((AD71-AD70))/(AE71-AE70)</f>
        <v>1.0790032991011247</v>
      </c>
      <c r="W69" s="10"/>
      <c r="X69" s="10">
        <f t="shared" ref="X69:X132" si="23">LOG(E69)</f>
        <v>-0.43062609038495414</v>
      </c>
      <c r="Y69" s="10">
        <f t="shared" ref="Y69:Y132" si="24">LOG(B69)</f>
        <v>2.2447717614952949</v>
      </c>
      <c r="Z69" s="10"/>
      <c r="AA69" s="10">
        <f t="shared" si="11"/>
        <v>1.1690302668516672E-3</v>
      </c>
      <c r="AB69" s="10">
        <f t="shared" si="12"/>
        <v>8.7116305917196435E-3</v>
      </c>
      <c r="AC69" s="10"/>
      <c r="AD69" s="10">
        <f t="shared" si="13"/>
        <v>4.5693739096150461</v>
      </c>
      <c r="AE69" s="10">
        <f t="shared" ref="AE69:AE132" si="25">LOG(L69)</f>
        <v>-3.7552282385047051</v>
      </c>
      <c r="AF69" s="10"/>
      <c r="AG69" s="24">
        <f t="shared" si="14"/>
        <v>1.1690302668512231E-3</v>
      </c>
      <c r="AH69" s="24">
        <f t="shared" si="15"/>
        <v>8.7116305917196435E-3</v>
      </c>
      <c r="AJ69" s="57">
        <f t="shared" si="16"/>
        <v>62.549200000000027</v>
      </c>
      <c r="AL69">
        <v>0</v>
      </c>
      <c r="AR69" s="11">
        <f>($AW$18*$AW$15 -($AW$18*COS(RADIANS(A69)))-($AW$15*COS(RADIANS(DEGREES(ASIN(SIN(RADIANS(A70))*($AW$18/$AW$15)))))))</f>
        <v>-0.13997197476135015</v>
      </c>
    </row>
    <row r="70" spans="1:44" customFormat="1" x14ac:dyDescent="0.2">
      <c r="A70" s="7">
        <v>-295</v>
      </c>
      <c r="B70" s="7">
        <v>179.26</v>
      </c>
      <c r="C70" s="7">
        <f t="shared" ref="C70:C133" si="26">B70*10^-6</f>
        <v>1.7925999999999999E-4</v>
      </c>
      <c r="D70" s="7"/>
      <c r="E70" s="7">
        <v>0.372</v>
      </c>
      <c r="F70" s="7"/>
      <c r="G70" s="7">
        <v>0.42699999999999999</v>
      </c>
      <c r="H70" s="7">
        <v>0.41899999999999998</v>
      </c>
      <c r="I70" s="7">
        <v>0.39800000000000002</v>
      </c>
      <c r="J70" s="7">
        <v>0.24399999999999999</v>
      </c>
      <c r="L70" s="13">
        <f t="shared" si="17"/>
        <v>1.7925999999999999E-4</v>
      </c>
      <c r="M70" s="12"/>
      <c r="N70" s="10">
        <f t="shared" si="18"/>
        <v>3.5700000000000216</v>
      </c>
      <c r="O70" s="10">
        <f t="shared" si="19"/>
        <v>8.0000000000000071E-3</v>
      </c>
      <c r="P70" s="10"/>
      <c r="Q70" s="13">
        <f t="shared" si="20"/>
        <v>3.5700000000000217E-6</v>
      </c>
      <c r="R70" s="10">
        <f t="shared" ref="R70:R133" si="27">(T71-T70)</f>
        <v>800</v>
      </c>
      <c r="S70" s="10"/>
      <c r="T70" s="10">
        <f t="shared" si="21"/>
        <v>37200</v>
      </c>
      <c r="U70" s="10"/>
      <c r="V70" s="10">
        <f t="shared" si="22"/>
        <v>0.6722442935910492</v>
      </c>
      <c r="W70" s="10"/>
      <c r="X70" s="10">
        <f t="shared" si="23"/>
        <v>-0.42945706011810247</v>
      </c>
      <c r="Y70" s="10">
        <f t="shared" si="24"/>
        <v>2.2534833920870145</v>
      </c>
      <c r="Z70" s="10"/>
      <c r="AA70" s="10">
        <f t="shared" ref="AA70:AA133" si="28">X71-X70</f>
        <v>9.2406567349126445E-3</v>
      </c>
      <c r="AB70" s="10">
        <f t="shared" ref="AB70:AB133" si="29">Y71-Y70</f>
        <v>8.5640671744107166E-3</v>
      </c>
      <c r="AC70" s="10"/>
      <c r="AD70" s="10">
        <f t="shared" ref="AD70:AD133" si="30">(LOG(T70))</f>
        <v>4.5705429398818973</v>
      </c>
      <c r="AE70" s="10">
        <f t="shared" si="25"/>
        <v>-3.7465166079129855</v>
      </c>
      <c r="AF70" s="10"/>
      <c r="AG70" s="24">
        <f t="shared" ref="AG70:AG133" si="31">AD71-AD70</f>
        <v>9.240656734912811E-3</v>
      </c>
      <c r="AH70" s="24">
        <f t="shared" ref="AH70:AH133" si="32">AE71-AE70</f>
        <v>8.5640671744107166E-3</v>
      </c>
      <c r="AJ70" s="57">
        <f t="shared" ref="AJ70:AJ133" si="33">(B70*$N70)/10</f>
        <v>63.995820000000379</v>
      </c>
      <c r="AL70">
        <v>0</v>
      </c>
      <c r="AR70" s="11">
        <f>($AW$18*$AW$15 -($AW$18*COS(RADIANS(A70)))-($AW$15*COS(RADIANS(DEGREES(ASIN(SIN(RADIANS(A71))*($AW$18/$AW$15)))))))</f>
        <v>-0.13831106508001326</v>
      </c>
    </row>
    <row r="71" spans="1:44" customFormat="1" x14ac:dyDescent="0.2">
      <c r="A71" s="7">
        <v>-294</v>
      </c>
      <c r="B71" s="7">
        <v>182.83</v>
      </c>
      <c r="C71" s="7">
        <f t="shared" si="26"/>
        <v>1.8283000000000001E-4</v>
      </c>
      <c r="D71" s="7"/>
      <c r="E71" s="7">
        <v>0.38</v>
      </c>
      <c r="F71" s="7"/>
      <c r="G71" s="7">
        <v>0.42</v>
      </c>
      <c r="H71" s="7">
        <v>0.41499999999999998</v>
      </c>
      <c r="I71" s="7">
        <v>0.39800000000000002</v>
      </c>
      <c r="J71" s="7">
        <v>0.28699999999999998</v>
      </c>
      <c r="L71" s="13">
        <f t="shared" si="17"/>
        <v>1.8283000000000001E-4</v>
      </c>
      <c r="M71" s="12"/>
      <c r="N71" s="10">
        <f t="shared" si="18"/>
        <v>3.589999999999975</v>
      </c>
      <c r="O71" s="10">
        <f t="shared" si="19"/>
        <v>5.0000000000000044E-3</v>
      </c>
      <c r="P71" s="10"/>
      <c r="Q71" s="13">
        <f t="shared" si="20"/>
        <v>3.5899999999999572E-6</v>
      </c>
      <c r="R71" s="10">
        <f t="shared" si="27"/>
        <v>500</v>
      </c>
      <c r="S71" s="10"/>
      <c r="T71" s="10">
        <f t="shared" si="21"/>
        <v>38000</v>
      </c>
      <c r="U71" s="10"/>
      <c r="V71" s="10">
        <f t="shared" si="22"/>
        <v>0.67461244919661068</v>
      </c>
      <c r="W71" s="10"/>
      <c r="X71" s="10">
        <f t="shared" si="23"/>
        <v>-0.42021640338318983</v>
      </c>
      <c r="Y71" s="10">
        <f t="shared" si="24"/>
        <v>2.2620474592614253</v>
      </c>
      <c r="Z71" s="10"/>
      <c r="AA71" s="10">
        <f t="shared" si="28"/>
        <v>5.6771328916905284E-3</v>
      </c>
      <c r="AB71" s="10">
        <f t="shared" si="29"/>
        <v>8.4450443771926231E-3</v>
      </c>
      <c r="AC71" s="10"/>
      <c r="AD71" s="10">
        <f t="shared" si="30"/>
        <v>4.5797835966168101</v>
      </c>
      <c r="AE71" s="10">
        <f t="shared" si="25"/>
        <v>-3.7379525407385747</v>
      </c>
      <c r="AF71" s="10"/>
      <c r="AG71" s="24">
        <f t="shared" si="31"/>
        <v>5.6771328916909169E-3</v>
      </c>
      <c r="AH71" s="24">
        <f t="shared" si="32"/>
        <v>8.4450443771926231E-3</v>
      </c>
      <c r="AJ71" s="57">
        <f t="shared" si="33"/>
        <v>65.635969999999546</v>
      </c>
      <c r="AL71">
        <v>0</v>
      </c>
      <c r="AR71" s="11">
        <f>($AW$18*$AW$15 -($AW$18*COS(RADIANS(A71)))-($AW$15*COS(RADIANS(DEGREES(ASIN(SIN(RADIANS(A72))*($AW$18/$AW$15)))))))</f>
        <v>-0.13665020124405119</v>
      </c>
    </row>
    <row r="72" spans="1:44" customFormat="1" x14ac:dyDescent="0.2">
      <c r="A72" s="7">
        <v>-293</v>
      </c>
      <c r="B72" s="7">
        <v>186.42</v>
      </c>
      <c r="C72" s="7">
        <f t="shared" si="26"/>
        <v>1.8641999999999997E-4</v>
      </c>
      <c r="D72" s="7"/>
      <c r="E72" s="7">
        <v>0.38500000000000001</v>
      </c>
      <c r="F72" s="7"/>
      <c r="G72" s="7">
        <v>0.42199999999999999</v>
      </c>
      <c r="H72" s="7">
        <v>0.40400000000000003</v>
      </c>
      <c r="I72" s="7">
        <v>0.38800000000000001</v>
      </c>
      <c r="J72" s="7">
        <v>0.32800000000000001</v>
      </c>
      <c r="L72" s="13">
        <f t="shared" si="17"/>
        <v>1.8641999999999997E-4</v>
      </c>
      <c r="M72" s="12"/>
      <c r="N72" s="10">
        <f t="shared" si="18"/>
        <v>3.6000000000000227</v>
      </c>
      <c r="O72" s="10">
        <f t="shared" si="19"/>
        <v>5.0000000000000044E-3</v>
      </c>
      <c r="P72" s="10"/>
      <c r="Q72" s="13">
        <f t="shared" si="20"/>
        <v>3.6000000000000333E-6</v>
      </c>
      <c r="R72" s="10">
        <f t="shared" si="27"/>
        <v>500</v>
      </c>
      <c r="S72" s="10"/>
      <c r="T72" s="10">
        <f t="shared" si="21"/>
        <v>38500</v>
      </c>
      <c r="U72" s="10"/>
      <c r="V72" s="10">
        <f t="shared" si="22"/>
        <v>1.0819005077689099</v>
      </c>
      <c r="W72" s="10"/>
      <c r="X72" s="10">
        <f t="shared" si="23"/>
        <v>-0.4145392704914993</v>
      </c>
      <c r="Y72" s="10">
        <f t="shared" si="24"/>
        <v>2.2704925036386179</v>
      </c>
      <c r="Z72" s="10"/>
      <c r="AA72" s="10">
        <f t="shared" si="28"/>
        <v>5.6038775179985123E-3</v>
      </c>
      <c r="AB72" s="10">
        <f t="shared" si="29"/>
        <v>8.3068101169376796E-3</v>
      </c>
      <c r="AC72" s="10"/>
      <c r="AD72" s="10">
        <f t="shared" si="30"/>
        <v>4.585460729508501</v>
      </c>
      <c r="AE72" s="10">
        <f t="shared" si="25"/>
        <v>-3.7295074963613821</v>
      </c>
      <c r="AF72" s="10"/>
      <c r="AG72" s="24">
        <f t="shared" si="31"/>
        <v>5.6038775179985123E-3</v>
      </c>
      <c r="AH72" s="24">
        <f t="shared" si="32"/>
        <v>8.3068101169376796E-3</v>
      </c>
      <c r="AJ72" s="57">
        <f t="shared" si="33"/>
        <v>67.111200000000423</v>
      </c>
      <c r="AL72">
        <v>0</v>
      </c>
      <c r="AR72" s="11">
        <f>($AW$18*$AW$15 -($AW$18*COS(RADIANS(A72)))-($AW$15*COS(RADIANS(DEGREES(ASIN(SIN(RADIANS(A73))*($AW$18/$AW$15)))))))</f>
        <v>-0.13499032929027904</v>
      </c>
    </row>
    <row r="73" spans="1:44" customFormat="1" x14ac:dyDescent="0.2">
      <c r="A73" s="7">
        <v>-292</v>
      </c>
      <c r="B73" s="7">
        <v>190.02</v>
      </c>
      <c r="C73" s="7">
        <f t="shared" si="26"/>
        <v>1.9002E-4</v>
      </c>
      <c r="D73" s="7"/>
      <c r="E73" s="7">
        <v>0.39</v>
      </c>
      <c r="F73" s="7"/>
      <c r="G73" s="7">
        <v>0.41699999999999998</v>
      </c>
      <c r="H73" s="7">
        <v>0.40100000000000002</v>
      </c>
      <c r="I73" s="7">
        <v>0.38400000000000001</v>
      </c>
      <c r="J73" s="7">
        <v>0.36</v>
      </c>
      <c r="L73" s="13">
        <f t="shared" si="17"/>
        <v>1.9002E-4</v>
      </c>
      <c r="M73" s="12"/>
      <c r="N73" s="10">
        <f t="shared" si="18"/>
        <v>3.5999999999999943</v>
      </c>
      <c r="O73" s="10">
        <f t="shared" si="19"/>
        <v>8.0000000000000071E-3</v>
      </c>
      <c r="P73" s="10"/>
      <c r="Q73" s="13">
        <f t="shared" si="20"/>
        <v>3.6000000000000062E-6</v>
      </c>
      <c r="R73" s="10">
        <f t="shared" si="27"/>
        <v>800</v>
      </c>
      <c r="S73" s="10"/>
      <c r="T73" s="10">
        <f t="shared" si="21"/>
        <v>39000</v>
      </c>
      <c r="U73" s="10"/>
      <c r="V73" s="10">
        <f t="shared" si="22"/>
        <v>0</v>
      </c>
      <c r="W73" s="10"/>
      <c r="X73" s="10">
        <f t="shared" si="23"/>
        <v>-0.40893539297350079</v>
      </c>
      <c r="Y73" s="10">
        <f t="shared" si="24"/>
        <v>2.2787993137555556</v>
      </c>
      <c r="Z73" s="10"/>
      <c r="AA73" s="10">
        <f t="shared" si="28"/>
        <v>8.8184650471886394E-3</v>
      </c>
      <c r="AB73" s="10">
        <f t="shared" si="29"/>
        <v>8.1509020319932013E-3</v>
      </c>
      <c r="AC73" s="10"/>
      <c r="AD73" s="10">
        <f t="shared" si="30"/>
        <v>4.5910646070264995</v>
      </c>
      <c r="AE73" s="10">
        <f t="shared" si="25"/>
        <v>-3.7212006862444444</v>
      </c>
      <c r="AF73" s="10"/>
      <c r="AG73" s="24">
        <f t="shared" si="31"/>
        <v>8.8184650471880843E-3</v>
      </c>
      <c r="AH73" s="24">
        <f t="shared" si="32"/>
        <v>8.1509020319932013E-3</v>
      </c>
      <c r="AJ73" s="57">
        <f t="shared" si="33"/>
        <v>68.407199999999904</v>
      </c>
      <c r="AL73">
        <v>0</v>
      </c>
      <c r="AR73" s="11">
        <f>($AW$18*$AW$15 -($AW$18*COS(RADIANS(A73)))-($AW$15*COS(RADIANS(DEGREES(ASIN(SIN(RADIANS(A74))*($AW$18/$AW$15)))))))</f>
        <v>-0.13333238713753515</v>
      </c>
    </row>
    <row r="74" spans="1:44" customFormat="1" x14ac:dyDescent="0.2">
      <c r="A74" s="7">
        <v>-291</v>
      </c>
      <c r="B74" s="7">
        <v>193.62</v>
      </c>
      <c r="C74" s="7">
        <f t="shared" si="26"/>
        <v>1.9362000000000001E-4</v>
      </c>
      <c r="D74" s="7"/>
      <c r="E74" s="7">
        <v>0.39800000000000002</v>
      </c>
      <c r="F74" s="7"/>
      <c r="G74" s="7">
        <v>0.40400000000000003</v>
      </c>
      <c r="H74" s="7">
        <v>0.4</v>
      </c>
      <c r="I74" s="7">
        <v>0.39</v>
      </c>
      <c r="J74" s="7">
        <v>0.39600000000000002</v>
      </c>
      <c r="L74" s="13">
        <f t="shared" si="17"/>
        <v>1.9362000000000001E-4</v>
      </c>
      <c r="M74" s="12"/>
      <c r="N74" s="10">
        <f t="shared" si="18"/>
        <v>3.6200000000000045</v>
      </c>
      <c r="O74" s="10">
        <f t="shared" si="19"/>
        <v>0</v>
      </c>
      <c r="P74" s="10"/>
      <c r="Q74" s="13">
        <f t="shared" si="20"/>
        <v>3.6199999999999958E-6</v>
      </c>
      <c r="R74" s="10">
        <f t="shared" si="27"/>
        <v>0</v>
      </c>
      <c r="S74" s="10"/>
      <c r="T74" s="10">
        <f t="shared" si="21"/>
        <v>39800</v>
      </c>
      <c r="U74" s="10"/>
      <c r="V74" s="10">
        <f t="shared" si="22"/>
        <v>0</v>
      </c>
      <c r="W74" s="10"/>
      <c r="X74" s="10">
        <f t="shared" si="23"/>
        <v>-0.40011692792631215</v>
      </c>
      <c r="Y74" s="10">
        <f t="shared" si="24"/>
        <v>2.2869502157875488</v>
      </c>
      <c r="Z74" s="10"/>
      <c r="AA74" s="10">
        <f t="shared" si="28"/>
        <v>0</v>
      </c>
      <c r="AB74" s="10">
        <f t="shared" si="29"/>
        <v>8.0447780715515727E-3</v>
      </c>
      <c r="AC74" s="10"/>
      <c r="AD74" s="10">
        <f t="shared" si="30"/>
        <v>4.5998830720736876</v>
      </c>
      <c r="AE74" s="10">
        <f t="shared" si="25"/>
        <v>-3.7130497842124512</v>
      </c>
      <c r="AF74" s="10"/>
      <c r="AG74" s="24">
        <f t="shared" si="31"/>
        <v>0</v>
      </c>
      <c r="AH74" s="24">
        <f t="shared" si="32"/>
        <v>8.0447780715515727E-3</v>
      </c>
      <c r="AJ74" s="57">
        <f t="shared" si="33"/>
        <v>70.090440000000086</v>
      </c>
      <c r="AL74">
        <v>0</v>
      </c>
      <c r="AR74" s="11">
        <f>($AW$18*$AW$15 -($AW$18*COS(RADIANS(A74)))-($AW$15*COS(RADIANS(DEGREES(ASIN(SIN(RADIANS(A75))*($AW$18/$AW$15)))))))</f>
        <v>-0.13167730321617016</v>
      </c>
    </row>
    <row r="75" spans="1:44" customFormat="1" x14ac:dyDescent="0.2">
      <c r="A75" s="7">
        <v>-290</v>
      </c>
      <c r="B75" s="7">
        <v>197.24</v>
      </c>
      <c r="C75" s="7">
        <f t="shared" si="26"/>
        <v>1.9724E-4</v>
      </c>
      <c r="D75" s="7"/>
      <c r="E75" s="7">
        <v>0.39800000000000002</v>
      </c>
      <c r="F75" s="7"/>
      <c r="G75" s="7">
        <v>0.39400000000000002</v>
      </c>
      <c r="H75" s="7">
        <v>0.39900000000000002</v>
      </c>
      <c r="I75" s="7">
        <v>0.38400000000000001</v>
      </c>
      <c r="J75" s="7">
        <v>0.41299999999999998</v>
      </c>
      <c r="L75" s="13">
        <f t="shared" si="17"/>
        <v>1.9724E-4</v>
      </c>
      <c r="M75" s="12"/>
      <c r="N75" s="10">
        <f t="shared" si="18"/>
        <v>3.6200000000000045</v>
      </c>
      <c r="O75" s="10">
        <f t="shared" si="19"/>
        <v>0</v>
      </c>
      <c r="P75" s="10"/>
      <c r="Q75" s="13">
        <f t="shared" si="20"/>
        <v>3.6199999999999958E-6</v>
      </c>
      <c r="R75" s="10">
        <f t="shared" si="27"/>
        <v>0</v>
      </c>
      <c r="S75" s="10"/>
      <c r="T75" s="10">
        <f t="shared" si="21"/>
        <v>39800</v>
      </c>
      <c r="U75" s="10"/>
      <c r="V75" s="10">
        <f t="shared" si="22"/>
        <v>0.41926485457007834</v>
      </c>
      <c r="W75" s="10"/>
      <c r="X75" s="10">
        <f t="shared" si="23"/>
        <v>-0.40011692792631215</v>
      </c>
      <c r="Y75" s="10">
        <f t="shared" si="24"/>
        <v>2.2949949938591003</v>
      </c>
      <c r="Z75" s="10"/>
      <c r="AA75" s="10">
        <f t="shared" si="28"/>
        <v>0</v>
      </c>
      <c r="AB75" s="10">
        <f t="shared" si="29"/>
        <v>7.8984644974049445E-3</v>
      </c>
      <c r="AC75" s="10"/>
      <c r="AD75" s="10">
        <f t="shared" si="30"/>
        <v>4.5998830720736876</v>
      </c>
      <c r="AE75" s="10">
        <f t="shared" si="25"/>
        <v>-3.7050050061408997</v>
      </c>
      <c r="AF75" s="10"/>
      <c r="AG75" s="24">
        <f t="shared" si="31"/>
        <v>0</v>
      </c>
      <c r="AH75" s="24">
        <f t="shared" si="32"/>
        <v>7.8984644974049445E-3</v>
      </c>
      <c r="AJ75" s="57">
        <f t="shared" si="33"/>
        <v>71.4008800000001</v>
      </c>
      <c r="AL75">
        <v>0</v>
      </c>
      <c r="AR75" s="11">
        <f>($AW$18*$AW$15 -($AW$18*COS(RADIANS(A75)))-($AW$15*COS(RADIANS(DEGREES(ASIN(SIN(RADIANS(A76))*($AW$18/$AW$15)))))))</f>
        <v>-0.13002599508634152</v>
      </c>
    </row>
    <row r="76" spans="1:44" customFormat="1" x14ac:dyDescent="0.2">
      <c r="A76" s="7">
        <v>-289</v>
      </c>
      <c r="B76" s="7">
        <v>200.86</v>
      </c>
      <c r="C76" s="7">
        <f t="shared" si="26"/>
        <v>2.0086E-4</v>
      </c>
      <c r="D76" s="7"/>
      <c r="E76" s="7">
        <v>0.39800000000000002</v>
      </c>
      <c r="F76" s="7"/>
      <c r="G76" s="7">
        <v>0.39200000000000002</v>
      </c>
      <c r="H76" s="7">
        <v>0.39400000000000002</v>
      </c>
      <c r="I76" s="7">
        <v>0.38400000000000001</v>
      </c>
      <c r="J76" s="7">
        <v>0.42399999999999999</v>
      </c>
      <c r="L76" s="13">
        <f t="shared" si="17"/>
        <v>2.0086E-4</v>
      </c>
      <c r="M76" s="12"/>
      <c r="N76" s="10">
        <f t="shared" si="18"/>
        <v>3.6299999999999955</v>
      </c>
      <c r="O76" s="10">
        <f t="shared" si="19"/>
        <v>3.0000000000000027E-3</v>
      </c>
      <c r="P76" s="10"/>
      <c r="Q76" s="13">
        <f t="shared" si="20"/>
        <v>3.6299999999999907E-6</v>
      </c>
      <c r="R76" s="10">
        <f t="shared" si="27"/>
        <v>300</v>
      </c>
      <c r="S76" s="10"/>
      <c r="T76" s="10">
        <f t="shared" si="21"/>
        <v>39800</v>
      </c>
      <c r="U76" s="10"/>
      <c r="V76" s="10">
        <f t="shared" si="22"/>
        <v>-0.14190236342944657</v>
      </c>
      <c r="W76" s="10"/>
      <c r="X76" s="10">
        <f t="shared" si="23"/>
        <v>-0.40011692792631215</v>
      </c>
      <c r="Y76" s="10">
        <f t="shared" si="24"/>
        <v>2.3028934583565053</v>
      </c>
      <c r="Z76" s="10"/>
      <c r="AA76" s="10">
        <f t="shared" si="28"/>
        <v>3.2613005464944833E-3</v>
      </c>
      <c r="AB76" s="10">
        <f t="shared" si="29"/>
        <v>7.7786165736184465E-3</v>
      </c>
      <c r="AC76" s="10"/>
      <c r="AD76" s="10">
        <f t="shared" si="30"/>
        <v>4.5998830720736876</v>
      </c>
      <c r="AE76" s="10">
        <f t="shared" si="25"/>
        <v>-3.6971065416434947</v>
      </c>
      <c r="AF76" s="10"/>
      <c r="AG76" s="24">
        <f t="shared" si="31"/>
        <v>3.2613005464945388E-3</v>
      </c>
      <c r="AH76" s="24">
        <f t="shared" si="32"/>
        <v>7.7786165736184465E-3</v>
      </c>
      <c r="AJ76" s="57">
        <f t="shared" si="33"/>
        <v>72.912179999999907</v>
      </c>
      <c r="AL76">
        <v>0</v>
      </c>
      <c r="AR76" s="11">
        <f>($AW$18*$AW$15 -($AW$18*COS(RADIANS(A76)))-($AW$15*COS(RADIANS(DEGREES(ASIN(SIN(RADIANS(A77))*($AW$18/$AW$15)))))))</f>
        <v>-0.12837936805047923</v>
      </c>
    </row>
    <row r="77" spans="1:44" customFormat="1" x14ac:dyDescent="0.2">
      <c r="A77" s="7">
        <v>-288</v>
      </c>
      <c r="B77" s="7">
        <v>204.49</v>
      </c>
      <c r="C77" s="7">
        <f t="shared" si="26"/>
        <v>2.0448999999999999E-4</v>
      </c>
      <c r="D77" s="7"/>
      <c r="E77" s="7">
        <v>0.40100000000000002</v>
      </c>
      <c r="F77" s="7"/>
      <c r="G77" s="7">
        <v>0.38900000000000001</v>
      </c>
      <c r="H77" s="7">
        <v>0.39</v>
      </c>
      <c r="I77" s="7">
        <v>0.38200000000000001</v>
      </c>
      <c r="J77" s="7">
        <v>0.443</v>
      </c>
      <c r="L77" s="13">
        <f t="shared" si="17"/>
        <v>2.0448999999999999E-4</v>
      </c>
      <c r="M77" s="12"/>
      <c r="N77" s="10">
        <f t="shared" si="18"/>
        <v>3.6299999999999955</v>
      </c>
      <c r="O77" s="10">
        <f t="shared" si="19"/>
        <v>-1.0000000000000009E-3</v>
      </c>
      <c r="P77" s="10"/>
      <c r="Q77" s="13">
        <f t="shared" si="20"/>
        <v>3.6300000000000178E-6</v>
      </c>
      <c r="R77" s="10">
        <f t="shared" si="27"/>
        <v>-100</v>
      </c>
      <c r="S77" s="10"/>
      <c r="T77" s="10">
        <f t="shared" si="21"/>
        <v>40100</v>
      </c>
      <c r="U77" s="10"/>
      <c r="V77" s="10">
        <f t="shared" si="22"/>
        <v>-1.1683607954202813</v>
      </c>
      <c r="W77" s="10"/>
      <c r="X77" s="10">
        <f t="shared" si="23"/>
        <v>-0.39685562737981767</v>
      </c>
      <c r="Y77" s="10">
        <f t="shared" si="24"/>
        <v>2.3106720749301237</v>
      </c>
      <c r="Z77" s="10"/>
      <c r="AA77" s="10">
        <f t="shared" si="28"/>
        <v>-1.0843812922199381E-3</v>
      </c>
      <c r="AB77" s="10">
        <f t="shared" si="29"/>
        <v>7.6417422938752644E-3</v>
      </c>
      <c r="AC77" s="10"/>
      <c r="AD77" s="10">
        <f t="shared" si="30"/>
        <v>4.6031443726201822</v>
      </c>
      <c r="AE77" s="10">
        <f t="shared" si="25"/>
        <v>-3.6893279250698763</v>
      </c>
      <c r="AF77" s="10"/>
      <c r="AG77" s="24">
        <f t="shared" si="31"/>
        <v>-1.0843812922196605E-3</v>
      </c>
      <c r="AH77" s="24">
        <f t="shared" si="32"/>
        <v>7.6417422938752644E-3</v>
      </c>
      <c r="AJ77" s="57">
        <f t="shared" si="33"/>
        <v>74.22986999999992</v>
      </c>
      <c r="AL77">
        <v>0</v>
      </c>
      <c r="AR77" s="11">
        <f>($AW$18*$AW$15 -($AW$18*COS(RADIANS(A77)))-($AW$15*COS(RADIANS(DEGREES(ASIN(SIN(RADIANS(A78))*($AW$18/$AW$15)))))))</f>
        <v>-0.12673831376567479</v>
      </c>
    </row>
    <row r="78" spans="1:44" customFormat="1" x14ac:dyDescent="0.2">
      <c r="A78" s="7">
        <v>-287</v>
      </c>
      <c r="B78" s="7">
        <v>208.12</v>
      </c>
      <c r="C78" s="7">
        <f t="shared" si="26"/>
        <v>2.0812000000000001E-4</v>
      </c>
      <c r="D78" s="7"/>
      <c r="E78" s="7">
        <v>0.4</v>
      </c>
      <c r="F78" s="7"/>
      <c r="G78" s="7">
        <v>0.38700000000000001</v>
      </c>
      <c r="H78" s="7">
        <v>0.38600000000000001</v>
      </c>
      <c r="I78" s="7">
        <v>0.38</v>
      </c>
      <c r="J78" s="7">
        <v>0.44900000000000001</v>
      </c>
      <c r="L78" s="13">
        <f t="shared" si="17"/>
        <v>2.0812000000000001E-4</v>
      </c>
      <c r="M78" s="12"/>
      <c r="N78" s="10">
        <f t="shared" si="18"/>
        <v>3.6299999999999955</v>
      </c>
      <c r="O78" s="10">
        <f t="shared" si="19"/>
        <v>-8.0000000000000071E-3</v>
      </c>
      <c r="P78" s="10"/>
      <c r="Q78" s="13">
        <f t="shared" si="20"/>
        <v>3.6299999999999907E-6</v>
      </c>
      <c r="R78" s="10">
        <f t="shared" si="27"/>
        <v>-800</v>
      </c>
      <c r="S78" s="10"/>
      <c r="T78" s="10">
        <f t="shared" si="21"/>
        <v>40000</v>
      </c>
      <c r="U78" s="10"/>
      <c r="V78" s="10">
        <f t="shared" si="22"/>
        <v>-2.1395782188172756</v>
      </c>
      <c r="W78" s="10"/>
      <c r="X78" s="10">
        <f t="shared" si="23"/>
        <v>-0.3979400086720376</v>
      </c>
      <c r="Y78" s="10">
        <f t="shared" si="24"/>
        <v>2.318313817223999</v>
      </c>
      <c r="Z78" s="10"/>
      <c r="AA78" s="10">
        <f t="shared" si="28"/>
        <v>-8.773924307505121E-3</v>
      </c>
      <c r="AB78" s="10">
        <f t="shared" si="29"/>
        <v>7.5096017787457114E-3</v>
      </c>
      <c r="AC78" s="10"/>
      <c r="AD78" s="10">
        <f t="shared" si="30"/>
        <v>4.6020599913279625</v>
      </c>
      <c r="AE78" s="10">
        <f t="shared" si="25"/>
        <v>-3.681686182776001</v>
      </c>
      <c r="AF78" s="10"/>
      <c r="AG78" s="24">
        <f t="shared" si="31"/>
        <v>-8.7739243075048989E-3</v>
      </c>
      <c r="AH78" s="24">
        <f t="shared" si="32"/>
        <v>7.5096017787457114E-3</v>
      </c>
      <c r="AJ78" s="57">
        <f t="shared" si="33"/>
        <v>75.547559999999905</v>
      </c>
      <c r="AL78">
        <v>0</v>
      </c>
      <c r="AR78" s="11">
        <f>($AW$18*$AW$15 -($AW$18*COS(RADIANS(A78)))-($AW$15*COS(RADIANS(DEGREES(ASIN(SIN(RADIANS(A79))*($AW$18/$AW$15)))))))</f>
        <v>-0.1251037088621014</v>
      </c>
    </row>
    <row r="79" spans="1:44" customFormat="1" x14ac:dyDescent="0.2">
      <c r="A79" s="7">
        <v>-286</v>
      </c>
      <c r="B79" s="7">
        <v>211.75</v>
      </c>
      <c r="C79" s="7">
        <f t="shared" si="26"/>
        <v>2.1175E-4</v>
      </c>
      <c r="D79" s="7"/>
      <c r="E79" s="7">
        <v>0.39200000000000002</v>
      </c>
      <c r="F79" s="7"/>
      <c r="G79" s="7">
        <v>0.38700000000000001</v>
      </c>
      <c r="H79" s="7">
        <v>0.38400000000000001</v>
      </c>
      <c r="I79" s="7">
        <v>0.38600000000000001</v>
      </c>
      <c r="J79" s="7">
        <v>0.41</v>
      </c>
      <c r="L79" s="13">
        <f t="shared" si="17"/>
        <v>2.1175E-4</v>
      </c>
      <c r="M79" s="12"/>
      <c r="N79" s="10">
        <f t="shared" si="18"/>
        <v>3.6299999999999955</v>
      </c>
      <c r="O79" s="10">
        <f t="shared" si="19"/>
        <v>-1.4000000000000012E-2</v>
      </c>
      <c r="P79" s="10"/>
      <c r="Q79" s="13">
        <f t="shared" si="20"/>
        <v>3.6299999999999907E-6</v>
      </c>
      <c r="R79" s="10">
        <f t="shared" si="27"/>
        <v>-1400</v>
      </c>
      <c r="S79" s="10"/>
      <c r="T79" s="10">
        <f t="shared" si="21"/>
        <v>39200</v>
      </c>
      <c r="U79" s="10"/>
      <c r="V79" s="10">
        <f t="shared" si="22"/>
        <v>-2.4160763310695934</v>
      </c>
      <c r="W79" s="10"/>
      <c r="X79" s="10">
        <f t="shared" si="23"/>
        <v>-0.40671393297954272</v>
      </c>
      <c r="Y79" s="10">
        <f t="shared" si="24"/>
        <v>2.3258234190027447</v>
      </c>
      <c r="Z79" s="10"/>
      <c r="AA79" s="10">
        <f t="shared" si="28"/>
        <v>-1.5794267183231958E-2</v>
      </c>
      <c r="AB79" s="10">
        <f t="shared" si="29"/>
        <v>7.3819536225991911E-3</v>
      </c>
      <c r="AC79" s="10"/>
      <c r="AD79" s="10">
        <f t="shared" si="30"/>
        <v>4.5932860670204576</v>
      </c>
      <c r="AE79" s="10">
        <f t="shared" si="25"/>
        <v>-3.6741765809972553</v>
      </c>
      <c r="AF79" s="10"/>
      <c r="AG79" s="24">
        <f t="shared" si="31"/>
        <v>-1.5794267183232513E-2</v>
      </c>
      <c r="AH79" s="24">
        <f t="shared" si="32"/>
        <v>7.3819536225991911E-3</v>
      </c>
      <c r="AJ79" s="57">
        <f t="shared" si="33"/>
        <v>76.865249999999904</v>
      </c>
      <c r="AL79">
        <v>0</v>
      </c>
      <c r="AR79" s="11">
        <f>($AW$18*$AW$15 -($AW$18*COS(RADIANS(A79)))-($AW$15*COS(RADIANS(DEGREES(ASIN(SIN(RADIANS(A80))*($AW$18/$AW$15)))))))</f>
        <v>-0.12347641357388725</v>
      </c>
    </row>
    <row r="80" spans="1:44" customFormat="1" x14ac:dyDescent="0.2">
      <c r="A80" s="7">
        <v>-285</v>
      </c>
      <c r="B80" s="7">
        <v>215.38</v>
      </c>
      <c r="C80" s="7">
        <f t="shared" si="26"/>
        <v>2.1537999999999999E-4</v>
      </c>
      <c r="D80" s="7"/>
      <c r="E80" s="7">
        <v>0.378</v>
      </c>
      <c r="F80" s="7"/>
      <c r="G80" s="7">
        <v>0.38900000000000001</v>
      </c>
      <c r="H80" s="7">
        <v>0.38400000000000001</v>
      </c>
      <c r="I80" s="7">
        <v>0.38100000000000001</v>
      </c>
      <c r="J80" s="7">
        <v>0.35699999999999998</v>
      </c>
      <c r="L80" s="13">
        <f t="shared" si="17"/>
        <v>2.1537999999999999E-4</v>
      </c>
      <c r="M80" s="12"/>
      <c r="N80" s="10">
        <f t="shared" si="18"/>
        <v>3.6400000000000148</v>
      </c>
      <c r="O80" s="10">
        <f t="shared" si="19"/>
        <v>-1.5000000000000013E-2</v>
      </c>
      <c r="P80" s="10"/>
      <c r="Q80" s="13">
        <f t="shared" si="20"/>
        <v>3.6400000000000126E-6</v>
      </c>
      <c r="R80" s="10">
        <f t="shared" si="27"/>
        <v>-1500</v>
      </c>
      <c r="S80" s="10"/>
      <c r="T80" s="10">
        <f t="shared" si="21"/>
        <v>37800</v>
      </c>
      <c r="U80" s="10"/>
      <c r="V80" s="10">
        <f t="shared" si="22"/>
        <v>-1.5273116403893938</v>
      </c>
      <c r="W80" s="10"/>
      <c r="X80" s="10">
        <f t="shared" si="23"/>
        <v>-0.42250820016277468</v>
      </c>
      <c r="Y80" s="10">
        <f t="shared" si="24"/>
        <v>2.3332053726253439</v>
      </c>
      <c r="Z80" s="10"/>
      <c r="AA80" s="10">
        <f t="shared" si="28"/>
        <v>-1.7585174801112824E-2</v>
      </c>
      <c r="AB80" s="10">
        <f t="shared" si="29"/>
        <v>7.2784020003737737E-3</v>
      </c>
      <c r="AC80" s="10"/>
      <c r="AD80" s="10">
        <f t="shared" si="30"/>
        <v>4.5774917998372251</v>
      </c>
      <c r="AE80" s="10">
        <f t="shared" si="25"/>
        <v>-3.6667946273746561</v>
      </c>
      <c r="AF80" s="10"/>
      <c r="AG80" s="24">
        <f t="shared" si="31"/>
        <v>-1.7585174801112657E-2</v>
      </c>
      <c r="AH80" s="24">
        <f t="shared" si="32"/>
        <v>7.2784020003737737E-3</v>
      </c>
      <c r="AJ80" s="57">
        <f t="shared" si="33"/>
        <v>78.398320000000325</v>
      </c>
      <c r="AL80">
        <v>0</v>
      </c>
      <c r="AR80" s="11">
        <f>($AW$18*$AW$15 -($AW$18*COS(RADIANS(A80)))-($AW$15*COS(RADIANS(DEGREES(ASIN(SIN(RADIANS(A81))*($AW$18/$AW$15)))))))</f>
        <v>-0.12185727038913123</v>
      </c>
    </row>
    <row r="81" spans="1:44" customFormat="1" x14ac:dyDescent="0.2">
      <c r="A81" s="7">
        <v>-284</v>
      </c>
      <c r="B81" s="7">
        <v>219.02</v>
      </c>
      <c r="C81" s="7">
        <f t="shared" si="26"/>
        <v>2.1902E-4</v>
      </c>
      <c r="D81" s="7"/>
      <c r="E81" s="7">
        <v>0.36299999999999999</v>
      </c>
      <c r="F81" s="7"/>
      <c r="G81" s="7">
        <v>0.375</v>
      </c>
      <c r="H81" s="7">
        <v>0.38300000000000001</v>
      </c>
      <c r="I81" s="7">
        <v>0.372</v>
      </c>
      <c r="J81" s="7">
        <v>0.32</v>
      </c>
      <c r="L81" s="13">
        <f t="shared" si="17"/>
        <v>2.1902E-4</v>
      </c>
      <c r="M81" s="12"/>
      <c r="N81" s="10">
        <f t="shared" si="18"/>
        <v>3.6299999999999955</v>
      </c>
      <c r="O81" s="10">
        <f t="shared" si="19"/>
        <v>-9.000000000000008E-3</v>
      </c>
      <c r="P81" s="10"/>
      <c r="Q81" s="13">
        <f t="shared" si="20"/>
        <v>3.6299999999999907E-6</v>
      </c>
      <c r="R81" s="10">
        <f t="shared" si="27"/>
        <v>-900</v>
      </c>
      <c r="S81" s="10"/>
      <c r="T81" s="10">
        <f t="shared" si="21"/>
        <v>36300</v>
      </c>
      <c r="U81" s="10"/>
      <c r="V81" s="10">
        <f t="shared" si="22"/>
        <v>-0.17540091151619361</v>
      </c>
      <c r="W81" s="10"/>
      <c r="X81" s="10">
        <f t="shared" si="23"/>
        <v>-0.44009337496388751</v>
      </c>
      <c r="Y81" s="10">
        <f t="shared" si="24"/>
        <v>2.3404837746257177</v>
      </c>
      <c r="Z81" s="10"/>
      <c r="AA81" s="10">
        <f t="shared" si="28"/>
        <v>-1.0903363010324685E-2</v>
      </c>
      <c r="AB81" s="10">
        <f t="shared" si="29"/>
        <v>7.1389248415241191E-3</v>
      </c>
      <c r="AC81" s="10"/>
      <c r="AD81" s="10">
        <f t="shared" si="30"/>
        <v>4.5599066250361124</v>
      </c>
      <c r="AE81" s="10">
        <f t="shared" si="25"/>
        <v>-3.6595162253742823</v>
      </c>
      <c r="AF81" s="10"/>
      <c r="AG81" s="24">
        <f t="shared" si="31"/>
        <v>-1.0903363010324796E-2</v>
      </c>
      <c r="AH81" s="24">
        <f t="shared" si="32"/>
        <v>7.1389248415241191E-3</v>
      </c>
      <c r="AJ81" s="57">
        <f t="shared" si="33"/>
        <v>79.504259999999903</v>
      </c>
      <c r="AL81">
        <v>0</v>
      </c>
      <c r="AR81" s="11">
        <f>($AW$18*$AW$15 -($AW$18*COS(RADIANS(A81)))-($AW$15*COS(RADIANS(DEGREES(ASIN(SIN(RADIANS(A82))*($AW$18/$AW$15)))))))</f>
        <v>-0.12024710272596113</v>
      </c>
    </row>
    <row r="82" spans="1:44" customFormat="1" x14ac:dyDescent="0.2">
      <c r="A82" s="7">
        <v>-283</v>
      </c>
      <c r="B82" s="7">
        <v>222.65</v>
      </c>
      <c r="C82" s="7">
        <f t="shared" si="26"/>
        <v>2.2264999999999999E-4</v>
      </c>
      <c r="D82" s="7"/>
      <c r="E82" s="7">
        <v>0.35399999999999998</v>
      </c>
      <c r="F82" s="7"/>
      <c r="G82" s="7">
        <v>0.36099999999999999</v>
      </c>
      <c r="H82" s="7">
        <v>0.38500000000000001</v>
      </c>
      <c r="I82" s="7">
        <v>0.38</v>
      </c>
      <c r="J82" s="7">
        <v>0.28999999999999998</v>
      </c>
      <c r="L82" s="13">
        <f t="shared" si="17"/>
        <v>2.2264999999999999E-4</v>
      </c>
      <c r="M82" s="12"/>
      <c r="N82" s="10">
        <f t="shared" si="18"/>
        <v>3.6200000000000045</v>
      </c>
      <c r="O82" s="10">
        <f t="shared" si="19"/>
        <v>-1.0000000000000009E-3</v>
      </c>
      <c r="P82" s="10"/>
      <c r="Q82" s="13">
        <f t="shared" si="20"/>
        <v>3.6199999999999958E-6</v>
      </c>
      <c r="R82" s="10">
        <f t="shared" si="27"/>
        <v>-100</v>
      </c>
      <c r="S82" s="10"/>
      <c r="T82" s="10">
        <f t="shared" si="21"/>
        <v>35400</v>
      </c>
      <c r="U82" s="10"/>
      <c r="V82" s="10">
        <f t="shared" si="22"/>
        <v>0.53172678733206957</v>
      </c>
      <c r="W82" s="10"/>
      <c r="X82" s="10">
        <f t="shared" si="23"/>
        <v>-0.45099673797421219</v>
      </c>
      <c r="Y82" s="10">
        <f t="shared" si="24"/>
        <v>2.3476226994672418</v>
      </c>
      <c r="Z82" s="10"/>
      <c r="AA82" s="10">
        <f t="shared" si="28"/>
        <v>-1.2285566379652835E-3</v>
      </c>
      <c r="AB82" s="10">
        <f t="shared" si="29"/>
        <v>7.0042773857070806E-3</v>
      </c>
      <c r="AC82" s="10"/>
      <c r="AD82" s="10">
        <f t="shared" si="30"/>
        <v>4.5490032620257876</v>
      </c>
      <c r="AE82" s="10">
        <f t="shared" si="25"/>
        <v>-3.6523773005327582</v>
      </c>
      <c r="AF82" s="10"/>
      <c r="AG82" s="24">
        <f t="shared" si="31"/>
        <v>-1.2285566379652835E-3</v>
      </c>
      <c r="AH82" s="24">
        <f t="shared" si="32"/>
        <v>7.0042773857070806E-3</v>
      </c>
      <c r="AJ82" s="57">
        <f t="shared" si="33"/>
        <v>80.599300000000113</v>
      </c>
      <c r="AL82">
        <v>0</v>
      </c>
      <c r="AR82" s="11">
        <f>($AW$18*$AW$15 -($AW$18*COS(RADIANS(A82)))-($AW$15*COS(RADIANS(DEGREES(ASIN(SIN(RADIANS(A83))*($AW$18/$AW$15)))))))</f>
        <v>-0.11864671364168329</v>
      </c>
    </row>
    <row r="83" spans="1:44" customFormat="1" x14ac:dyDescent="0.2">
      <c r="A83" s="7">
        <v>-282</v>
      </c>
      <c r="B83" s="7">
        <v>226.27</v>
      </c>
      <c r="C83" s="7">
        <f t="shared" si="26"/>
        <v>2.2626999999999999E-4</v>
      </c>
      <c r="D83" s="7"/>
      <c r="E83" s="7">
        <v>0.35299999999999998</v>
      </c>
      <c r="F83" s="7"/>
      <c r="G83" s="7">
        <v>0.373</v>
      </c>
      <c r="H83" s="7">
        <v>0.38200000000000001</v>
      </c>
      <c r="I83" s="7">
        <v>0.38</v>
      </c>
      <c r="J83" s="7">
        <v>0.27600000000000002</v>
      </c>
      <c r="L83" s="13">
        <f t="shared" si="17"/>
        <v>2.2626999999999999E-4</v>
      </c>
      <c r="M83" s="12"/>
      <c r="N83" s="10">
        <f t="shared" si="18"/>
        <v>3.6299999999999955</v>
      </c>
      <c r="O83" s="10">
        <f t="shared" si="19"/>
        <v>3.0000000000000027E-3</v>
      </c>
      <c r="P83" s="10"/>
      <c r="Q83" s="13">
        <f t="shared" si="20"/>
        <v>3.6300000000000178E-6</v>
      </c>
      <c r="R83" s="10">
        <f t="shared" si="27"/>
        <v>300</v>
      </c>
      <c r="S83" s="10"/>
      <c r="T83" s="10">
        <f t="shared" si="21"/>
        <v>35300</v>
      </c>
      <c r="U83" s="10"/>
      <c r="V83" s="10">
        <f t="shared" si="22"/>
        <v>-0.36159482773055079</v>
      </c>
      <c r="W83" s="10"/>
      <c r="X83" s="10">
        <f t="shared" si="23"/>
        <v>-0.45222529461217748</v>
      </c>
      <c r="Y83" s="10">
        <f t="shared" si="24"/>
        <v>2.3546269768529489</v>
      </c>
      <c r="Z83" s="10"/>
      <c r="AA83" s="10">
        <f t="shared" si="28"/>
        <v>3.6752925850526141E-3</v>
      </c>
      <c r="AB83" s="10">
        <f t="shared" si="29"/>
        <v>6.9119944163302804E-3</v>
      </c>
      <c r="AC83" s="10"/>
      <c r="AD83" s="10">
        <f t="shared" si="30"/>
        <v>4.5477747053878224</v>
      </c>
      <c r="AE83" s="10">
        <f t="shared" si="25"/>
        <v>-3.6453730231470511</v>
      </c>
      <c r="AF83" s="10"/>
      <c r="AG83" s="24">
        <f t="shared" si="31"/>
        <v>3.6752925850525031E-3</v>
      </c>
      <c r="AH83" s="24">
        <f t="shared" si="32"/>
        <v>6.9119944163302804E-3</v>
      </c>
      <c r="AJ83" s="57">
        <f t="shared" si="33"/>
        <v>82.136009999999899</v>
      </c>
      <c r="AL83">
        <v>0</v>
      </c>
      <c r="AR83" s="11">
        <f>($AW$18*$AW$15 -($AW$18*COS(RADIANS(A83)))-($AW$15*COS(RADIANS(DEGREES(ASIN(SIN(RADIANS(A84))*($AW$18/$AW$15)))))))</f>
        <v>-0.11705688458215614</v>
      </c>
    </row>
    <row r="84" spans="1:44" customFormat="1" x14ac:dyDescent="0.2">
      <c r="A84" s="7">
        <v>-281</v>
      </c>
      <c r="B84" s="7">
        <v>229.9</v>
      </c>
      <c r="C84" s="7">
        <f t="shared" si="26"/>
        <v>2.299E-4</v>
      </c>
      <c r="D84" s="7"/>
      <c r="E84" s="7">
        <v>0.35599999999999998</v>
      </c>
      <c r="F84" s="7"/>
      <c r="G84" s="7">
        <v>0.38200000000000001</v>
      </c>
      <c r="H84" s="7">
        <v>0.379</v>
      </c>
      <c r="I84" s="7">
        <v>0.372</v>
      </c>
      <c r="J84" s="7">
        <v>0.29099999999999998</v>
      </c>
      <c r="L84" s="13">
        <f t="shared" si="17"/>
        <v>2.299E-4</v>
      </c>
      <c r="M84" s="12"/>
      <c r="N84" s="10">
        <f t="shared" si="18"/>
        <v>3.6099999999999852</v>
      </c>
      <c r="O84" s="10">
        <f t="shared" si="19"/>
        <v>-2.0000000000000018E-3</v>
      </c>
      <c r="P84" s="10"/>
      <c r="Q84" s="13">
        <f t="shared" si="20"/>
        <v>3.6099999999999739E-6</v>
      </c>
      <c r="R84" s="10">
        <f t="shared" si="27"/>
        <v>-200</v>
      </c>
      <c r="S84" s="10"/>
      <c r="T84" s="10">
        <f t="shared" si="21"/>
        <v>35600</v>
      </c>
      <c r="U84" s="10"/>
      <c r="V84" s="10">
        <f t="shared" si="22"/>
        <v>-0.18439314157431413</v>
      </c>
      <c r="W84" s="10"/>
      <c r="X84" s="10">
        <f t="shared" si="23"/>
        <v>-0.44855000202712486</v>
      </c>
      <c r="Y84" s="10">
        <f t="shared" si="24"/>
        <v>2.3615389712692791</v>
      </c>
      <c r="Z84" s="10"/>
      <c r="AA84" s="10">
        <f t="shared" si="28"/>
        <v>-2.4467359470873307E-3</v>
      </c>
      <c r="AB84" s="10">
        <f t="shared" si="29"/>
        <v>6.7665125700040463E-3</v>
      </c>
      <c r="AC84" s="10"/>
      <c r="AD84" s="10">
        <f t="shared" si="30"/>
        <v>4.5514499979728749</v>
      </c>
      <c r="AE84" s="10">
        <f t="shared" si="25"/>
        <v>-3.6384610287307209</v>
      </c>
      <c r="AF84" s="10"/>
      <c r="AG84" s="24">
        <f t="shared" si="31"/>
        <v>-2.4467359470872196E-3</v>
      </c>
      <c r="AH84" s="24">
        <f t="shared" si="32"/>
        <v>6.7665125700040463E-3</v>
      </c>
      <c r="AJ84" s="57">
        <f t="shared" si="33"/>
        <v>82.99389999999967</v>
      </c>
      <c r="AL84">
        <v>0</v>
      </c>
      <c r="AR84" s="11">
        <f>($AW$18*$AW$15 -($AW$18*COS(RADIANS(A84)))-($AW$15*COS(RADIANS(DEGREES(ASIN(SIN(RADIANS(A85))*($AW$18/$AW$15)))))))</f>
        <v>-0.11547837417852416</v>
      </c>
    </row>
    <row r="85" spans="1:44" customFormat="1" x14ac:dyDescent="0.2">
      <c r="A85" s="7">
        <v>-280</v>
      </c>
      <c r="B85" s="7">
        <v>233.51</v>
      </c>
      <c r="C85" s="7">
        <f t="shared" si="26"/>
        <v>2.3350999999999998E-4</v>
      </c>
      <c r="D85" s="7"/>
      <c r="E85" s="7">
        <v>0.35399999999999998</v>
      </c>
      <c r="F85" s="7"/>
      <c r="G85" s="7">
        <v>0.35799999999999998</v>
      </c>
      <c r="H85" s="7">
        <v>0.371</v>
      </c>
      <c r="I85" s="7">
        <v>0.36799999999999999</v>
      </c>
      <c r="J85" s="7">
        <v>0.317</v>
      </c>
      <c r="L85" s="13">
        <f t="shared" si="17"/>
        <v>2.3350999999999998E-4</v>
      </c>
      <c r="M85" s="12"/>
      <c r="N85" s="10">
        <f t="shared" si="18"/>
        <v>3.6100000000000136</v>
      </c>
      <c r="O85" s="10">
        <f t="shared" si="19"/>
        <v>-1.0000000000000009E-3</v>
      </c>
      <c r="P85" s="10"/>
      <c r="Q85" s="13">
        <f t="shared" si="20"/>
        <v>3.6100000000000281E-6</v>
      </c>
      <c r="R85" s="10">
        <f t="shared" si="27"/>
        <v>-100</v>
      </c>
      <c r="S85" s="10"/>
      <c r="T85" s="10">
        <f t="shared" si="21"/>
        <v>35400</v>
      </c>
      <c r="U85" s="10"/>
      <c r="V85" s="10">
        <f t="shared" si="22"/>
        <v>-0.37604050821036716</v>
      </c>
      <c r="W85" s="10"/>
      <c r="X85" s="10">
        <f t="shared" si="23"/>
        <v>-0.45099673797421219</v>
      </c>
      <c r="Y85" s="10">
        <f t="shared" si="24"/>
        <v>2.3683054838392832</v>
      </c>
      <c r="Z85" s="10"/>
      <c r="AA85" s="10">
        <f t="shared" si="28"/>
        <v>-1.2285566379652835E-3</v>
      </c>
      <c r="AB85" s="10">
        <f t="shared" si="29"/>
        <v>6.662702459951042E-3</v>
      </c>
      <c r="AC85" s="10"/>
      <c r="AD85" s="10">
        <f t="shared" si="30"/>
        <v>4.5490032620257876</v>
      </c>
      <c r="AE85" s="10">
        <f t="shared" si="25"/>
        <v>-3.6316945161607168</v>
      </c>
      <c r="AF85" s="10"/>
      <c r="AG85" s="24">
        <f t="shared" si="31"/>
        <v>-1.2285566379652835E-3</v>
      </c>
      <c r="AH85" s="24">
        <f t="shared" si="32"/>
        <v>6.662702459951042E-3</v>
      </c>
      <c r="AJ85" s="57">
        <f t="shared" si="33"/>
        <v>84.297110000000316</v>
      </c>
      <c r="AL85">
        <v>0</v>
      </c>
      <c r="AR85" s="11">
        <f>($AW$18*$AW$15 -($AW$18*COS(RADIANS(A85)))-($AW$15*COS(RADIANS(DEGREES(ASIN(SIN(RADIANS(A86))*($AW$18/$AW$15)))))))</f>
        <v>-0.1139119170983792</v>
      </c>
    </row>
    <row r="86" spans="1:44" customFormat="1" x14ac:dyDescent="0.2">
      <c r="A86" s="7">
        <v>-279</v>
      </c>
      <c r="B86" s="7">
        <v>237.12</v>
      </c>
      <c r="C86" s="7">
        <f t="shared" si="26"/>
        <v>2.3712000000000001E-4</v>
      </c>
      <c r="D86" s="7"/>
      <c r="E86" s="7">
        <v>0.35299999999999998</v>
      </c>
      <c r="F86" s="7"/>
      <c r="G86" s="7">
        <v>0.35199999999999998</v>
      </c>
      <c r="H86" s="7">
        <v>0.36499999999999999</v>
      </c>
      <c r="I86" s="7">
        <v>0.36599999999999999</v>
      </c>
      <c r="J86" s="7">
        <v>0.33100000000000002</v>
      </c>
      <c r="L86" s="13">
        <f t="shared" si="17"/>
        <v>2.3712000000000001E-4</v>
      </c>
      <c r="M86" s="12"/>
      <c r="N86" s="10">
        <f t="shared" si="18"/>
        <v>3.6099999999999852</v>
      </c>
      <c r="O86" s="10">
        <f t="shared" si="19"/>
        <v>-2.0000000000000018E-3</v>
      </c>
      <c r="P86" s="10"/>
      <c r="Q86" s="13">
        <f t="shared" si="20"/>
        <v>3.6099999999999739E-6</v>
      </c>
      <c r="R86" s="10">
        <f t="shared" si="27"/>
        <v>-200</v>
      </c>
      <c r="S86" s="10"/>
      <c r="T86" s="10">
        <f t="shared" si="21"/>
        <v>35300</v>
      </c>
      <c r="U86" s="10"/>
      <c r="V86" s="10">
        <f t="shared" si="22"/>
        <v>1.3339822373436296</v>
      </c>
      <c r="W86" s="10"/>
      <c r="X86" s="10">
        <f t="shared" si="23"/>
        <v>-0.45222529461217748</v>
      </c>
      <c r="Y86" s="10">
        <f t="shared" si="24"/>
        <v>2.3749681862992342</v>
      </c>
      <c r="Z86" s="10"/>
      <c r="AA86" s="10">
        <f t="shared" si="28"/>
        <v>-2.4675889219984426E-3</v>
      </c>
      <c r="AB86" s="10">
        <f t="shared" si="29"/>
        <v>6.562029537036107E-3</v>
      </c>
      <c r="AC86" s="10"/>
      <c r="AD86" s="10">
        <f t="shared" si="30"/>
        <v>4.5477747053878224</v>
      </c>
      <c r="AE86" s="10">
        <f t="shared" si="25"/>
        <v>-3.6250318137007658</v>
      </c>
      <c r="AF86" s="10"/>
      <c r="AG86" s="24">
        <f t="shared" si="31"/>
        <v>-2.4675889219984981E-3</v>
      </c>
      <c r="AH86" s="24">
        <f t="shared" si="32"/>
        <v>6.562029537036107E-3</v>
      </c>
      <c r="AJ86" s="57">
        <f t="shared" si="33"/>
        <v>85.600319999999641</v>
      </c>
      <c r="AL86">
        <v>0</v>
      </c>
      <c r="AR86" s="11">
        <f>($AW$18*$AW$15 -($AW$18*COS(RADIANS(A86)))-($AW$15*COS(RADIANS(DEGREES(ASIN(SIN(RADIANS(A87))*($AW$18/$AW$15)))))))</f>
        <v>-0.11235822295826464</v>
      </c>
    </row>
    <row r="87" spans="1:44" customFormat="1" x14ac:dyDescent="0.2">
      <c r="A87" s="7">
        <v>-278</v>
      </c>
      <c r="B87" s="7">
        <v>240.73</v>
      </c>
      <c r="C87" s="7">
        <f t="shared" si="26"/>
        <v>2.4072999999999998E-4</v>
      </c>
      <c r="D87" s="7"/>
      <c r="E87" s="7">
        <v>0.35099999999999998</v>
      </c>
      <c r="F87" s="7"/>
      <c r="G87" s="7">
        <v>0.35299999999999998</v>
      </c>
      <c r="H87" s="7">
        <v>0.35899999999999999</v>
      </c>
      <c r="I87" s="7">
        <v>0.36199999999999999</v>
      </c>
      <c r="J87" s="7">
        <v>0.33</v>
      </c>
      <c r="L87" s="13">
        <f t="shared" si="17"/>
        <v>2.4072999999999998E-4</v>
      </c>
      <c r="M87" s="12"/>
      <c r="N87" s="10">
        <f t="shared" si="18"/>
        <v>3.5900000000000034</v>
      </c>
      <c r="O87" s="10">
        <f t="shared" si="19"/>
        <v>7.0000000000000062E-3</v>
      </c>
      <c r="P87" s="10"/>
      <c r="Q87" s="13">
        <f t="shared" si="20"/>
        <v>3.5899999999999843E-6</v>
      </c>
      <c r="R87" s="10">
        <f t="shared" si="27"/>
        <v>700</v>
      </c>
      <c r="S87" s="10"/>
      <c r="T87" s="10">
        <f t="shared" si="21"/>
        <v>35100</v>
      </c>
      <c r="U87" s="10"/>
      <c r="V87" s="10">
        <f t="shared" si="22"/>
        <v>1.8939103549197276</v>
      </c>
      <c r="W87" s="10"/>
      <c r="X87" s="10">
        <f t="shared" si="23"/>
        <v>-0.45469288353417592</v>
      </c>
      <c r="Y87" s="10">
        <f t="shared" si="24"/>
        <v>2.3815302158362703</v>
      </c>
      <c r="Z87" s="10"/>
      <c r="AA87" s="10">
        <f t="shared" si="28"/>
        <v>8.5759101780502611E-3</v>
      </c>
      <c r="AB87" s="10">
        <f t="shared" si="29"/>
        <v>6.4288038760755839E-3</v>
      </c>
      <c r="AC87" s="10"/>
      <c r="AD87" s="10">
        <f t="shared" si="30"/>
        <v>4.5453071164658239</v>
      </c>
      <c r="AE87" s="10">
        <f t="shared" si="25"/>
        <v>-3.6184697841637297</v>
      </c>
      <c r="AF87" s="10"/>
      <c r="AG87" s="24">
        <f t="shared" si="31"/>
        <v>8.5759101780507052E-3</v>
      </c>
      <c r="AH87" s="24">
        <f t="shared" si="32"/>
        <v>6.4288038760755839E-3</v>
      </c>
      <c r="AJ87" s="57">
        <f t="shared" si="33"/>
        <v>86.422070000000076</v>
      </c>
      <c r="AL87">
        <v>0</v>
      </c>
      <c r="AR87" s="11">
        <f>($AW$18*$AW$15 -($AW$18*COS(RADIANS(A87)))-($AW$15*COS(RADIANS(DEGREES(ASIN(SIN(RADIANS(A88))*($AW$18/$AW$15)))))))</f>
        <v>-0.11081797530419946</v>
      </c>
    </row>
    <row r="88" spans="1:44" customFormat="1" x14ac:dyDescent="0.2">
      <c r="A88" s="7">
        <v>-277</v>
      </c>
      <c r="B88" s="7">
        <v>244.32</v>
      </c>
      <c r="C88" s="7">
        <f t="shared" si="26"/>
        <v>2.4431999999999996E-4</v>
      </c>
      <c r="D88" s="7"/>
      <c r="E88" s="7">
        <v>0.35799999999999998</v>
      </c>
      <c r="F88" s="7"/>
      <c r="G88" s="7">
        <v>0.35099999999999998</v>
      </c>
      <c r="H88" s="7">
        <v>0.36699999999999999</v>
      </c>
      <c r="I88" s="7">
        <v>0.36799999999999999</v>
      </c>
      <c r="J88" s="7">
        <v>0.34499999999999997</v>
      </c>
      <c r="L88" s="13">
        <f t="shared" si="17"/>
        <v>2.4431999999999996E-4</v>
      </c>
      <c r="M88" s="12"/>
      <c r="N88" s="10">
        <f t="shared" si="18"/>
        <v>3.5800000000000125</v>
      </c>
      <c r="O88" s="10">
        <f t="shared" si="19"/>
        <v>1.0000000000000009E-2</v>
      </c>
      <c r="P88" s="10"/>
      <c r="Q88" s="13">
        <f t="shared" si="20"/>
        <v>3.5800000000000437E-6</v>
      </c>
      <c r="R88" s="10">
        <f t="shared" si="27"/>
        <v>1000</v>
      </c>
      <c r="S88" s="10"/>
      <c r="T88" s="10">
        <f t="shared" si="21"/>
        <v>35800</v>
      </c>
      <c r="U88" s="10"/>
      <c r="V88" s="10">
        <f t="shared" si="22"/>
        <v>2.9765591847553838</v>
      </c>
      <c r="W88" s="10"/>
      <c r="X88" s="10">
        <f t="shared" si="23"/>
        <v>-0.44611697335612566</v>
      </c>
      <c r="Y88" s="10">
        <f t="shared" si="24"/>
        <v>2.3879590197123459</v>
      </c>
      <c r="Z88" s="10"/>
      <c r="AA88" s="10">
        <f t="shared" si="28"/>
        <v>1.196479202964329E-2</v>
      </c>
      <c r="AB88" s="10">
        <f t="shared" si="29"/>
        <v>6.3175070554755131E-3</v>
      </c>
      <c r="AC88" s="10"/>
      <c r="AD88" s="10">
        <f t="shared" si="30"/>
        <v>4.5538830266438746</v>
      </c>
      <c r="AE88" s="10">
        <f t="shared" si="25"/>
        <v>-3.6120409802876541</v>
      </c>
      <c r="AF88" s="10"/>
      <c r="AG88" s="24">
        <f t="shared" si="31"/>
        <v>1.1964792029643512E-2</v>
      </c>
      <c r="AH88" s="24">
        <f t="shared" si="32"/>
        <v>6.3175070554755131E-3</v>
      </c>
      <c r="AJ88" s="57">
        <f t="shared" si="33"/>
        <v>87.4665600000003</v>
      </c>
      <c r="AL88">
        <v>0</v>
      </c>
      <c r="AR88" s="11">
        <f>($AW$18*$AW$15 -($AW$18*COS(RADIANS(A88)))-($AW$15*COS(RADIANS(DEGREES(ASIN(SIN(RADIANS(A89))*($AW$18/$AW$15)))))))</f>
        <v>-0.10929183066658374</v>
      </c>
    </row>
    <row r="89" spans="1:44" customFormat="1" x14ac:dyDescent="0.2">
      <c r="A89" s="7">
        <v>-276</v>
      </c>
      <c r="B89" s="7">
        <v>247.9</v>
      </c>
      <c r="C89" s="7">
        <f t="shared" si="26"/>
        <v>2.4790000000000001E-4</v>
      </c>
      <c r="D89" s="7"/>
      <c r="E89" s="7">
        <v>0.36799999999999999</v>
      </c>
      <c r="F89" s="7"/>
      <c r="G89" s="7">
        <v>0.34399999999999997</v>
      </c>
      <c r="H89" s="7">
        <v>0.36799999999999999</v>
      </c>
      <c r="I89" s="7">
        <v>0.36699999999999999</v>
      </c>
      <c r="J89" s="7">
        <v>0.39500000000000002</v>
      </c>
      <c r="L89" s="13">
        <f t="shared" si="17"/>
        <v>2.4790000000000001E-4</v>
      </c>
      <c r="M89" s="12"/>
      <c r="N89" s="10">
        <f t="shared" si="18"/>
        <v>3.5699999999999932</v>
      </c>
      <c r="O89" s="10">
        <f t="shared" si="19"/>
        <v>1.6000000000000014E-2</v>
      </c>
      <c r="P89" s="10"/>
      <c r="Q89" s="13">
        <f t="shared" si="20"/>
        <v>3.5699999999999946E-6</v>
      </c>
      <c r="R89" s="10">
        <f t="shared" si="27"/>
        <v>1600</v>
      </c>
      <c r="S89" s="10"/>
      <c r="T89" s="10">
        <f t="shared" si="21"/>
        <v>36800</v>
      </c>
      <c r="U89" s="10"/>
      <c r="V89" s="10">
        <f t="shared" si="22"/>
        <v>2.7258687023920896</v>
      </c>
      <c r="W89" s="10"/>
      <c r="X89" s="10">
        <f t="shared" si="23"/>
        <v>-0.43415218132648237</v>
      </c>
      <c r="Y89" s="10">
        <f t="shared" si="24"/>
        <v>2.3942765267678214</v>
      </c>
      <c r="Z89" s="10"/>
      <c r="AA89" s="10">
        <f t="shared" si="28"/>
        <v>1.8483405694013189E-2</v>
      </c>
      <c r="AB89" s="10">
        <f t="shared" si="29"/>
        <v>6.2096550233827763E-3</v>
      </c>
      <c r="AC89" s="10"/>
      <c r="AD89" s="10">
        <f t="shared" si="30"/>
        <v>4.5658478186735181</v>
      </c>
      <c r="AE89" s="10">
        <f t="shared" si="25"/>
        <v>-3.6057234732321786</v>
      </c>
      <c r="AF89" s="10"/>
      <c r="AG89" s="24">
        <f t="shared" si="31"/>
        <v>1.8483405694012411E-2</v>
      </c>
      <c r="AH89" s="24">
        <f t="shared" si="32"/>
        <v>6.2096550233827763E-3</v>
      </c>
      <c r="AJ89" s="57">
        <f t="shared" si="33"/>
        <v>88.500299999999839</v>
      </c>
      <c r="AL89">
        <v>0</v>
      </c>
      <c r="AR89" s="11">
        <f>($AW$18*$AW$15 -($AW$18*COS(RADIANS(A89)))-($AW$15*COS(RADIANS(DEGREES(ASIN(SIN(RADIANS(A90))*($AW$18/$AW$15)))))))</f>
        <v>-0.10778041769544232</v>
      </c>
    </row>
    <row r="90" spans="1:44" customFormat="1" x14ac:dyDescent="0.2">
      <c r="A90" s="7">
        <v>-275</v>
      </c>
      <c r="B90" s="7">
        <v>251.47</v>
      </c>
      <c r="C90" s="7">
        <f t="shared" si="26"/>
        <v>2.5147E-4</v>
      </c>
      <c r="D90" s="7"/>
      <c r="E90" s="7">
        <v>0.38400000000000001</v>
      </c>
      <c r="F90" s="7"/>
      <c r="G90" s="7">
        <v>0.34100000000000003</v>
      </c>
      <c r="H90" s="7">
        <v>0.36599999999999999</v>
      </c>
      <c r="I90" s="7">
        <v>0.36399999999999999</v>
      </c>
      <c r="J90" s="7">
        <v>0.46400000000000002</v>
      </c>
      <c r="L90" s="13">
        <f t="shared" si="17"/>
        <v>2.5147E-4</v>
      </c>
      <c r="M90" s="12"/>
      <c r="N90" s="10">
        <f t="shared" si="18"/>
        <v>3.5600000000000023</v>
      </c>
      <c r="O90" s="10">
        <f t="shared" si="19"/>
        <v>1.5000000000000013E-2</v>
      </c>
      <c r="P90" s="10"/>
      <c r="Q90" s="13">
        <f t="shared" si="20"/>
        <v>3.5599999999999998E-6</v>
      </c>
      <c r="R90" s="10">
        <f t="shared" si="27"/>
        <v>1500</v>
      </c>
      <c r="S90" s="10"/>
      <c r="T90" s="10">
        <f t="shared" si="21"/>
        <v>38400</v>
      </c>
      <c r="U90" s="10"/>
      <c r="V90" s="10">
        <f t="shared" si="22"/>
        <v>2.8521108049178516</v>
      </c>
      <c r="W90" s="10"/>
      <c r="X90" s="10">
        <f t="shared" si="23"/>
        <v>-0.41566877563246918</v>
      </c>
      <c r="Y90" s="10">
        <f t="shared" si="24"/>
        <v>2.4004861817912042</v>
      </c>
      <c r="Z90" s="10"/>
      <c r="AA90" s="10">
        <f t="shared" si="28"/>
        <v>1.6641671319217455E-2</v>
      </c>
      <c r="AB90" s="10">
        <f t="shared" si="29"/>
        <v>6.1050891059477586E-3</v>
      </c>
      <c r="AC90" s="10"/>
      <c r="AD90" s="10">
        <f t="shared" si="30"/>
        <v>4.5843312243675305</v>
      </c>
      <c r="AE90" s="10">
        <f t="shared" si="25"/>
        <v>-3.5995138182087958</v>
      </c>
      <c r="AF90" s="10"/>
      <c r="AG90" s="24">
        <f t="shared" si="31"/>
        <v>1.6641671319217899E-2</v>
      </c>
      <c r="AH90" s="24">
        <f t="shared" si="32"/>
        <v>6.1050891059477586E-3</v>
      </c>
      <c r="AJ90" s="57">
        <f t="shared" si="33"/>
        <v>89.523320000000055</v>
      </c>
      <c r="AL90">
        <v>0</v>
      </c>
      <c r="AR90" s="11">
        <f>($AW$18*$AW$15 -($AW$18*COS(RADIANS(A90)))-($AW$15*COS(RADIANS(DEGREES(ASIN(SIN(RADIANS(A91))*($AW$18/$AW$15)))))))</f>
        <v>-0.10628433638148521</v>
      </c>
    </row>
    <row r="91" spans="1:44" customFormat="1" x14ac:dyDescent="0.2">
      <c r="A91" s="7">
        <v>-274</v>
      </c>
      <c r="B91" s="7">
        <v>255.03</v>
      </c>
      <c r="C91" s="7">
        <f t="shared" si="26"/>
        <v>2.5503E-4</v>
      </c>
      <c r="D91" s="7"/>
      <c r="E91" s="7">
        <v>0.39900000000000002</v>
      </c>
      <c r="F91" s="7"/>
      <c r="G91" s="7">
        <v>0.33800000000000002</v>
      </c>
      <c r="H91" s="7">
        <v>0.36199999999999999</v>
      </c>
      <c r="I91" s="7">
        <v>0.35899999999999999</v>
      </c>
      <c r="J91" s="7">
        <v>0.53600000000000003</v>
      </c>
      <c r="L91" s="13">
        <f t="shared" si="17"/>
        <v>2.5503E-4</v>
      </c>
      <c r="M91" s="12"/>
      <c r="N91" s="10">
        <f t="shared" si="18"/>
        <v>3.539999999999992</v>
      </c>
      <c r="O91" s="10">
        <f t="shared" si="19"/>
        <v>1.5999999999999959E-2</v>
      </c>
      <c r="P91" s="10"/>
      <c r="Q91" s="13">
        <f t="shared" si="20"/>
        <v>3.5399999999999559E-6</v>
      </c>
      <c r="R91" s="10">
        <f t="shared" si="27"/>
        <v>1600</v>
      </c>
      <c r="S91" s="10"/>
      <c r="T91" s="10">
        <f t="shared" si="21"/>
        <v>39900</v>
      </c>
      <c r="U91" s="10"/>
      <c r="V91" s="10">
        <f t="shared" si="22"/>
        <v>2.6259418681647451</v>
      </c>
      <c r="W91" s="10"/>
      <c r="X91" s="10">
        <f t="shared" si="23"/>
        <v>-0.39902710431325172</v>
      </c>
      <c r="Y91" s="10">
        <f t="shared" si="24"/>
        <v>2.406591270897152</v>
      </c>
      <c r="Z91" s="10"/>
      <c r="AA91" s="10">
        <f t="shared" si="28"/>
        <v>1.7075201025344433E-2</v>
      </c>
      <c r="AB91" s="10">
        <f t="shared" si="29"/>
        <v>5.9868645341203397E-3</v>
      </c>
      <c r="AC91" s="10"/>
      <c r="AD91" s="10">
        <f t="shared" si="30"/>
        <v>4.6009728956867484</v>
      </c>
      <c r="AE91" s="10">
        <f t="shared" si="25"/>
        <v>-3.593408729102848</v>
      </c>
      <c r="AF91" s="10"/>
      <c r="AG91" s="24">
        <f t="shared" si="31"/>
        <v>1.70752010253441E-2</v>
      </c>
      <c r="AH91" s="24">
        <f t="shared" si="32"/>
        <v>5.9868645341203397E-3</v>
      </c>
      <c r="AJ91" s="57">
        <f t="shared" si="33"/>
        <v>90.2806199999998</v>
      </c>
      <c r="AL91">
        <v>0</v>
      </c>
      <c r="AR91" s="11">
        <f>($AW$18*$AW$15 -($AW$18*COS(RADIANS(A91)))-($AW$15*COS(RADIANS(DEGREES(ASIN(SIN(RADIANS(A92))*($AW$18/$AW$15)))))))</f>
        <v>-0.10480415736790517</v>
      </c>
    </row>
    <row r="92" spans="1:44" customFormat="1" x14ac:dyDescent="0.2">
      <c r="A92" s="7">
        <v>-273</v>
      </c>
      <c r="B92" s="7">
        <v>258.57</v>
      </c>
      <c r="C92" s="7">
        <f t="shared" si="26"/>
        <v>2.5856999999999996E-4</v>
      </c>
      <c r="D92" s="7"/>
      <c r="E92" s="7">
        <v>0.41499999999999998</v>
      </c>
      <c r="F92" s="7"/>
      <c r="G92" s="7">
        <v>0.33200000000000002</v>
      </c>
      <c r="H92" s="7">
        <v>0.36199999999999999</v>
      </c>
      <c r="I92" s="7">
        <v>0.35599999999999998</v>
      </c>
      <c r="J92" s="7">
        <v>0.61</v>
      </c>
      <c r="L92" s="13">
        <f t="shared" si="17"/>
        <v>2.5856999999999996E-4</v>
      </c>
      <c r="M92" s="12"/>
      <c r="N92" s="10">
        <f t="shared" si="18"/>
        <v>3.5199999999999818</v>
      </c>
      <c r="O92" s="10">
        <f t="shared" si="19"/>
        <v>1.5000000000000013E-2</v>
      </c>
      <c r="P92" s="10"/>
      <c r="Q92" s="13">
        <f t="shared" si="20"/>
        <v>3.5200000000000205E-6</v>
      </c>
      <c r="R92" s="10">
        <f t="shared" si="27"/>
        <v>1500</v>
      </c>
      <c r="S92" s="10"/>
      <c r="T92" s="10">
        <f t="shared" si="21"/>
        <v>41500</v>
      </c>
      <c r="U92" s="10"/>
      <c r="V92" s="10">
        <f t="shared" si="22"/>
        <v>2.4083471839264821</v>
      </c>
      <c r="W92" s="10"/>
      <c r="X92" s="10">
        <f t="shared" si="23"/>
        <v>-0.38195190328790729</v>
      </c>
      <c r="Y92" s="10">
        <f t="shared" si="24"/>
        <v>2.4125781354312723</v>
      </c>
      <c r="Z92" s="10"/>
      <c r="AA92" s="10">
        <f t="shared" si="28"/>
        <v>1.5420358867493822E-2</v>
      </c>
      <c r="AB92" s="10">
        <f t="shared" si="29"/>
        <v>5.8723153983111231E-3</v>
      </c>
      <c r="AC92" s="10"/>
      <c r="AD92" s="10">
        <f t="shared" si="30"/>
        <v>4.6180480967120925</v>
      </c>
      <c r="AE92" s="10">
        <f t="shared" si="25"/>
        <v>-3.5874218645687277</v>
      </c>
      <c r="AF92" s="10"/>
      <c r="AG92" s="24">
        <f t="shared" si="31"/>
        <v>1.5420358867493711E-2</v>
      </c>
      <c r="AH92" s="24">
        <f t="shared" si="32"/>
        <v>5.8723153983111231E-3</v>
      </c>
      <c r="AJ92" s="57">
        <f t="shared" si="33"/>
        <v>91.016639999999526</v>
      </c>
      <c r="AL92">
        <v>0</v>
      </c>
      <c r="AR92" s="11">
        <f>($AW$18*$AW$15 -($AW$18*COS(RADIANS(A92)))-($AW$15*COS(RADIANS(DEGREES(ASIN(SIN(RADIANS(A93))*($AW$18/$AW$15)))))))</f>
        <v>-0.10334042135721121</v>
      </c>
    </row>
    <row r="93" spans="1:44" customFormat="1" x14ac:dyDescent="0.2">
      <c r="A93" s="7">
        <v>-272</v>
      </c>
      <c r="B93" s="7">
        <v>262.08999999999997</v>
      </c>
      <c r="C93" s="7">
        <f t="shared" si="26"/>
        <v>2.6208999999999998E-4</v>
      </c>
      <c r="D93" s="7"/>
      <c r="E93" s="7">
        <v>0.43</v>
      </c>
      <c r="F93" s="7"/>
      <c r="G93" s="7">
        <v>0.33500000000000002</v>
      </c>
      <c r="H93" s="7">
        <v>0.36</v>
      </c>
      <c r="I93" s="7">
        <v>0.35699999999999998</v>
      </c>
      <c r="J93" s="7">
        <v>0.66800000000000004</v>
      </c>
      <c r="L93" s="13">
        <f t="shared" si="17"/>
        <v>2.6208999999999998E-4</v>
      </c>
      <c r="M93" s="12"/>
      <c r="N93" s="10">
        <f t="shared" si="18"/>
        <v>3.5100000000000477</v>
      </c>
      <c r="O93" s="10">
        <f t="shared" si="19"/>
        <v>1.4000000000000012E-2</v>
      </c>
      <c r="P93" s="10"/>
      <c r="Q93" s="13">
        <f t="shared" si="20"/>
        <v>3.5100000000000257E-6</v>
      </c>
      <c r="R93" s="10">
        <f t="shared" si="27"/>
        <v>1400</v>
      </c>
      <c r="S93" s="10"/>
      <c r="T93" s="10">
        <f t="shared" si="21"/>
        <v>43000</v>
      </c>
      <c r="U93" s="10"/>
      <c r="V93" s="10">
        <f t="shared" si="22"/>
        <v>2.0428427695513762</v>
      </c>
      <c r="W93" s="10"/>
      <c r="X93" s="10">
        <f t="shared" si="23"/>
        <v>-0.36653154442041347</v>
      </c>
      <c r="Y93" s="10">
        <f t="shared" si="24"/>
        <v>2.4184504508295834</v>
      </c>
      <c r="Z93" s="10"/>
      <c r="AA93" s="10">
        <f t="shared" si="28"/>
        <v>1.3914514535033284E-2</v>
      </c>
      <c r="AB93" s="10">
        <f t="shared" si="29"/>
        <v>5.7776198663965772E-3</v>
      </c>
      <c r="AC93" s="10"/>
      <c r="AD93" s="10">
        <f t="shared" si="30"/>
        <v>4.6334684555795862</v>
      </c>
      <c r="AE93" s="10">
        <f t="shared" si="25"/>
        <v>-3.5815495491704166</v>
      </c>
      <c r="AF93" s="10"/>
      <c r="AG93" s="24">
        <f t="shared" si="31"/>
        <v>1.3914514535033895E-2</v>
      </c>
      <c r="AH93" s="24">
        <f t="shared" si="32"/>
        <v>5.7776198663965772E-3</v>
      </c>
      <c r="AJ93" s="57">
        <f t="shared" si="33"/>
        <v>91.993590000001248</v>
      </c>
      <c r="AL93">
        <v>0</v>
      </c>
      <c r="AR93" s="11">
        <f>($AW$18*$AW$15 -($AW$18*COS(RADIANS(A93)))-($AW$15*COS(RADIANS(DEGREES(ASIN(SIN(RADIANS(A94))*($AW$18/$AW$15)))))))</f>
        <v>-0.10189363861670933</v>
      </c>
    </row>
    <row r="94" spans="1:44" customFormat="1" x14ac:dyDescent="0.2">
      <c r="A94" s="7">
        <v>-271</v>
      </c>
      <c r="B94" s="7">
        <v>265.60000000000002</v>
      </c>
      <c r="C94" s="7">
        <f t="shared" si="26"/>
        <v>2.656E-4</v>
      </c>
      <c r="D94" s="7"/>
      <c r="E94" s="7">
        <v>0.44400000000000001</v>
      </c>
      <c r="F94" s="7"/>
      <c r="G94" s="7">
        <v>0.33700000000000002</v>
      </c>
      <c r="H94" s="7">
        <v>0.36199999999999999</v>
      </c>
      <c r="I94" s="7">
        <v>0.35899999999999999</v>
      </c>
      <c r="J94" s="7">
        <v>0.71899999999999997</v>
      </c>
      <c r="L94" s="13">
        <f t="shared" si="17"/>
        <v>2.656E-4</v>
      </c>
      <c r="M94" s="12"/>
      <c r="N94" s="10">
        <f t="shared" si="18"/>
        <v>3.4899999999999523</v>
      </c>
      <c r="O94" s="10">
        <f t="shared" si="19"/>
        <v>1.2000000000000011E-2</v>
      </c>
      <c r="P94" s="10"/>
      <c r="Q94" s="13">
        <f t="shared" si="20"/>
        <v>3.4899999999999818E-6</v>
      </c>
      <c r="R94" s="10">
        <f t="shared" si="27"/>
        <v>1200</v>
      </c>
      <c r="S94" s="10"/>
      <c r="T94" s="10">
        <f t="shared" si="21"/>
        <v>44400</v>
      </c>
      <c r="U94" s="10"/>
      <c r="V94" s="10">
        <f t="shared" si="22"/>
        <v>1.5210316448755663</v>
      </c>
      <c r="W94" s="10"/>
      <c r="X94" s="10">
        <f t="shared" si="23"/>
        <v>-0.35261702988538018</v>
      </c>
      <c r="Y94" s="10">
        <f t="shared" si="24"/>
        <v>2.42422807069598</v>
      </c>
      <c r="Z94" s="10"/>
      <c r="AA94" s="10">
        <f t="shared" si="28"/>
        <v>1.1581872549815186E-2</v>
      </c>
      <c r="AB94" s="10">
        <f t="shared" si="29"/>
        <v>5.669487991167621E-3</v>
      </c>
      <c r="AC94" s="10"/>
      <c r="AD94" s="10">
        <f t="shared" si="30"/>
        <v>4.6473829701146201</v>
      </c>
      <c r="AE94" s="10">
        <f t="shared" si="25"/>
        <v>-3.57577192930402</v>
      </c>
      <c r="AF94" s="10"/>
      <c r="AG94" s="24">
        <f t="shared" si="31"/>
        <v>1.1581872549815131E-2</v>
      </c>
      <c r="AH94" s="24">
        <f t="shared" si="32"/>
        <v>5.669487991167621E-3</v>
      </c>
      <c r="AJ94" s="57">
        <f t="shared" si="33"/>
        <v>92.694399999998737</v>
      </c>
      <c r="AL94">
        <v>0</v>
      </c>
      <c r="AR94" s="11">
        <f>($AW$18*$AW$15 -($AW$18*COS(RADIANS(A94)))-($AW$15*COS(RADIANS(DEGREES(ASIN(SIN(RADIANS(A95))*($AW$18/$AW$15)))))))</f>
        <v>-0.10046428858550539</v>
      </c>
    </row>
    <row r="95" spans="1:44" customFormat="1" x14ac:dyDescent="0.2">
      <c r="A95" s="7">
        <v>-270</v>
      </c>
      <c r="B95" s="7">
        <v>269.08999999999997</v>
      </c>
      <c r="C95" s="7">
        <f t="shared" si="26"/>
        <v>2.6908999999999999E-4</v>
      </c>
      <c r="D95" s="7"/>
      <c r="E95" s="7">
        <v>0.45600000000000002</v>
      </c>
      <c r="F95" s="7"/>
      <c r="G95" s="7">
        <v>0.34</v>
      </c>
      <c r="H95" s="7">
        <v>0.36499999999999999</v>
      </c>
      <c r="I95" s="7">
        <v>0.36199999999999999</v>
      </c>
      <c r="J95" s="7">
        <v>0.75700000000000001</v>
      </c>
      <c r="L95" s="13">
        <f t="shared" si="17"/>
        <v>2.6908999999999999E-4</v>
      </c>
      <c r="M95" s="12"/>
      <c r="N95" s="10">
        <f t="shared" si="18"/>
        <v>3.4800000000000182</v>
      </c>
      <c r="O95" s="10">
        <f t="shared" si="19"/>
        <v>9.000000000000008E-3</v>
      </c>
      <c r="P95" s="10"/>
      <c r="Q95" s="13">
        <f t="shared" si="20"/>
        <v>3.479999999999987E-6</v>
      </c>
      <c r="R95" s="10">
        <f t="shared" si="27"/>
        <v>900</v>
      </c>
      <c r="S95" s="10"/>
      <c r="T95" s="10">
        <f t="shared" si="21"/>
        <v>45600</v>
      </c>
      <c r="U95" s="10"/>
      <c r="V95" s="10">
        <f t="shared" si="22"/>
        <v>2.6896348855076462</v>
      </c>
      <c r="W95" s="10"/>
      <c r="X95" s="10">
        <f t="shared" si="23"/>
        <v>-0.341035157335565</v>
      </c>
      <c r="Y95" s="10">
        <f t="shared" si="24"/>
        <v>2.4298975586871476</v>
      </c>
      <c r="Z95" s="10"/>
      <c r="AA95" s="10">
        <f t="shared" si="28"/>
        <v>8.48811022551893E-3</v>
      </c>
      <c r="AB95" s="10">
        <f t="shared" si="29"/>
        <v>5.5804954841769394E-3</v>
      </c>
      <c r="AC95" s="10"/>
      <c r="AD95" s="10">
        <f t="shared" si="30"/>
        <v>4.6589648426644352</v>
      </c>
      <c r="AE95" s="10">
        <f t="shared" si="25"/>
        <v>-3.5701024413128524</v>
      </c>
      <c r="AF95" s="10"/>
      <c r="AG95" s="24">
        <f t="shared" si="31"/>
        <v>8.4881102255183194E-3</v>
      </c>
      <c r="AH95" s="24">
        <f t="shared" si="32"/>
        <v>5.5804954841769394E-3</v>
      </c>
      <c r="AJ95" s="57">
        <f t="shared" si="33"/>
        <v>93.643320000000486</v>
      </c>
      <c r="AL95">
        <v>0</v>
      </c>
      <c r="AR95" s="11">
        <f>($AW$18*$AW$15 -($AW$18*COS(RADIANS(A95)))-($AW$15*COS(RADIANS(DEGREES(ASIN(SIN(RADIANS(A96))*($AW$18/$AW$15)))))))</f>
        <v>-9.9052819585125712E-2</v>
      </c>
    </row>
    <row r="96" spans="1:44" customFormat="1" x14ac:dyDescent="0.2">
      <c r="A96" s="7">
        <v>-269</v>
      </c>
      <c r="B96" s="7">
        <v>272.57</v>
      </c>
      <c r="C96" s="7">
        <f t="shared" si="26"/>
        <v>2.7256999999999997E-4</v>
      </c>
      <c r="D96" s="7"/>
      <c r="E96" s="7">
        <v>0.46500000000000002</v>
      </c>
      <c r="F96" s="7"/>
      <c r="G96" s="7">
        <v>0.33900000000000002</v>
      </c>
      <c r="H96" s="7">
        <v>0.36799999999999999</v>
      </c>
      <c r="I96" s="7">
        <v>0.36299999999999999</v>
      </c>
      <c r="J96" s="7">
        <v>0.79100000000000004</v>
      </c>
      <c r="L96" s="13">
        <f t="shared" si="17"/>
        <v>2.7256999999999997E-4</v>
      </c>
      <c r="M96" s="12"/>
      <c r="N96" s="10">
        <f t="shared" si="18"/>
        <v>3.4499999999999886</v>
      </c>
      <c r="O96" s="10">
        <f t="shared" si="19"/>
        <v>1.5999999999999959E-2</v>
      </c>
      <c r="P96" s="10"/>
      <c r="Q96" s="13">
        <f t="shared" si="20"/>
        <v>3.4500000000000025E-6</v>
      </c>
      <c r="R96" s="10">
        <f t="shared" si="27"/>
        <v>1600</v>
      </c>
      <c r="S96" s="10"/>
      <c r="T96" s="10">
        <f t="shared" si="21"/>
        <v>46500</v>
      </c>
      <c r="U96" s="10"/>
      <c r="V96" s="10">
        <f t="shared" si="22"/>
        <v>1.3356389278537224</v>
      </c>
      <c r="W96" s="10"/>
      <c r="X96" s="10">
        <f t="shared" si="23"/>
        <v>-0.33254704711004607</v>
      </c>
      <c r="Y96" s="10">
        <f t="shared" si="24"/>
        <v>2.4354780541713246</v>
      </c>
      <c r="Z96" s="10"/>
      <c r="AA96" s="10">
        <f t="shared" si="28"/>
        <v>1.4692123483877828E-2</v>
      </c>
      <c r="AB96" s="10">
        <f t="shared" si="29"/>
        <v>5.4624973683390365E-3</v>
      </c>
      <c r="AC96" s="10"/>
      <c r="AD96" s="10">
        <f t="shared" si="30"/>
        <v>4.6674529528899535</v>
      </c>
      <c r="AE96" s="10">
        <f t="shared" si="25"/>
        <v>-3.5645219458286754</v>
      </c>
      <c r="AF96" s="10"/>
      <c r="AG96" s="24">
        <f t="shared" si="31"/>
        <v>1.4692123483878383E-2</v>
      </c>
      <c r="AH96" s="24">
        <f t="shared" si="32"/>
        <v>5.4624973683390365E-3</v>
      </c>
      <c r="AJ96" s="57">
        <f t="shared" si="33"/>
        <v>94.036649999999696</v>
      </c>
      <c r="AL96">
        <v>0</v>
      </c>
      <c r="AR96" s="11">
        <f>($AW$18*$AW$15 -($AW$18*COS(RADIANS(A96)))-($AW$15*COS(RADIANS(DEGREES(ASIN(SIN(RADIANS(A97))*($AW$18/$AW$15)))))))</f>
        <v>-9.7659648635040702E-2</v>
      </c>
    </row>
    <row r="97" spans="1:44" customFormat="1" x14ac:dyDescent="0.2">
      <c r="A97" s="7">
        <v>-268</v>
      </c>
      <c r="B97" s="7">
        <v>276.02</v>
      </c>
      <c r="C97" s="7">
        <f t="shared" si="26"/>
        <v>2.7601999999999998E-4</v>
      </c>
      <c r="D97" s="7"/>
      <c r="E97" s="7">
        <v>0.48099999999999998</v>
      </c>
      <c r="F97" s="7"/>
      <c r="G97" s="7">
        <v>0.34699999999999998</v>
      </c>
      <c r="H97" s="7">
        <v>0.36599999999999999</v>
      </c>
      <c r="I97" s="7">
        <v>0.36099999999999999</v>
      </c>
      <c r="J97" s="7">
        <v>0.85099999999999998</v>
      </c>
      <c r="L97" s="13">
        <f t="shared" si="17"/>
        <v>2.7601999999999998E-4</v>
      </c>
      <c r="M97" s="12"/>
      <c r="N97" s="10">
        <f t="shared" si="18"/>
        <v>3.4300000000000068</v>
      </c>
      <c r="O97" s="10">
        <f t="shared" si="19"/>
        <v>8.0000000000000071E-3</v>
      </c>
      <c r="P97" s="10"/>
      <c r="Q97" s="13">
        <f t="shared" si="20"/>
        <v>3.4300000000000129E-6</v>
      </c>
      <c r="R97" s="10">
        <f t="shared" si="27"/>
        <v>800</v>
      </c>
      <c r="S97" s="10"/>
      <c r="T97" s="10">
        <f t="shared" si="21"/>
        <v>48100</v>
      </c>
      <c r="U97" s="10"/>
      <c r="V97" s="10">
        <f t="shared" si="22"/>
        <v>-0.50738089908840822</v>
      </c>
      <c r="W97" s="10"/>
      <c r="X97" s="10">
        <f t="shared" si="23"/>
        <v>-0.31785492362616824</v>
      </c>
      <c r="Y97" s="10">
        <f t="shared" si="24"/>
        <v>2.4409405515396636</v>
      </c>
      <c r="Z97" s="10"/>
      <c r="AA97" s="10">
        <f t="shared" si="28"/>
        <v>7.163782749788461E-3</v>
      </c>
      <c r="AB97" s="10">
        <f t="shared" si="29"/>
        <v>5.3635624122603254E-3</v>
      </c>
      <c r="AC97" s="10"/>
      <c r="AD97" s="10">
        <f t="shared" si="30"/>
        <v>4.6821450763738319</v>
      </c>
      <c r="AE97" s="10">
        <f t="shared" si="25"/>
        <v>-3.5590594484603364</v>
      </c>
      <c r="AF97" s="10"/>
      <c r="AG97" s="24">
        <f t="shared" si="31"/>
        <v>7.1637827497879059E-3</v>
      </c>
      <c r="AH97" s="24">
        <f t="shared" si="32"/>
        <v>5.3635624122603254E-3</v>
      </c>
      <c r="AJ97" s="57">
        <f t="shared" si="33"/>
        <v>94.67486000000018</v>
      </c>
      <c r="AL97">
        <v>0</v>
      </c>
      <c r="AR97" s="11">
        <f>($AW$18*$AW$15 -($AW$18*COS(RADIANS(A97)))-($AW$15*COS(RADIANS(DEGREES(ASIN(SIN(RADIANS(A98))*($AW$18/$AW$15)))))))</f>
        <v>-9.628516137354981E-2</v>
      </c>
    </row>
    <row r="98" spans="1:44" customFormat="1" x14ac:dyDescent="0.2">
      <c r="A98" s="7">
        <v>-267</v>
      </c>
      <c r="B98" s="7">
        <v>279.45</v>
      </c>
      <c r="C98" s="7">
        <f t="shared" si="26"/>
        <v>2.7944999999999999E-4</v>
      </c>
      <c r="D98" s="7"/>
      <c r="E98" s="7">
        <v>0.48899999999999999</v>
      </c>
      <c r="F98" s="7"/>
      <c r="G98" s="7">
        <v>0.34399999999999997</v>
      </c>
      <c r="H98" s="7">
        <v>0.36499999999999999</v>
      </c>
      <c r="I98" s="7">
        <v>0.36</v>
      </c>
      <c r="J98" s="7">
        <v>0.88800000000000001</v>
      </c>
      <c r="L98" s="13">
        <f t="shared" si="17"/>
        <v>2.7944999999999999E-4</v>
      </c>
      <c r="M98" s="12"/>
      <c r="N98" s="10">
        <f t="shared" si="18"/>
        <v>3.410000000000025</v>
      </c>
      <c r="O98" s="10">
        <f t="shared" si="19"/>
        <v>-3.0000000000000027E-3</v>
      </c>
      <c r="P98" s="10"/>
      <c r="Q98" s="13">
        <f t="shared" si="20"/>
        <v>3.4100000000000233E-6</v>
      </c>
      <c r="R98" s="10">
        <f t="shared" si="27"/>
        <v>-300</v>
      </c>
      <c r="S98" s="10"/>
      <c r="T98" s="10">
        <f t="shared" si="21"/>
        <v>48900</v>
      </c>
      <c r="U98" s="10"/>
      <c r="V98" s="10">
        <f t="shared" si="22"/>
        <v>-1.0457948232380048</v>
      </c>
      <c r="W98" s="10"/>
      <c r="X98" s="10">
        <f t="shared" si="23"/>
        <v>-0.31069114087637978</v>
      </c>
      <c r="Y98" s="10">
        <f t="shared" si="24"/>
        <v>2.4463041139519239</v>
      </c>
      <c r="Z98" s="10"/>
      <c r="AA98" s="10">
        <f t="shared" si="28"/>
        <v>-2.6725898613268462E-3</v>
      </c>
      <c r="AB98" s="10">
        <f t="shared" si="29"/>
        <v>5.2674230861433635E-3</v>
      </c>
      <c r="AC98" s="10"/>
      <c r="AD98" s="10">
        <f t="shared" si="30"/>
        <v>4.6893088591236198</v>
      </c>
      <c r="AE98" s="10">
        <f t="shared" si="25"/>
        <v>-3.5536958860480761</v>
      </c>
      <c r="AF98" s="10"/>
      <c r="AG98" s="24">
        <f t="shared" si="31"/>
        <v>-2.6725898613264576E-3</v>
      </c>
      <c r="AH98" s="24">
        <f t="shared" si="32"/>
        <v>5.2674230861433635E-3</v>
      </c>
      <c r="AJ98" s="57">
        <f t="shared" si="33"/>
        <v>95.292450000000684</v>
      </c>
      <c r="AL98">
        <v>0</v>
      </c>
      <c r="AR98" s="11">
        <f>($AW$18*$AW$15 -($AW$18*COS(RADIANS(A98)))-($AW$15*COS(RADIANS(DEGREES(ASIN(SIN(RADIANS(A99))*($AW$18/$AW$15)))))))</f>
        <v>-9.4929712083650197E-2</v>
      </c>
    </row>
    <row r="99" spans="1:44" customFormat="1" x14ac:dyDescent="0.2">
      <c r="A99" s="7">
        <v>-266</v>
      </c>
      <c r="B99" s="7">
        <v>282.86</v>
      </c>
      <c r="C99" s="7">
        <f t="shared" si="26"/>
        <v>2.8286000000000001E-4</v>
      </c>
      <c r="D99" s="7"/>
      <c r="E99" s="7">
        <v>0.48599999999999999</v>
      </c>
      <c r="F99" s="7"/>
      <c r="G99" s="7">
        <v>0.34399999999999997</v>
      </c>
      <c r="H99" s="7">
        <v>0.36699999999999999</v>
      </c>
      <c r="I99" s="7">
        <v>0.36199999999999999</v>
      </c>
      <c r="J99" s="7">
        <v>0.871</v>
      </c>
      <c r="L99" s="13">
        <f t="shared" si="17"/>
        <v>2.8286000000000001E-4</v>
      </c>
      <c r="M99" s="12"/>
      <c r="N99" s="10">
        <f t="shared" si="18"/>
        <v>3.3799999999999955</v>
      </c>
      <c r="O99" s="10">
        <f t="shared" si="19"/>
        <v>-6.0000000000000053E-3</v>
      </c>
      <c r="P99" s="10"/>
      <c r="Q99" s="13">
        <f t="shared" si="20"/>
        <v>3.3799999999999846E-6</v>
      </c>
      <c r="R99" s="10">
        <f t="shared" si="27"/>
        <v>-600</v>
      </c>
      <c r="S99" s="10"/>
      <c r="T99" s="10">
        <f t="shared" si="21"/>
        <v>48600</v>
      </c>
      <c r="U99" s="10"/>
      <c r="V99" s="10">
        <f t="shared" si="22"/>
        <v>-1.2551263933712886</v>
      </c>
      <c r="W99" s="10"/>
      <c r="X99" s="10">
        <f t="shared" si="23"/>
        <v>-0.31336373073770663</v>
      </c>
      <c r="Y99" s="10">
        <f t="shared" si="24"/>
        <v>2.4515715370380673</v>
      </c>
      <c r="Z99" s="10"/>
      <c r="AA99" s="10">
        <f t="shared" si="28"/>
        <v>-5.3950318867061475E-3</v>
      </c>
      <c r="AB99" s="10">
        <f t="shared" si="29"/>
        <v>5.1587861852304684E-3</v>
      </c>
      <c r="AC99" s="10"/>
      <c r="AD99" s="10">
        <f t="shared" si="30"/>
        <v>4.6866362692622934</v>
      </c>
      <c r="AE99" s="10">
        <f t="shared" si="25"/>
        <v>-3.5484284629619327</v>
      </c>
      <c r="AF99" s="10"/>
      <c r="AG99" s="24">
        <f t="shared" si="31"/>
        <v>-5.395031886705759E-3</v>
      </c>
      <c r="AH99" s="24">
        <f t="shared" si="32"/>
        <v>5.1587861852304684E-3</v>
      </c>
      <c r="AJ99" s="57">
        <f t="shared" si="33"/>
        <v>95.606679999999884</v>
      </c>
      <c r="AL99">
        <v>0</v>
      </c>
      <c r="AR99" s="11">
        <f>($AW$18*$AW$15 -($AW$18*COS(RADIANS(A99)))-($AW$15*COS(RADIANS(DEGREES(ASIN(SIN(RADIANS(A100))*($AW$18/$AW$15)))))))</f>
        <v>-9.3593623822683547E-2</v>
      </c>
    </row>
    <row r="100" spans="1:44" customFormat="1" x14ac:dyDescent="0.2">
      <c r="A100" s="7">
        <v>-265</v>
      </c>
      <c r="B100" s="7">
        <v>286.24</v>
      </c>
      <c r="C100" s="7">
        <f t="shared" si="26"/>
        <v>2.8624E-4</v>
      </c>
      <c r="D100" s="7"/>
      <c r="E100" s="7">
        <v>0.48</v>
      </c>
      <c r="F100" s="7"/>
      <c r="G100" s="7">
        <v>0.35599999999999998</v>
      </c>
      <c r="H100" s="7">
        <v>0.36599999999999999</v>
      </c>
      <c r="I100" s="7">
        <v>0.36899999999999999</v>
      </c>
      <c r="J100" s="7">
        <v>0.83</v>
      </c>
      <c r="L100" s="13">
        <f t="shared" si="17"/>
        <v>2.8624E-4</v>
      </c>
      <c r="M100" s="12"/>
      <c r="N100" s="10">
        <f t="shared" si="18"/>
        <v>3.3700000000000045</v>
      </c>
      <c r="O100" s="10">
        <f t="shared" si="19"/>
        <v>-7.0000000000000062E-3</v>
      </c>
      <c r="P100" s="10"/>
      <c r="Q100" s="13">
        <f t="shared" si="20"/>
        <v>3.3699999999999898E-6</v>
      </c>
      <c r="R100" s="10">
        <f t="shared" si="27"/>
        <v>-700</v>
      </c>
      <c r="S100" s="10"/>
      <c r="T100" s="10">
        <f t="shared" si="21"/>
        <v>48000</v>
      </c>
      <c r="U100" s="10"/>
      <c r="V100" s="10">
        <f t="shared" si="22"/>
        <v>0</v>
      </c>
      <c r="W100" s="10"/>
      <c r="X100" s="10">
        <f t="shared" si="23"/>
        <v>-0.31875876262441277</v>
      </c>
      <c r="Y100" s="10">
        <f t="shared" si="24"/>
        <v>2.4567303232232978</v>
      </c>
      <c r="Z100" s="10"/>
      <c r="AA100" s="10">
        <f t="shared" si="28"/>
        <v>-6.3800966377756674E-3</v>
      </c>
      <c r="AB100" s="10">
        <f t="shared" si="29"/>
        <v>5.083230399321792E-3</v>
      </c>
      <c r="AC100" s="10"/>
      <c r="AD100" s="10">
        <f t="shared" si="30"/>
        <v>4.6812412373755876</v>
      </c>
      <c r="AE100" s="10">
        <f t="shared" si="25"/>
        <v>-3.5432696767767022</v>
      </c>
      <c r="AF100" s="10"/>
      <c r="AG100" s="24">
        <f t="shared" si="31"/>
        <v>-6.380096637776056E-3</v>
      </c>
      <c r="AH100" s="24">
        <f t="shared" si="32"/>
        <v>5.083230399321792E-3</v>
      </c>
      <c r="AJ100" s="57">
        <f t="shared" si="33"/>
        <v>96.462880000000126</v>
      </c>
      <c r="AL100">
        <v>0</v>
      </c>
      <c r="AR100" s="11">
        <f>($AW$18*$AW$15 -($AW$18*COS(RADIANS(A100)))-($AW$15*COS(RADIANS(DEGREES(ASIN(SIN(RADIANS(A101))*($AW$18/$AW$15)))))))</f>
        <v>-9.2277188653745332E-2</v>
      </c>
    </row>
    <row r="101" spans="1:44" customFormat="1" x14ac:dyDescent="0.2">
      <c r="A101" s="7">
        <v>-264</v>
      </c>
      <c r="B101" s="7">
        <v>289.61</v>
      </c>
      <c r="C101" s="7">
        <f t="shared" si="26"/>
        <v>2.8960999999999999E-4</v>
      </c>
      <c r="D101" s="7"/>
      <c r="E101" s="7">
        <v>0.47299999999999998</v>
      </c>
      <c r="F101" s="7"/>
      <c r="G101" s="7">
        <v>0.35699999999999998</v>
      </c>
      <c r="H101" s="7">
        <v>0.36799999999999999</v>
      </c>
      <c r="I101" s="7">
        <v>0.372</v>
      </c>
      <c r="J101" s="7">
        <v>0.79500000000000004</v>
      </c>
      <c r="L101" s="13">
        <f t="shared" si="17"/>
        <v>2.8960999999999999E-4</v>
      </c>
      <c r="M101" s="12"/>
      <c r="N101" s="10">
        <f t="shared" si="18"/>
        <v>3.339999999999975</v>
      </c>
      <c r="O101" s="10">
        <f t="shared" si="19"/>
        <v>0</v>
      </c>
      <c r="P101" s="10"/>
      <c r="Q101" s="13">
        <f t="shared" si="20"/>
        <v>3.3400000000000053E-6</v>
      </c>
      <c r="R101" s="10">
        <f t="shared" si="27"/>
        <v>0</v>
      </c>
      <c r="S101" s="10"/>
      <c r="T101" s="10">
        <f t="shared" si="21"/>
        <v>47300</v>
      </c>
      <c r="U101" s="10"/>
      <c r="V101" s="10">
        <f t="shared" si="22"/>
        <v>0.74950839078365239</v>
      </c>
      <c r="W101" s="10"/>
      <c r="X101" s="10">
        <f t="shared" si="23"/>
        <v>-0.32513885926218844</v>
      </c>
      <c r="Y101" s="10">
        <f t="shared" si="24"/>
        <v>2.4618135536226196</v>
      </c>
      <c r="Z101" s="10"/>
      <c r="AA101" s="10">
        <f t="shared" si="28"/>
        <v>0</v>
      </c>
      <c r="AB101" s="10">
        <f t="shared" si="29"/>
        <v>4.9799487209161164E-3</v>
      </c>
      <c r="AC101" s="10"/>
      <c r="AD101" s="10">
        <f t="shared" si="30"/>
        <v>4.6748611407378116</v>
      </c>
      <c r="AE101" s="10">
        <f t="shared" si="25"/>
        <v>-3.5381864463773804</v>
      </c>
      <c r="AF101" s="10"/>
      <c r="AG101" s="24">
        <f t="shared" si="31"/>
        <v>0</v>
      </c>
      <c r="AH101" s="24">
        <f t="shared" si="32"/>
        <v>4.9799487209161164E-3</v>
      </c>
      <c r="AJ101" s="57">
        <f t="shared" si="33"/>
        <v>96.729739999999282</v>
      </c>
      <c r="AL101">
        <v>0</v>
      </c>
      <c r="AR101" s="11">
        <f>($AW$18*$AW$15 -($AW$18*COS(RADIANS(A101)))-($AW$15*COS(RADIANS(DEGREES(ASIN(SIN(RADIANS(A102))*($AW$18/$AW$15)))))))</f>
        <v>-9.0980667976063134E-2</v>
      </c>
    </row>
    <row r="102" spans="1:44" customFormat="1" x14ac:dyDescent="0.2">
      <c r="A102" s="7">
        <v>-263</v>
      </c>
      <c r="B102" s="7">
        <v>292.95</v>
      </c>
      <c r="C102" s="7">
        <f t="shared" si="26"/>
        <v>2.9294999999999999E-4</v>
      </c>
      <c r="D102" s="7"/>
      <c r="E102" s="7">
        <v>0.47299999999999998</v>
      </c>
      <c r="F102" s="7"/>
      <c r="G102" s="7">
        <v>0.35799999999999998</v>
      </c>
      <c r="H102" s="7">
        <v>0.36399999999999999</v>
      </c>
      <c r="I102" s="7">
        <v>0.373</v>
      </c>
      <c r="J102" s="7">
        <v>0.79700000000000004</v>
      </c>
      <c r="L102" s="13">
        <f t="shared" si="17"/>
        <v>2.9294999999999999E-4</v>
      </c>
      <c r="M102" s="12"/>
      <c r="N102" s="10">
        <f t="shared" si="18"/>
        <v>3.3100000000000023</v>
      </c>
      <c r="O102" s="10">
        <f t="shared" si="19"/>
        <v>4.0000000000000036E-3</v>
      </c>
      <c r="P102" s="10"/>
      <c r="Q102" s="13">
        <f t="shared" si="20"/>
        <v>3.3099999999999666E-6</v>
      </c>
      <c r="R102" s="10">
        <f t="shared" si="27"/>
        <v>400</v>
      </c>
      <c r="S102" s="10"/>
      <c r="T102" s="10">
        <f t="shared" si="21"/>
        <v>47300</v>
      </c>
      <c r="U102" s="10"/>
      <c r="V102" s="10">
        <f t="shared" si="22"/>
        <v>0.56942038052685473</v>
      </c>
      <c r="W102" s="10"/>
      <c r="X102" s="10">
        <f t="shared" si="23"/>
        <v>-0.32513885926218844</v>
      </c>
      <c r="Y102" s="10">
        <f t="shared" si="24"/>
        <v>2.4667935023435357</v>
      </c>
      <c r="Z102" s="10"/>
      <c r="AA102" s="10">
        <f t="shared" si="28"/>
        <v>3.6572383023023569E-3</v>
      </c>
      <c r="AB102" s="10">
        <f t="shared" si="29"/>
        <v>4.8795161565555745E-3</v>
      </c>
      <c r="AC102" s="10"/>
      <c r="AD102" s="10">
        <f t="shared" si="30"/>
        <v>4.6748611407378116</v>
      </c>
      <c r="AE102" s="10">
        <f t="shared" si="25"/>
        <v>-3.5332064976564643</v>
      </c>
      <c r="AF102" s="10"/>
      <c r="AG102" s="24">
        <f t="shared" si="31"/>
        <v>3.657238302302801E-3</v>
      </c>
      <c r="AH102" s="24">
        <f t="shared" si="32"/>
        <v>4.8795161565555745E-3</v>
      </c>
      <c r="AJ102" s="57">
        <f t="shared" si="33"/>
        <v>96.966450000000066</v>
      </c>
      <c r="AL102">
        <v>0</v>
      </c>
      <c r="AR102" s="11">
        <f>($AW$18*$AW$15 -($AW$18*COS(RADIANS(A102)))-($AW$15*COS(RADIANS(DEGREES(ASIN(SIN(RADIANS(A103))*($AW$18/$AW$15)))))))</f>
        <v>-8.9704292950810893E-2</v>
      </c>
    </row>
    <row r="103" spans="1:44" customFormat="1" x14ac:dyDescent="0.2">
      <c r="A103" s="7">
        <v>-262</v>
      </c>
      <c r="B103" s="7">
        <v>296.26</v>
      </c>
      <c r="C103" s="7">
        <f t="shared" si="26"/>
        <v>2.9625999999999996E-4</v>
      </c>
      <c r="D103" s="7"/>
      <c r="E103" s="7">
        <v>0.47699999999999998</v>
      </c>
      <c r="F103" s="7"/>
      <c r="G103" s="7">
        <v>0.36099999999999999</v>
      </c>
      <c r="H103" s="7">
        <v>0.36399999999999999</v>
      </c>
      <c r="I103" s="7">
        <v>0.376</v>
      </c>
      <c r="J103" s="7">
        <v>0.80700000000000005</v>
      </c>
      <c r="L103" s="13">
        <f t="shared" si="17"/>
        <v>2.9625999999999996E-4</v>
      </c>
      <c r="M103" s="12"/>
      <c r="N103" s="10">
        <f t="shared" si="18"/>
        <v>3.2800000000000296</v>
      </c>
      <c r="O103" s="10">
        <f t="shared" si="19"/>
        <v>3.0000000000000027E-3</v>
      </c>
      <c r="P103" s="10"/>
      <c r="Q103" s="13">
        <f t="shared" si="20"/>
        <v>3.2800000000000364E-6</v>
      </c>
      <c r="R103" s="10">
        <f t="shared" si="27"/>
        <v>300</v>
      </c>
      <c r="S103" s="10"/>
      <c r="T103" s="10">
        <f t="shared" si="21"/>
        <v>47700</v>
      </c>
      <c r="U103" s="10"/>
      <c r="V103" s="10">
        <f t="shared" si="22"/>
        <v>1.9048619915397584</v>
      </c>
      <c r="W103" s="10"/>
      <c r="X103" s="10">
        <f t="shared" si="23"/>
        <v>-0.32148162095988608</v>
      </c>
      <c r="Y103" s="10">
        <f t="shared" si="24"/>
        <v>2.4716730185000912</v>
      </c>
      <c r="Z103" s="10"/>
      <c r="AA103" s="10">
        <f t="shared" si="28"/>
        <v>2.7228583354733105E-3</v>
      </c>
      <c r="AB103" s="10">
        <f t="shared" si="29"/>
        <v>4.7818069542118202E-3</v>
      </c>
      <c r="AC103" s="10"/>
      <c r="AD103" s="10">
        <f t="shared" si="30"/>
        <v>4.6785183790401144</v>
      </c>
      <c r="AE103" s="10">
        <f t="shared" si="25"/>
        <v>-3.5283269814999088</v>
      </c>
      <c r="AF103" s="10"/>
      <c r="AG103" s="24">
        <f t="shared" si="31"/>
        <v>2.722858335473255E-3</v>
      </c>
      <c r="AH103" s="24">
        <f t="shared" si="32"/>
        <v>4.7818069542118202E-3</v>
      </c>
      <c r="AJ103" s="57">
        <f t="shared" si="33"/>
        <v>97.173280000000872</v>
      </c>
      <c r="AL103">
        <v>0</v>
      </c>
      <c r="AR103" s="11">
        <f>($AW$18*$AW$15 -($AW$18*COS(RADIANS(A103)))-($AW$15*COS(RADIANS(DEGREES(ASIN(SIN(RADIANS(A104))*($AW$18/$AW$15)))))))</f>
        <v>-8.8448265018141764E-2</v>
      </c>
    </row>
    <row r="104" spans="1:44" customFormat="1" x14ac:dyDescent="0.2">
      <c r="A104" s="7">
        <v>-261</v>
      </c>
      <c r="B104" s="7">
        <v>299.54000000000002</v>
      </c>
      <c r="C104" s="7">
        <f t="shared" si="26"/>
        <v>2.9954E-4</v>
      </c>
      <c r="D104" s="7"/>
      <c r="E104" s="7">
        <v>0.48</v>
      </c>
      <c r="F104" s="7"/>
      <c r="G104" s="7">
        <v>0.36199999999999999</v>
      </c>
      <c r="H104" s="7">
        <v>0.371</v>
      </c>
      <c r="I104" s="7">
        <v>0.373</v>
      </c>
      <c r="J104" s="7">
        <v>0.81299999999999994</v>
      </c>
      <c r="L104" s="13">
        <f t="shared" si="17"/>
        <v>2.9954E-4</v>
      </c>
      <c r="M104" s="12"/>
      <c r="N104" s="10">
        <f t="shared" si="18"/>
        <v>3.2599999999999909</v>
      </c>
      <c r="O104" s="10">
        <f t="shared" si="19"/>
        <v>1.0000000000000009E-2</v>
      </c>
      <c r="P104" s="10"/>
      <c r="Q104" s="13">
        <f t="shared" si="20"/>
        <v>3.2599999999999925E-6</v>
      </c>
      <c r="R104" s="10">
        <f t="shared" si="27"/>
        <v>1000</v>
      </c>
      <c r="S104" s="10"/>
      <c r="T104" s="10">
        <f t="shared" si="21"/>
        <v>48000</v>
      </c>
      <c r="U104" s="10"/>
      <c r="V104" s="10">
        <f t="shared" si="22"/>
        <v>1.715329883443246</v>
      </c>
      <c r="W104" s="10"/>
      <c r="X104" s="10">
        <f t="shared" si="23"/>
        <v>-0.31875876262441277</v>
      </c>
      <c r="Y104" s="10">
        <f t="shared" si="24"/>
        <v>2.4764548254543031</v>
      </c>
      <c r="Z104" s="10"/>
      <c r="AA104" s="10">
        <f t="shared" si="28"/>
        <v>8.9548426529264535E-3</v>
      </c>
      <c r="AB104" s="10">
        <f t="shared" si="29"/>
        <v>4.7010453737321711E-3</v>
      </c>
      <c r="AC104" s="10"/>
      <c r="AD104" s="10">
        <f t="shared" si="30"/>
        <v>4.6812412373755876</v>
      </c>
      <c r="AE104" s="10">
        <f t="shared" si="25"/>
        <v>-3.5235451745456969</v>
      </c>
      <c r="AF104" s="10"/>
      <c r="AG104" s="24">
        <f t="shared" si="31"/>
        <v>8.9548426529262315E-3</v>
      </c>
      <c r="AH104" s="24">
        <f t="shared" si="32"/>
        <v>4.7010453737321711E-3</v>
      </c>
      <c r="AJ104" s="57">
        <f t="shared" si="33"/>
        <v>97.650039999999734</v>
      </c>
      <c r="AL104">
        <v>0</v>
      </c>
      <c r="AR104" s="11">
        <f>($AW$18*$AW$15 -($AW$18*COS(RADIANS(A104)))-($AW$15*COS(RADIANS(DEGREES(ASIN(SIN(RADIANS(A105))*($AW$18/$AW$15)))))))</f>
        <v>-8.7212756500598593E-2</v>
      </c>
    </row>
    <row r="105" spans="1:44" customFormat="1" x14ac:dyDescent="0.2">
      <c r="A105" s="7">
        <v>-260</v>
      </c>
      <c r="B105" s="7">
        <v>302.8</v>
      </c>
      <c r="C105" s="7">
        <f t="shared" si="26"/>
        <v>3.0279999999999999E-4</v>
      </c>
      <c r="D105" s="7"/>
      <c r="E105" s="7">
        <v>0.49</v>
      </c>
      <c r="F105" s="7"/>
      <c r="G105" s="7">
        <v>0.36199999999999999</v>
      </c>
      <c r="H105" s="7">
        <v>0.376</v>
      </c>
      <c r="I105" s="7">
        <v>0.373</v>
      </c>
      <c r="J105" s="7">
        <v>0.84799999999999998</v>
      </c>
      <c r="L105" s="13">
        <f t="shared" si="17"/>
        <v>3.0279999999999999E-4</v>
      </c>
      <c r="M105" s="12"/>
      <c r="N105" s="10">
        <f t="shared" si="18"/>
        <v>3.2299999999999613</v>
      </c>
      <c r="O105" s="10">
        <f t="shared" si="19"/>
        <v>9.000000000000008E-3</v>
      </c>
      <c r="P105" s="10"/>
      <c r="Q105" s="13">
        <f t="shared" si="20"/>
        <v>3.2299999999999538E-6</v>
      </c>
      <c r="R105" s="10">
        <f t="shared" si="27"/>
        <v>900</v>
      </c>
      <c r="S105" s="10"/>
      <c r="T105" s="10">
        <f t="shared" si="21"/>
        <v>49000</v>
      </c>
      <c r="U105" s="10"/>
      <c r="V105" s="10">
        <f t="shared" si="22"/>
        <v>0.38453454531942072</v>
      </c>
      <c r="W105" s="10"/>
      <c r="X105" s="10">
        <f t="shared" si="23"/>
        <v>-0.30980391997148632</v>
      </c>
      <c r="Y105" s="10">
        <f t="shared" si="24"/>
        <v>2.4811558708280352</v>
      </c>
      <c r="Z105" s="10"/>
      <c r="AA105" s="10">
        <f t="shared" si="28"/>
        <v>7.904465594876231E-3</v>
      </c>
      <c r="AB105" s="10">
        <f t="shared" si="29"/>
        <v>4.6081314569121901E-3</v>
      </c>
      <c r="AC105" s="10"/>
      <c r="AD105" s="10">
        <f t="shared" si="30"/>
        <v>4.6901960800285138</v>
      </c>
      <c r="AE105" s="10">
        <f t="shared" si="25"/>
        <v>-3.5188441291719648</v>
      </c>
      <c r="AF105" s="10"/>
      <c r="AG105" s="24">
        <f t="shared" si="31"/>
        <v>7.904465594876342E-3</v>
      </c>
      <c r="AH105" s="24">
        <f t="shared" si="32"/>
        <v>4.6081314569121901E-3</v>
      </c>
      <c r="AJ105" s="57">
        <f t="shared" si="33"/>
        <v>97.804399999998836</v>
      </c>
      <c r="AL105">
        <v>0</v>
      </c>
      <c r="AR105" s="11">
        <f>($AW$18*$AW$15 -($AW$18*COS(RADIANS(A105)))-($AW$15*COS(RADIANS(DEGREES(ASIN(SIN(RADIANS(A106))*($AW$18/$AW$15)))))))</f>
        <v>-8.5997911287502393E-2</v>
      </c>
    </row>
    <row r="106" spans="1:44" customFormat="1" x14ac:dyDescent="0.2">
      <c r="A106" s="7">
        <v>-259</v>
      </c>
      <c r="B106" s="7">
        <v>306.02999999999997</v>
      </c>
      <c r="C106" s="7">
        <f t="shared" si="26"/>
        <v>3.0602999999999994E-4</v>
      </c>
      <c r="D106" s="7"/>
      <c r="E106" s="7">
        <v>0.499</v>
      </c>
      <c r="F106" s="7"/>
      <c r="G106" s="7">
        <v>0.373</v>
      </c>
      <c r="H106" s="7">
        <v>0.38100000000000001</v>
      </c>
      <c r="I106" s="7">
        <v>0.38300000000000001</v>
      </c>
      <c r="J106" s="7">
        <v>0.86</v>
      </c>
      <c r="L106" s="13">
        <f t="shared" si="17"/>
        <v>3.0602999999999994E-4</v>
      </c>
      <c r="M106" s="12"/>
      <c r="N106" s="10">
        <f t="shared" si="18"/>
        <v>3.2000000000000455</v>
      </c>
      <c r="O106" s="10">
        <f t="shared" si="19"/>
        <v>2.0000000000000018E-3</v>
      </c>
      <c r="P106" s="10"/>
      <c r="Q106" s="13">
        <f t="shared" si="20"/>
        <v>3.2000000000000778E-6</v>
      </c>
      <c r="R106" s="10">
        <f t="shared" si="27"/>
        <v>200</v>
      </c>
      <c r="S106" s="10"/>
      <c r="T106" s="10">
        <f t="shared" si="21"/>
        <v>49900</v>
      </c>
      <c r="U106" s="10"/>
      <c r="V106" s="10">
        <f t="shared" si="22"/>
        <v>-0.58887892319516077</v>
      </c>
      <c r="W106" s="10"/>
      <c r="X106" s="10">
        <f t="shared" si="23"/>
        <v>-0.30189945437661009</v>
      </c>
      <c r="Y106" s="10">
        <f t="shared" si="24"/>
        <v>2.4857640022849474</v>
      </c>
      <c r="Z106" s="10"/>
      <c r="AA106" s="10">
        <f t="shared" si="28"/>
        <v>1.7371802438558293E-3</v>
      </c>
      <c r="AB106" s="10">
        <f t="shared" si="29"/>
        <v>4.517618156810066E-3</v>
      </c>
      <c r="AC106" s="10"/>
      <c r="AD106" s="10">
        <f t="shared" si="30"/>
        <v>4.6981005456233902</v>
      </c>
      <c r="AE106" s="10">
        <f t="shared" si="25"/>
        <v>-3.5142359977150526</v>
      </c>
      <c r="AF106" s="10"/>
      <c r="AG106" s="24">
        <f t="shared" si="31"/>
        <v>1.7371802438557182E-3</v>
      </c>
      <c r="AH106" s="24">
        <f t="shared" si="32"/>
        <v>4.517618156810066E-3</v>
      </c>
      <c r="AJ106" s="57">
        <f t="shared" si="33"/>
        <v>97.929600000001386</v>
      </c>
      <c r="AL106">
        <v>0</v>
      </c>
      <c r="AR106" s="11">
        <f>($AW$18*$AW$15 -($AW$18*COS(RADIANS(A106)))-($AW$15*COS(RADIANS(DEGREES(ASIN(SIN(RADIANS(A107))*($AW$18/$AW$15)))))))</f>
        <v>-8.4803845594441957E-2</v>
      </c>
    </row>
    <row r="107" spans="1:44" customFormat="1" x14ac:dyDescent="0.2">
      <c r="A107" s="7">
        <v>-258</v>
      </c>
      <c r="B107" s="7">
        <v>309.23</v>
      </c>
      <c r="C107" s="7">
        <f t="shared" si="26"/>
        <v>3.0923000000000002E-4</v>
      </c>
      <c r="D107" s="7"/>
      <c r="E107" s="7">
        <v>0.501</v>
      </c>
      <c r="F107" s="7"/>
      <c r="G107" s="7">
        <v>0.38100000000000001</v>
      </c>
      <c r="H107" s="7">
        <v>0.38400000000000001</v>
      </c>
      <c r="I107" s="7">
        <v>0.38500000000000001</v>
      </c>
      <c r="J107" s="7">
        <v>0.85499999999999998</v>
      </c>
      <c r="L107" s="13">
        <f t="shared" si="17"/>
        <v>3.0923000000000002E-4</v>
      </c>
      <c r="M107" s="12"/>
      <c r="N107" s="10">
        <f t="shared" si="18"/>
        <v>3.1699999999999591</v>
      </c>
      <c r="O107" s="10">
        <f t="shared" si="19"/>
        <v>-3.0000000000000027E-3</v>
      </c>
      <c r="P107" s="10"/>
      <c r="Q107" s="13">
        <f t="shared" si="20"/>
        <v>3.1699999999999307E-6</v>
      </c>
      <c r="R107" s="10">
        <f t="shared" si="27"/>
        <v>-300</v>
      </c>
      <c r="S107" s="10"/>
      <c r="T107" s="10">
        <f t="shared" si="21"/>
        <v>50100</v>
      </c>
      <c r="U107" s="10"/>
      <c r="V107" s="10">
        <f t="shared" si="22"/>
        <v>0</v>
      </c>
      <c r="W107" s="10"/>
      <c r="X107" s="10">
        <f t="shared" si="23"/>
        <v>-0.30016227413275426</v>
      </c>
      <c r="Y107" s="10">
        <f t="shared" si="24"/>
        <v>2.4902816204417575</v>
      </c>
      <c r="Z107" s="10"/>
      <c r="AA107" s="10">
        <f t="shared" si="28"/>
        <v>-2.6083831075282005E-3</v>
      </c>
      <c r="AB107" s="10">
        <f t="shared" si="29"/>
        <v>4.4294047635053957E-3</v>
      </c>
      <c r="AC107" s="10"/>
      <c r="AD107" s="10">
        <f t="shared" si="30"/>
        <v>4.6998377258672459</v>
      </c>
      <c r="AE107" s="10">
        <f t="shared" si="25"/>
        <v>-3.5097183795582425</v>
      </c>
      <c r="AF107" s="10"/>
      <c r="AG107" s="24">
        <f t="shared" si="31"/>
        <v>-2.6083831075283115E-3</v>
      </c>
      <c r="AH107" s="24">
        <f t="shared" si="32"/>
        <v>4.4294047635049516E-3</v>
      </c>
      <c r="AJ107" s="57">
        <f t="shared" si="33"/>
        <v>98.025909999998731</v>
      </c>
      <c r="AL107">
        <v>0</v>
      </c>
      <c r="AR107" s="11">
        <f>($AW$18*$AW$15 -($AW$18*COS(RADIANS(A107)))-($AW$15*COS(RADIANS(DEGREES(ASIN(SIN(RADIANS(A108))*($AW$18/$AW$15)))))))</f>
        <v>-8.3630648791582551E-2</v>
      </c>
    </row>
    <row r="108" spans="1:44" customFormat="1" x14ac:dyDescent="0.2">
      <c r="A108" s="7">
        <v>-257</v>
      </c>
      <c r="B108" s="7">
        <v>312.39999999999998</v>
      </c>
      <c r="C108" s="7">
        <f t="shared" si="26"/>
        <v>3.1239999999999995E-4</v>
      </c>
      <c r="D108" s="7"/>
      <c r="E108" s="7">
        <v>0.498</v>
      </c>
      <c r="F108" s="7"/>
      <c r="G108" s="7">
        <v>0.38400000000000001</v>
      </c>
      <c r="H108" s="7">
        <v>0.38700000000000001</v>
      </c>
      <c r="I108" s="7">
        <v>0.39200000000000002</v>
      </c>
      <c r="J108" s="7">
        <v>0.83</v>
      </c>
      <c r="L108" s="13">
        <f t="shared" si="17"/>
        <v>3.1239999999999995E-4</v>
      </c>
      <c r="M108" s="12"/>
      <c r="N108" s="10">
        <f t="shared" si="18"/>
        <v>3.1400000000000432</v>
      </c>
      <c r="O108" s="10">
        <f t="shared" si="19"/>
        <v>0</v>
      </c>
      <c r="P108" s="10"/>
      <c r="Q108" s="13">
        <f t="shared" si="20"/>
        <v>3.1400000000000546E-6</v>
      </c>
      <c r="R108" s="10">
        <f t="shared" si="27"/>
        <v>0</v>
      </c>
      <c r="S108" s="10"/>
      <c r="T108" s="10">
        <f t="shared" si="21"/>
        <v>49800</v>
      </c>
      <c r="U108" s="10"/>
      <c r="V108" s="10">
        <f t="shared" si="22"/>
        <v>3.6202260845477103</v>
      </c>
      <c r="W108" s="10"/>
      <c r="X108" s="10">
        <f t="shared" si="23"/>
        <v>-0.30277065724028246</v>
      </c>
      <c r="Y108" s="10">
        <f t="shared" si="24"/>
        <v>2.4947110252052629</v>
      </c>
      <c r="Z108" s="10"/>
      <c r="AA108" s="10">
        <f t="shared" si="28"/>
        <v>0</v>
      </c>
      <c r="AB108" s="10">
        <f t="shared" si="29"/>
        <v>4.3433959918379728E-3</v>
      </c>
      <c r="AC108" s="10"/>
      <c r="AD108" s="10">
        <f t="shared" si="30"/>
        <v>4.6972293427597176</v>
      </c>
      <c r="AE108" s="10">
        <f t="shared" si="25"/>
        <v>-3.5052889747947376</v>
      </c>
      <c r="AF108" s="10"/>
      <c r="AG108" s="24">
        <f t="shared" si="31"/>
        <v>0</v>
      </c>
      <c r="AH108" s="24">
        <f t="shared" si="32"/>
        <v>4.3433959918384168E-3</v>
      </c>
      <c r="AJ108" s="57">
        <f t="shared" si="33"/>
        <v>98.093600000001345</v>
      </c>
      <c r="AL108">
        <v>0</v>
      </c>
      <c r="AR108" s="11">
        <f>($AW$18*$AW$15 -($AW$18*COS(RADIANS(A108)))-($AW$15*COS(RADIANS(DEGREES(ASIN(SIN(RADIANS(A109))*($AW$18/$AW$15)))))))</f>
        <v>-8.2478384294195489E-2</v>
      </c>
    </row>
    <row r="109" spans="1:44" customFormat="1" x14ac:dyDescent="0.2">
      <c r="A109" s="7">
        <v>-256</v>
      </c>
      <c r="B109" s="7">
        <v>315.54000000000002</v>
      </c>
      <c r="C109" s="7">
        <f t="shared" si="26"/>
        <v>3.1554E-4</v>
      </c>
      <c r="D109" s="7"/>
      <c r="E109" s="7">
        <v>0.498</v>
      </c>
      <c r="F109" s="7"/>
      <c r="G109" s="7">
        <v>0.38300000000000001</v>
      </c>
      <c r="H109" s="7">
        <v>0.39300000000000002</v>
      </c>
      <c r="I109" s="7">
        <v>0.39500000000000002</v>
      </c>
      <c r="J109" s="7">
        <v>0.82199999999999995</v>
      </c>
      <c r="L109" s="13">
        <f t="shared" si="17"/>
        <v>3.1554E-4</v>
      </c>
      <c r="M109" s="12"/>
      <c r="N109" s="10">
        <f t="shared" si="18"/>
        <v>3.1099999999999568</v>
      </c>
      <c r="O109" s="10">
        <f t="shared" si="19"/>
        <v>1.8000000000000016E-2</v>
      </c>
      <c r="P109" s="10"/>
      <c r="Q109" s="13">
        <f t="shared" si="20"/>
        <v>3.1099999999999618E-6</v>
      </c>
      <c r="R109" s="10">
        <f t="shared" si="27"/>
        <v>1800</v>
      </c>
      <c r="S109" s="10"/>
      <c r="T109" s="10">
        <f t="shared" si="21"/>
        <v>49800</v>
      </c>
      <c r="U109" s="10"/>
      <c r="V109" s="10">
        <f t="shared" si="22"/>
        <v>3.5645888891454502</v>
      </c>
      <c r="W109" s="10"/>
      <c r="X109" s="10">
        <f t="shared" si="23"/>
        <v>-0.30277065724028246</v>
      </c>
      <c r="Y109" s="10">
        <f t="shared" si="24"/>
        <v>2.4990544211971009</v>
      </c>
      <c r="Z109" s="10"/>
      <c r="AA109" s="10">
        <f t="shared" si="28"/>
        <v>1.5420358867493822E-2</v>
      </c>
      <c r="AB109" s="10">
        <f t="shared" si="29"/>
        <v>4.2595016187836343E-3</v>
      </c>
      <c r="AC109" s="10"/>
      <c r="AD109" s="10">
        <f t="shared" si="30"/>
        <v>4.6972293427597176</v>
      </c>
      <c r="AE109" s="10">
        <f t="shared" si="25"/>
        <v>-3.5009455788028991</v>
      </c>
      <c r="AF109" s="10"/>
      <c r="AG109" s="24">
        <f t="shared" si="31"/>
        <v>1.5420358867493711E-2</v>
      </c>
      <c r="AH109" s="24">
        <f t="shared" si="32"/>
        <v>4.2595016187836343E-3</v>
      </c>
      <c r="AJ109" s="57">
        <f t="shared" si="33"/>
        <v>98.132939999998641</v>
      </c>
      <c r="AL109">
        <v>0</v>
      </c>
      <c r="AR109" s="11">
        <f>($AW$18*$AW$15 -($AW$18*COS(RADIANS(A109)))-($AW$15*COS(RADIANS(DEGREES(ASIN(SIN(RADIANS(A110))*($AW$18/$AW$15)))))))</f>
        <v>-8.1347090508570544E-2</v>
      </c>
    </row>
    <row r="110" spans="1:44" customFormat="1" x14ac:dyDescent="0.2">
      <c r="A110" s="7">
        <v>-255</v>
      </c>
      <c r="B110" s="7">
        <v>318.64999999999998</v>
      </c>
      <c r="C110" s="7">
        <f t="shared" si="26"/>
        <v>3.1864999999999997E-4</v>
      </c>
      <c r="D110" s="7"/>
      <c r="E110" s="7">
        <v>0.51600000000000001</v>
      </c>
      <c r="F110" s="7"/>
      <c r="G110" s="7">
        <v>0.39600000000000002</v>
      </c>
      <c r="H110" s="7">
        <v>0.4</v>
      </c>
      <c r="I110" s="7">
        <v>0.40200000000000002</v>
      </c>
      <c r="J110" s="7">
        <v>0.86499999999999999</v>
      </c>
      <c r="L110" s="13">
        <f t="shared" si="17"/>
        <v>3.1864999999999997E-4</v>
      </c>
      <c r="M110" s="12"/>
      <c r="N110" s="10">
        <f t="shared" si="18"/>
        <v>3.0800000000000409</v>
      </c>
      <c r="O110" s="10">
        <f t="shared" si="19"/>
        <v>1.8000000000000016E-2</v>
      </c>
      <c r="P110" s="10"/>
      <c r="Q110" s="13">
        <f t="shared" si="20"/>
        <v>3.0800000000000315E-6</v>
      </c>
      <c r="R110" s="10">
        <f t="shared" si="27"/>
        <v>1800</v>
      </c>
      <c r="S110" s="10"/>
      <c r="T110" s="10">
        <f t="shared" si="21"/>
        <v>51600</v>
      </c>
      <c r="U110" s="10"/>
      <c r="V110" s="10">
        <f t="shared" si="22"/>
        <v>3.5251223784844594</v>
      </c>
      <c r="W110" s="10"/>
      <c r="X110" s="10">
        <f t="shared" si="23"/>
        <v>-0.28735029837278864</v>
      </c>
      <c r="Y110" s="10">
        <f t="shared" si="24"/>
        <v>2.5033139228158845</v>
      </c>
      <c r="Z110" s="10"/>
      <c r="AA110" s="10">
        <f t="shared" si="28"/>
        <v>1.4891555401345069E-2</v>
      </c>
      <c r="AB110" s="10">
        <f t="shared" si="29"/>
        <v>4.1776361494845204E-3</v>
      </c>
      <c r="AC110" s="10"/>
      <c r="AD110" s="10">
        <f t="shared" si="30"/>
        <v>4.7126497016272113</v>
      </c>
      <c r="AE110" s="10">
        <f t="shared" si="25"/>
        <v>-3.4966860771841155</v>
      </c>
      <c r="AF110" s="10"/>
      <c r="AG110" s="24">
        <f t="shared" si="31"/>
        <v>1.4891555401344903E-2</v>
      </c>
      <c r="AH110" s="24">
        <f t="shared" si="32"/>
        <v>4.1776361494845204E-3</v>
      </c>
      <c r="AJ110" s="57">
        <f t="shared" si="33"/>
        <v>98.144200000001291</v>
      </c>
      <c r="AL110">
        <v>0</v>
      </c>
      <c r="AR110" s="11">
        <f>($AW$18*$AW$15 -($AW$18*COS(RADIANS(A110)))-($AW$15*COS(RADIANS(DEGREES(ASIN(SIN(RADIANS(A111))*($AW$18/$AW$15)))))))</f>
        <v>-8.0236781826325432E-2</v>
      </c>
    </row>
    <row r="111" spans="1:44" customFormat="1" x14ac:dyDescent="0.2">
      <c r="A111" s="7">
        <v>-254</v>
      </c>
      <c r="B111" s="7">
        <v>321.73</v>
      </c>
      <c r="C111" s="7">
        <f t="shared" si="26"/>
        <v>3.2173E-4</v>
      </c>
      <c r="D111" s="7"/>
      <c r="E111" s="7">
        <v>0.53400000000000003</v>
      </c>
      <c r="F111" s="7"/>
      <c r="G111" s="7">
        <v>0.40300000000000002</v>
      </c>
      <c r="H111" s="7">
        <v>0.39900000000000002</v>
      </c>
      <c r="I111" s="7">
        <v>0.41199999999999998</v>
      </c>
      <c r="J111" s="7">
        <v>0.91900000000000004</v>
      </c>
      <c r="L111" s="13">
        <f t="shared" si="17"/>
        <v>3.2173E-4</v>
      </c>
      <c r="M111" s="12"/>
      <c r="N111" s="10">
        <f t="shared" si="18"/>
        <v>3.0399999999999636</v>
      </c>
      <c r="O111" s="10">
        <f t="shared" si="19"/>
        <v>1.8000000000000016E-2</v>
      </c>
      <c r="P111" s="10"/>
      <c r="Q111" s="13">
        <f t="shared" si="20"/>
        <v>3.0399999999999438E-6</v>
      </c>
      <c r="R111" s="10">
        <f t="shared" si="27"/>
        <v>1800.0000000000073</v>
      </c>
      <c r="S111" s="10"/>
      <c r="T111" s="10">
        <f t="shared" si="21"/>
        <v>53400</v>
      </c>
      <c r="U111" s="10"/>
      <c r="V111" s="10">
        <f t="shared" si="22"/>
        <v>3.08703755037806</v>
      </c>
      <c r="W111" s="10"/>
      <c r="X111" s="10">
        <f t="shared" si="23"/>
        <v>-0.27245874297144357</v>
      </c>
      <c r="Y111" s="10">
        <f t="shared" si="24"/>
        <v>2.507491558965369</v>
      </c>
      <c r="Z111" s="10"/>
      <c r="AA111" s="10">
        <f t="shared" si="28"/>
        <v>1.4397820700642494E-2</v>
      </c>
      <c r="AB111" s="10">
        <f t="shared" si="29"/>
        <v>4.0843463445470185E-3</v>
      </c>
      <c r="AC111" s="10"/>
      <c r="AD111" s="10">
        <f t="shared" si="30"/>
        <v>4.7275412570285562</v>
      </c>
      <c r="AE111" s="10">
        <f t="shared" si="25"/>
        <v>-3.492508441034631</v>
      </c>
      <c r="AF111" s="10"/>
      <c r="AG111" s="24">
        <f t="shared" si="31"/>
        <v>1.4397820700642328E-2</v>
      </c>
      <c r="AH111" s="24">
        <f t="shared" si="32"/>
        <v>4.0843463445465744E-3</v>
      </c>
      <c r="AJ111" s="57">
        <f t="shared" si="33"/>
        <v>97.805919999998835</v>
      </c>
      <c r="AL111">
        <v>0</v>
      </c>
      <c r="AR111" s="11">
        <f>($AW$18*$AW$15 -($AW$18*COS(RADIANS(A111)))-($AW$15*COS(RADIANS(DEGREES(ASIN(SIN(RADIANS(A112))*($AW$18/$AW$15)))))))</f>
        <v>-7.9147449660050384E-2</v>
      </c>
    </row>
    <row r="112" spans="1:44" customFormat="1" x14ac:dyDescent="0.2">
      <c r="A112" s="7">
        <v>-253</v>
      </c>
      <c r="B112" s="7">
        <v>324.77</v>
      </c>
      <c r="C112" s="7">
        <f t="shared" si="26"/>
        <v>3.2476999999999994E-4</v>
      </c>
      <c r="D112" s="7"/>
      <c r="E112" s="7">
        <v>0.55200000000000005</v>
      </c>
      <c r="F112" s="7"/>
      <c r="G112" s="7">
        <v>0.41199999999999998</v>
      </c>
      <c r="H112" s="7">
        <v>0.40600000000000003</v>
      </c>
      <c r="I112" s="7">
        <v>0.41599999999999998</v>
      </c>
      <c r="J112" s="7">
        <v>0.97199999999999998</v>
      </c>
      <c r="L112" s="13">
        <f t="shared" si="17"/>
        <v>3.2476999999999994E-4</v>
      </c>
      <c r="M112" s="12"/>
      <c r="N112" s="10">
        <f t="shared" si="18"/>
        <v>3.0200000000000387</v>
      </c>
      <c r="O112" s="10">
        <f t="shared" si="19"/>
        <v>1.5999999999999903E-2</v>
      </c>
      <c r="P112" s="10"/>
      <c r="Q112" s="13">
        <f t="shared" si="20"/>
        <v>3.0200000000000626E-6</v>
      </c>
      <c r="R112" s="10">
        <f t="shared" si="27"/>
        <v>1599.9999999999854</v>
      </c>
      <c r="S112" s="10"/>
      <c r="T112" s="10">
        <f t="shared" si="21"/>
        <v>55200.000000000007</v>
      </c>
      <c r="U112" s="10"/>
      <c r="V112" s="10">
        <f t="shared" si="22"/>
        <v>3.4588464362967137</v>
      </c>
      <c r="W112" s="10"/>
      <c r="X112" s="10">
        <f t="shared" si="23"/>
        <v>-0.25806092227080107</v>
      </c>
      <c r="Y112" s="10">
        <f t="shared" si="24"/>
        <v>2.511575905309916</v>
      </c>
      <c r="Z112" s="10"/>
      <c r="AA112" s="10">
        <f t="shared" si="28"/>
        <v>1.240925798181991E-2</v>
      </c>
      <c r="AB112" s="10">
        <f t="shared" si="29"/>
        <v>4.0197949585354387E-3</v>
      </c>
      <c r="AC112" s="10"/>
      <c r="AD112" s="10">
        <f t="shared" si="30"/>
        <v>4.7419390777291985</v>
      </c>
      <c r="AE112" s="10">
        <f t="shared" si="25"/>
        <v>-3.4884240946900844</v>
      </c>
      <c r="AF112" s="10"/>
      <c r="AG112" s="24">
        <f t="shared" si="31"/>
        <v>1.2409257981820687E-2</v>
      </c>
      <c r="AH112" s="24">
        <f t="shared" si="32"/>
        <v>4.0197949585358828E-3</v>
      </c>
      <c r="AJ112" s="57">
        <f t="shared" si="33"/>
        <v>98.08054000000125</v>
      </c>
      <c r="AL112">
        <v>0</v>
      </c>
      <c r="AR112" s="11">
        <f>($AW$18*$AW$15 -($AW$18*COS(RADIANS(A112)))-($AW$15*COS(RADIANS(DEGREES(ASIN(SIN(RADIANS(A113))*($AW$18/$AW$15)))))))</f>
        <v>-7.8079063513235916E-2</v>
      </c>
    </row>
    <row r="113" spans="1:44" customFormat="1" x14ac:dyDescent="0.2">
      <c r="A113" s="7">
        <v>-252</v>
      </c>
      <c r="B113" s="7">
        <v>327.79</v>
      </c>
      <c r="C113" s="7">
        <f t="shared" si="26"/>
        <v>3.2779E-4</v>
      </c>
      <c r="D113" s="7"/>
      <c r="E113" s="7">
        <v>0.56799999999999995</v>
      </c>
      <c r="F113" s="7"/>
      <c r="G113" s="7">
        <v>0.41599999999999998</v>
      </c>
      <c r="H113" s="7">
        <v>0.41499999999999998</v>
      </c>
      <c r="I113" s="7">
        <v>0.41599999999999998</v>
      </c>
      <c r="J113" s="7">
        <v>1.024</v>
      </c>
      <c r="L113" s="13">
        <f t="shared" si="17"/>
        <v>3.2779E-4</v>
      </c>
      <c r="M113" s="12"/>
      <c r="N113" s="10">
        <f t="shared" si="18"/>
        <v>2.9699999999999704</v>
      </c>
      <c r="O113" s="10">
        <f t="shared" si="19"/>
        <v>1.8000000000000016E-2</v>
      </c>
      <c r="P113" s="10"/>
      <c r="Q113" s="13">
        <f t="shared" si="20"/>
        <v>2.96999999999998E-6</v>
      </c>
      <c r="R113" s="10">
        <f t="shared" si="27"/>
        <v>1800.0000000000073</v>
      </c>
      <c r="S113" s="10"/>
      <c r="T113" s="10">
        <f t="shared" si="21"/>
        <v>56799.999999999993</v>
      </c>
      <c r="U113" s="10"/>
      <c r="V113" s="10">
        <f t="shared" si="22"/>
        <v>3.2206769970479576</v>
      </c>
      <c r="W113" s="10"/>
      <c r="X113" s="10">
        <f t="shared" si="23"/>
        <v>-0.24565166428898116</v>
      </c>
      <c r="Y113" s="10">
        <f t="shared" si="24"/>
        <v>2.5155957002684515</v>
      </c>
      <c r="Z113" s="10"/>
      <c r="AA113" s="10">
        <f t="shared" si="28"/>
        <v>1.3549280307071782E-2</v>
      </c>
      <c r="AB113" s="10">
        <f t="shared" si="29"/>
        <v>3.9172829891742644E-3</v>
      </c>
      <c r="AC113" s="10"/>
      <c r="AD113" s="10">
        <f t="shared" si="30"/>
        <v>4.7543483357110192</v>
      </c>
      <c r="AE113" s="10">
        <f t="shared" si="25"/>
        <v>-3.4844042997315485</v>
      </c>
      <c r="AF113" s="10"/>
      <c r="AG113" s="24">
        <f t="shared" si="31"/>
        <v>1.3549280307071143E-2</v>
      </c>
      <c r="AH113" s="24">
        <f t="shared" si="32"/>
        <v>3.9172829891742644E-3</v>
      </c>
      <c r="AJ113" s="57">
        <f t="shared" si="33"/>
        <v>97.353629999999029</v>
      </c>
      <c r="AL113">
        <v>0</v>
      </c>
      <c r="AR113" s="11">
        <f>($AW$18*$AW$15 -($AW$18*COS(RADIANS(A113)))-($AW$15*COS(RADIANS(DEGREES(ASIN(SIN(RADIANS(A114))*($AW$18/$AW$15)))))))</f>
        <v>-7.7031572077511351E-2</v>
      </c>
    </row>
    <row r="114" spans="1:44" customFormat="1" x14ac:dyDescent="0.2">
      <c r="A114" s="7">
        <v>-251</v>
      </c>
      <c r="B114" s="7">
        <v>330.76</v>
      </c>
      <c r="C114" s="7">
        <f t="shared" si="26"/>
        <v>3.3075999999999998E-4</v>
      </c>
      <c r="D114" s="7"/>
      <c r="E114" s="7">
        <v>0.58599999999999997</v>
      </c>
      <c r="F114" s="7"/>
      <c r="G114" s="7">
        <v>0.42599999999999999</v>
      </c>
      <c r="H114" s="7">
        <v>0.42199999999999999</v>
      </c>
      <c r="I114" s="7">
        <v>0.42599999999999999</v>
      </c>
      <c r="J114" s="7">
        <v>1.0680000000000001</v>
      </c>
      <c r="L114" s="13">
        <f t="shared" si="17"/>
        <v>3.3075999999999998E-4</v>
      </c>
      <c r="M114" s="12"/>
      <c r="N114" s="10">
        <f t="shared" si="18"/>
        <v>2.9499999999999886</v>
      </c>
      <c r="O114" s="10">
        <f t="shared" si="19"/>
        <v>1.7000000000000015E-2</v>
      </c>
      <c r="P114" s="10"/>
      <c r="Q114" s="13">
        <f t="shared" si="20"/>
        <v>2.9499999999999904E-6</v>
      </c>
      <c r="R114" s="10">
        <f t="shared" si="27"/>
        <v>1700</v>
      </c>
      <c r="S114" s="10"/>
      <c r="T114" s="10">
        <f t="shared" si="21"/>
        <v>58600</v>
      </c>
      <c r="U114" s="10"/>
      <c r="V114" s="10">
        <f t="shared" si="22"/>
        <v>2.6525815184806425</v>
      </c>
      <c r="W114" s="10"/>
      <c r="X114" s="10">
        <f t="shared" si="23"/>
        <v>-0.23210238398190938</v>
      </c>
      <c r="Y114" s="10">
        <f t="shared" si="24"/>
        <v>2.5195129832576257</v>
      </c>
      <c r="Z114" s="10"/>
      <c r="AA114" s="10">
        <f t="shared" si="28"/>
        <v>1.2419696122060675E-2</v>
      </c>
      <c r="AB114" s="10">
        <f t="shared" si="29"/>
        <v>3.8562377206545762E-3</v>
      </c>
      <c r="AC114" s="10"/>
      <c r="AD114" s="10">
        <f t="shared" si="30"/>
        <v>4.7678976160180904</v>
      </c>
      <c r="AE114" s="10">
        <f t="shared" si="25"/>
        <v>-3.4804870167423743</v>
      </c>
      <c r="AF114" s="10"/>
      <c r="AG114" s="24">
        <f t="shared" si="31"/>
        <v>1.2419696122060842E-2</v>
      </c>
      <c r="AH114" s="24">
        <f t="shared" si="32"/>
        <v>3.8562377206545762E-3</v>
      </c>
      <c r="AJ114" s="57">
        <f t="shared" si="33"/>
        <v>97.574199999999621</v>
      </c>
      <c r="AL114">
        <v>0</v>
      </c>
      <c r="AR114" s="11">
        <f>($AW$18*$AW$15 -($AW$18*COS(RADIANS(A114)))-($AW$15*COS(RADIANS(DEGREES(ASIN(SIN(RADIANS(A115))*($AW$18/$AW$15)))))))</f>
        <v>-7.6004904350370134E-2</v>
      </c>
    </row>
    <row r="115" spans="1:44" customFormat="1" x14ac:dyDescent="0.2">
      <c r="A115" s="7">
        <v>-250</v>
      </c>
      <c r="B115" s="7">
        <v>333.71</v>
      </c>
      <c r="C115" s="7">
        <f t="shared" si="26"/>
        <v>3.3370999999999997E-4</v>
      </c>
      <c r="D115" s="7"/>
      <c r="E115" s="7">
        <v>0.60299999999999998</v>
      </c>
      <c r="F115" s="7"/>
      <c r="G115" s="7">
        <v>0.433</v>
      </c>
      <c r="H115" s="7">
        <v>0.42799999999999999</v>
      </c>
      <c r="I115" s="7">
        <v>0.433</v>
      </c>
      <c r="J115" s="7">
        <v>1.119</v>
      </c>
      <c r="L115" s="13">
        <f t="shared" si="17"/>
        <v>3.3370999999999997E-4</v>
      </c>
      <c r="M115" s="12"/>
      <c r="N115" s="10">
        <f t="shared" si="18"/>
        <v>2.9000000000000341</v>
      </c>
      <c r="O115" s="10">
        <f t="shared" si="19"/>
        <v>1.4000000000000012E-2</v>
      </c>
      <c r="P115" s="10"/>
      <c r="Q115" s="13">
        <f t="shared" si="20"/>
        <v>2.9000000000000163E-6</v>
      </c>
      <c r="R115" s="10">
        <f t="shared" si="27"/>
        <v>1400</v>
      </c>
      <c r="S115" s="10"/>
      <c r="T115" s="10">
        <f t="shared" si="21"/>
        <v>60300</v>
      </c>
      <c r="U115" s="10"/>
      <c r="V115" s="10">
        <f t="shared" si="22"/>
        <v>0.5693354521865498</v>
      </c>
      <c r="W115" s="10"/>
      <c r="X115" s="10">
        <f t="shared" si="23"/>
        <v>-0.21968268785984871</v>
      </c>
      <c r="Y115" s="10">
        <f t="shared" si="24"/>
        <v>2.5233692209782803</v>
      </c>
      <c r="Z115" s="10"/>
      <c r="AA115" s="10">
        <f t="shared" si="28"/>
        <v>9.9678518930903792E-3</v>
      </c>
      <c r="AB115" s="10">
        <f t="shared" si="29"/>
        <v>3.7577928608958366E-3</v>
      </c>
      <c r="AC115" s="10"/>
      <c r="AD115" s="10">
        <f t="shared" si="30"/>
        <v>4.7803173121401512</v>
      </c>
      <c r="AE115" s="10">
        <f t="shared" si="25"/>
        <v>-3.4766307790217197</v>
      </c>
      <c r="AF115" s="10"/>
      <c r="AG115" s="24">
        <f t="shared" si="31"/>
        <v>9.9678518930907956E-3</v>
      </c>
      <c r="AH115" s="24">
        <f t="shared" si="32"/>
        <v>3.7577928608958366E-3</v>
      </c>
      <c r="AJ115" s="57">
        <f t="shared" si="33"/>
        <v>96.77590000000113</v>
      </c>
      <c r="AL115">
        <v>0</v>
      </c>
      <c r="AR115" s="11">
        <f>($AW$18*$AW$15 -($AW$18*COS(RADIANS(A115)))-($AW$15*COS(RADIANS(DEGREES(ASIN(SIN(RADIANS(A116))*($AW$18/$AW$15)))))))</f>
        <v>-7.499897076677052E-2</v>
      </c>
    </row>
    <row r="116" spans="1:44" customFormat="1" x14ac:dyDescent="0.2">
      <c r="A116" s="7">
        <v>-249</v>
      </c>
      <c r="B116" s="7">
        <v>336.61</v>
      </c>
      <c r="C116" s="7">
        <f t="shared" si="26"/>
        <v>3.3660999999999999E-4</v>
      </c>
      <c r="D116" s="7"/>
      <c r="E116" s="7">
        <v>0.61699999999999999</v>
      </c>
      <c r="F116" s="7"/>
      <c r="G116" s="7">
        <v>0.44400000000000001</v>
      </c>
      <c r="H116" s="7">
        <v>0.434</v>
      </c>
      <c r="I116" s="7">
        <v>0.44</v>
      </c>
      <c r="J116" s="7">
        <v>1.1499999999999999</v>
      </c>
      <c r="L116" s="13">
        <f t="shared" si="17"/>
        <v>3.3660999999999999E-4</v>
      </c>
      <c r="M116" s="12"/>
      <c r="N116" s="10">
        <f t="shared" si="18"/>
        <v>2.8799999999999955</v>
      </c>
      <c r="O116" s="10">
        <f t="shared" si="19"/>
        <v>3.0000000000000027E-3</v>
      </c>
      <c r="P116" s="10"/>
      <c r="Q116" s="13">
        <f t="shared" si="20"/>
        <v>2.8800000000000266E-6</v>
      </c>
      <c r="R116" s="10">
        <f t="shared" si="27"/>
        <v>300</v>
      </c>
      <c r="S116" s="10"/>
      <c r="T116" s="10">
        <f t="shared" si="21"/>
        <v>61700</v>
      </c>
      <c r="U116" s="10"/>
      <c r="V116" s="10">
        <f t="shared" si="22"/>
        <v>-0.58428783407162665</v>
      </c>
      <c r="W116" s="10"/>
      <c r="X116" s="10">
        <f t="shared" si="23"/>
        <v>-0.20971483596675833</v>
      </c>
      <c r="Y116" s="10">
        <f t="shared" si="24"/>
        <v>2.5271270138391762</v>
      </c>
      <c r="Z116" s="10"/>
      <c r="AA116" s="10">
        <f t="shared" si="28"/>
        <v>2.1065254650121934E-3</v>
      </c>
      <c r="AB116" s="10">
        <f t="shared" si="29"/>
        <v>3.6999724098003561E-3</v>
      </c>
      <c r="AC116" s="10"/>
      <c r="AD116" s="10">
        <f t="shared" si="30"/>
        <v>4.790285164033242</v>
      </c>
      <c r="AE116" s="10">
        <f t="shared" si="25"/>
        <v>-3.4728729861608238</v>
      </c>
      <c r="AF116" s="10"/>
      <c r="AG116" s="24">
        <f t="shared" si="31"/>
        <v>2.106525465011444E-3</v>
      </c>
      <c r="AH116" s="24">
        <f t="shared" si="32"/>
        <v>3.6999724098003561E-3</v>
      </c>
      <c r="AJ116" s="57">
        <f t="shared" si="33"/>
        <v>96.943679999999844</v>
      </c>
      <c r="AL116">
        <v>0</v>
      </c>
      <c r="AR116" s="11">
        <f>($AW$18*$AW$15 -($AW$18*COS(RADIANS(A116)))-($AW$15*COS(RADIANS(DEGREES(ASIN(SIN(RADIANS(A117))*($AW$18/$AW$15)))))))</f>
        <v>-7.4013664338264729E-2</v>
      </c>
    </row>
    <row r="117" spans="1:44" customFormat="1" x14ac:dyDescent="0.2">
      <c r="A117" s="7">
        <v>-248</v>
      </c>
      <c r="B117" s="7">
        <v>339.49</v>
      </c>
      <c r="C117" s="7">
        <f t="shared" si="26"/>
        <v>3.3949000000000002E-4</v>
      </c>
      <c r="D117" s="7"/>
      <c r="E117" s="7">
        <v>0.62</v>
      </c>
      <c r="F117" s="7"/>
      <c r="G117" s="7">
        <v>0.45</v>
      </c>
      <c r="H117" s="7">
        <v>0.44400000000000001</v>
      </c>
      <c r="I117" s="7">
        <v>0.44800000000000001</v>
      </c>
      <c r="J117" s="7">
        <v>1.137</v>
      </c>
      <c r="L117" s="13">
        <f t="shared" si="17"/>
        <v>3.3949000000000002E-4</v>
      </c>
      <c r="M117" s="12"/>
      <c r="N117" s="10">
        <f t="shared" si="18"/>
        <v>2.8299999999999841</v>
      </c>
      <c r="O117" s="10">
        <f t="shared" si="19"/>
        <v>-3.0000000000000027E-3</v>
      </c>
      <c r="P117" s="10"/>
      <c r="Q117" s="13">
        <f t="shared" si="20"/>
        <v>2.8299999999999441E-6</v>
      </c>
      <c r="R117" s="10">
        <f t="shared" si="27"/>
        <v>-300</v>
      </c>
      <c r="S117" s="10"/>
      <c r="T117" s="10">
        <f t="shared" si="21"/>
        <v>62000</v>
      </c>
      <c r="U117" s="10"/>
      <c r="V117" s="10">
        <f t="shared" si="22"/>
        <v>-2.005869205212957</v>
      </c>
      <c r="W117" s="10"/>
      <c r="X117" s="10">
        <f t="shared" si="23"/>
        <v>-0.20760831050174613</v>
      </c>
      <c r="Y117" s="10">
        <f t="shared" si="24"/>
        <v>2.5308269862489765</v>
      </c>
      <c r="Z117" s="10"/>
      <c r="AA117" s="10">
        <f t="shared" si="28"/>
        <v>-2.1065254650121934E-3</v>
      </c>
      <c r="AB117" s="10">
        <f t="shared" si="29"/>
        <v>3.6052872268999003E-3</v>
      </c>
      <c r="AC117" s="10"/>
      <c r="AD117" s="10">
        <f t="shared" si="30"/>
        <v>4.7923916894982534</v>
      </c>
      <c r="AE117" s="10">
        <f t="shared" si="25"/>
        <v>-3.4691730137510235</v>
      </c>
      <c r="AF117" s="10"/>
      <c r="AG117" s="24">
        <f t="shared" si="31"/>
        <v>-2.106525465011444E-3</v>
      </c>
      <c r="AH117" s="24">
        <f t="shared" si="32"/>
        <v>3.6052872268999003E-3</v>
      </c>
      <c r="AJ117" s="57">
        <f t="shared" si="33"/>
        <v>96.075669999999462</v>
      </c>
      <c r="AL117">
        <v>0</v>
      </c>
      <c r="AR117" s="11">
        <f>($AW$18*$AW$15 -($AW$18*COS(RADIANS(A117)))-($AW$15*COS(RADIANS(DEGREES(ASIN(SIN(RADIANS(A118))*($AW$18/$AW$15)))))))</f>
        <v>-7.3048861793625824E-2</v>
      </c>
    </row>
    <row r="118" spans="1:44" customFormat="1" x14ac:dyDescent="0.2">
      <c r="A118" s="7">
        <v>-247</v>
      </c>
      <c r="B118" s="7">
        <v>342.32</v>
      </c>
      <c r="C118" s="7">
        <f t="shared" si="26"/>
        <v>3.4231999999999996E-4</v>
      </c>
      <c r="D118" s="7"/>
      <c r="E118" s="7">
        <v>0.61699999999999999</v>
      </c>
      <c r="F118" s="7"/>
      <c r="G118" s="7">
        <v>0.45600000000000002</v>
      </c>
      <c r="H118" s="7">
        <v>0.45</v>
      </c>
      <c r="I118" s="7">
        <v>0.45500000000000002</v>
      </c>
      <c r="J118" s="7">
        <v>1.1060000000000001</v>
      </c>
      <c r="L118" s="13">
        <f t="shared" si="17"/>
        <v>3.4231999999999996E-4</v>
      </c>
      <c r="M118" s="12"/>
      <c r="N118" s="10">
        <f t="shared" si="18"/>
        <v>2.8000000000000114</v>
      </c>
      <c r="O118" s="10">
        <f t="shared" si="19"/>
        <v>-1.0000000000000009E-2</v>
      </c>
      <c r="P118" s="10"/>
      <c r="Q118" s="13">
        <f t="shared" si="20"/>
        <v>2.8000000000000138E-6</v>
      </c>
      <c r="R118" s="10">
        <f t="shared" si="27"/>
        <v>-1000</v>
      </c>
      <c r="S118" s="10"/>
      <c r="T118" s="10">
        <f t="shared" si="21"/>
        <v>61700</v>
      </c>
      <c r="U118" s="10"/>
      <c r="V118" s="10">
        <f t="shared" si="22"/>
        <v>-1.6596116277691089</v>
      </c>
      <c r="W118" s="10"/>
      <c r="X118" s="10">
        <f t="shared" si="23"/>
        <v>-0.20971483596675833</v>
      </c>
      <c r="Y118" s="10">
        <f t="shared" si="24"/>
        <v>2.5344322734758764</v>
      </c>
      <c r="Z118" s="10"/>
      <c r="AA118" s="10">
        <f t="shared" si="28"/>
        <v>-7.0964729579841013E-3</v>
      </c>
      <c r="AB118" s="10">
        <f t="shared" si="29"/>
        <v>3.5378542825932335E-3</v>
      </c>
      <c r="AC118" s="10"/>
      <c r="AD118" s="10">
        <f t="shared" si="30"/>
        <v>4.790285164033242</v>
      </c>
      <c r="AE118" s="10">
        <f t="shared" si="25"/>
        <v>-3.4655677265241236</v>
      </c>
      <c r="AF118" s="10"/>
      <c r="AG118" s="24">
        <f t="shared" si="31"/>
        <v>-7.0964729579845454E-3</v>
      </c>
      <c r="AH118" s="24">
        <f t="shared" si="32"/>
        <v>3.5378542825932335E-3</v>
      </c>
      <c r="AJ118" s="57">
        <f t="shared" si="33"/>
        <v>95.849600000000379</v>
      </c>
      <c r="AL118">
        <v>0</v>
      </c>
      <c r="AR118" s="11">
        <f>($AW$18*$AW$15 -($AW$18*COS(RADIANS(A118)))-($AW$15*COS(RADIANS(DEGREES(ASIN(SIN(RADIANS(A119))*($AW$18/$AW$15)))))))</f>
        <v>-7.2104424715293436E-2</v>
      </c>
    </row>
    <row r="119" spans="1:44" customFormat="1" x14ac:dyDescent="0.2">
      <c r="A119" s="7">
        <v>-246</v>
      </c>
      <c r="B119" s="7">
        <v>345.12</v>
      </c>
      <c r="C119" s="7">
        <f t="shared" si="26"/>
        <v>3.4511999999999998E-4</v>
      </c>
      <c r="D119" s="7"/>
      <c r="E119" s="7">
        <v>0.60699999999999998</v>
      </c>
      <c r="F119" s="7"/>
      <c r="G119" s="7">
        <v>0.46</v>
      </c>
      <c r="H119" s="7">
        <v>0.45500000000000002</v>
      </c>
      <c r="I119" s="7">
        <v>0.45200000000000001</v>
      </c>
      <c r="J119" s="7">
        <v>1.0609999999999999</v>
      </c>
      <c r="L119" s="13">
        <f t="shared" si="17"/>
        <v>3.4511999999999998E-4</v>
      </c>
      <c r="M119" s="12"/>
      <c r="N119" s="10">
        <f t="shared" si="18"/>
        <v>2.7699999999999818</v>
      </c>
      <c r="O119" s="10">
        <f t="shared" si="19"/>
        <v>-8.0000000000000071E-3</v>
      </c>
      <c r="P119" s="10"/>
      <c r="Q119" s="13">
        <f t="shared" si="20"/>
        <v>2.7699999999999752E-6</v>
      </c>
      <c r="R119" s="10">
        <f t="shared" si="27"/>
        <v>-800</v>
      </c>
      <c r="S119" s="10"/>
      <c r="T119" s="10">
        <f t="shared" si="21"/>
        <v>60700</v>
      </c>
      <c r="U119" s="10"/>
      <c r="V119" s="10">
        <f t="shared" si="22"/>
        <v>-0.86030530406884842</v>
      </c>
      <c r="W119" s="10"/>
      <c r="X119" s="10">
        <f t="shared" si="23"/>
        <v>-0.21681130892474243</v>
      </c>
      <c r="Y119" s="10">
        <f t="shared" si="24"/>
        <v>2.5379701277584696</v>
      </c>
      <c r="Z119" s="10"/>
      <c r="AA119" s="10">
        <f t="shared" si="28"/>
        <v>-5.7618686859462198E-3</v>
      </c>
      <c r="AB119" s="10">
        <f t="shared" si="29"/>
        <v>3.4718174960559622E-3</v>
      </c>
      <c r="AC119" s="10"/>
      <c r="AD119" s="10">
        <f t="shared" si="30"/>
        <v>4.7831886910752575</v>
      </c>
      <c r="AE119" s="10">
        <f t="shared" si="25"/>
        <v>-3.4620298722415304</v>
      </c>
      <c r="AF119" s="10"/>
      <c r="AG119" s="24">
        <f t="shared" si="31"/>
        <v>-5.76186868594597E-3</v>
      </c>
      <c r="AH119" s="24">
        <f t="shared" si="32"/>
        <v>3.4718174960555181E-3</v>
      </c>
      <c r="AJ119" s="57">
        <f t="shared" si="33"/>
        <v>95.598239999999379</v>
      </c>
      <c r="AL119">
        <v>0</v>
      </c>
      <c r="AR119" s="11">
        <f>($AW$18*$AW$15 -($AW$18*COS(RADIANS(A119)))-($AW$15*COS(RADIANS(DEGREES(ASIN(SIN(RADIANS(A120))*($AW$18/$AW$15)))))))</f>
        <v>-7.1180200666349142E-2</v>
      </c>
    </row>
    <row r="120" spans="1:44" customFormat="1" x14ac:dyDescent="0.2">
      <c r="A120" s="7">
        <v>-245</v>
      </c>
      <c r="B120" s="7">
        <v>347.89</v>
      </c>
      <c r="C120" s="7">
        <f t="shared" si="26"/>
        <v>3.4788999999999995E-4</v>
      </c>
      <c r="D120" s="7"/>
      <c r="E120" s="7">
        <v>0.59899999999999998</v>
      </c>
      <c r="F120" s="7"/>
      <c r="G120" s="7">
        <v>0.46700000000000003</v>
      </c>
      <c r="H120" s="7">
        <v>0.45200000000000001</v>
      </c>
      <c r="I120" s="7">
        <v>0.45600000000000002</v>
      </c>
      <c r="J120" s="7">
        <v>1.018</v>
      </c>
      <c r="L120" s="13">
        <f t="shared" si="17"/>
        <v>3.4788999999999995E-4</v>
      </c>
      <c r="M120" s="12"/>
      <c r="N120" s="10">
        <f t="shared" si="18"/>
        <v>2.7200000000000273</v>
      </c>
      <c r="O120" s="10">
        <f t="shared" si="19"/>
        <v>-4.0000000000000036E-3</v>
      </c>
      <c r="P120" s="10"/>
      <c r="Q120" s="13">
        <f t="shared" si="20"/>
        <v>2.7200000000000553E-6</v>
      </c>
      <c r="R120" s="10">
        <f t="shared" si="27"/>
        <v>-400</v>
      </c>
      <c r="S120" s="10"/>
      <c r="T120" s="10">
        <f t="shared" si="21"/>
        <v>59900</v>
      </c>
      <c r="U120" s="10"/>
      <c r="V120" s="10">
        <f t="shared" si="22"/>
        <v>0.65802814164002466</v>
      </c>
      <c r="W120" s="10"/>
      <c r="X120" s="10">
        <f t="shared" si="23"/>
        <v>-0.22257317761068865</v>
      </c>
      <c r="Y120" s="10">
        <f t="shared" si="24"/>
        <v>2.5414419452545256</v>
      </c>
      <c r="Z120" s="10"/>
      <c r="AA120" s="10">
        <f t="shared" si="28"/>
        <v>-2.9098566607617948E-3</v>
      </c>
      <c r="AB120" s="10">
        <f t="shared" si="29"/>
        <v>3.382353505202218E-3</v>
      </c>
      <c r="AC120" s="10"/>
      <c r="AD120" s="10">
        <f t="shared" si="30"/>
        <v>4.7774268223893115</v>
      </c>
      <c r="AE120" s="10">
        <f t="shared" si="25"/>
        <v>-3.4585580547454748</v>
      </c>
      <c r="AF120" s="10"/>
      <c r="AG120" s="24">
        <f t="shared" si="31"/>
        <v>-2.9098566607617116E-3</v>
      </c>
      <c r="AH120" s="24">
        <f t="shared" si="32"/>
        <v>3.3823535052026621E-3</v>
      </c>
      <c r="AJ120" s="57">
        <f t="shared" si="33"/>
        <v>94.62608000000094</v>
      </c>
      <c r="AL120">
        <v>0</v>
      </c>
      <c r="AR120" s="11">
        <f>($AW$18*$AW$15 -($AW$18*COS(RADIANS(A120)))-($AW$15*COS(RADIANS(DEGREES(ASIN(SIN(RADIANS(A121))*($AW$18/$AW$15)))))))</f>
        <v>-7.0276024303142476E-2</v>
      </c>
    </row>
    <row r="121" spans="1:44" customFormat="1" x14ac:dyDescent="0.2">
      <c r="A121" s="7">
        <v>-244</v>
      </c>
      <c r="B121" s="7">
        <v>350.61</v>
      </c>
      <c r="C121" s="7">
        <f t="shared" si="26"/>
        <v>3.5061000000000001E-4</v>
      </c>
      <c r="D121" s="7"/>
      <c r="E121" s="7">
        <v>0.59499999999999997</v>
      </c>
      <c r="F121" s="7"/>
      <c r="G121" s="7">
        <v>0.47499999999999998</v>
      </c>
      <c r="H121" s="7">
        <v>0.46100000000000002</v>
      </c>
      <c r="I121" s="7">
        <v>0.45900000000000002</v>
      </c>
      <c r="J121" s="7">
        <v>0.98599999999999999</v>
      </c>
      <c r="L121" s="13">
        <f t="shared" si="17"/>
        <v>3.5061000000000001E-4</v>
      </c>
      <c r="M121" s="12"/>
      <c r="N121" s="10">
        <f t="shared" si="18"/>
        <v>2.6899999999999977</v>
      </c>
      <c r="O121" s="10">
        <f t="shared" si="19"/>
        <v>3.0000000000000027E-3</v>
      </c>
      <c r="P121" s="10"/>
      <c r="Q121" s="13">
        <f t="shared" si="20"/>
        <v>2.6900000000000166E-6</v>
      </c>
      <c r="R121" s="10">
        <f t="shared" si="27"/>
        <v>300</v>
      </c>
      <c r="S121" s="10"/>
      <c r="T121" s="10">
        <f t="shared" si="21"/>
        <v>59500</v>
      </c>
      <c r="U121" s="10"/>
      <c r="V121" s="10">
        <f t="shared" si="22"/>
        <v>0</v>
      </c>
      <c r="W121" s="10"/>
      <c r="X121" s="10">
        <f t="shared" si="23"/>
        <v>-0.22548303427145044</v>
      </c>
      <c r="Y121" s="10">
        <f t="shared" si="24"/>
        <v>2.5448242987597278</v>
      </c>
      <c r="Z121" s="10"/>
      <c r="AA121" s="10">
        <f t="shared" si="28"/>
        <v>2.1842182598612592E-3</v>
      </c>
      <c r="AB121" s="10">
        <f t="shared" si="29"/>
        <v>3.319338675117578E-3</v>
      </c>
      <c r="AC121" s="10"/>
      <c r="AD121" s="10">
        <f t="shared" si="30"/>
        <v>4.7745169657285498</v>
      </c>
      <c r="AE121" s="10">
        <f t="shared" si="25"/>
        <v>-3.4551757012402722</v>
      </c>
      <c r="AF121" s="10"/>
      <c r="AG121" s="24">
        <f t="shared" si="31"/>
        <v>2.1842182598614812E-3</v>
      </c>
      <c r="AH121" s="24">
        <f t="shared" si="32"/>
        <v>3.319338675117578E-3</v>
      </c>
      <c r="AJ121" s="57">
        <f t="shared" si="33"/>
        <v>94.314089999999922</v>
      </c>
      <c r="AL121">
        <v>0</v>
      </c>
      <c r="AR121" s="11">
        <f>($AW$18*$AW$15 -($AW$18*COS(RADIANS(A121)))-($AW$15*COS(RADIANS(DEGREES(ASIN(SIN(RADIANS(A122))*($AW$18/$AW$15)))))))</f>
        <v>-6.9391718469118652E-2</v>
      </c>
    </row>
    <row r="122" spans="1:44" customFormat="1" x14ac:dyDescent="0.2">
      <c r="A122" s="7">
        <v>-243</v>
      </c>
      <c r="B122" s="7">
        <v>353.3</v>
      </c>
      <c r="C122" s="7">
        <f t="shared" si="26"/>
        <v>3.5330000000000002E-4</v>
      </c>
      <c r="D122" s="7"/>
      <c r="E122" s="7">
        <v>0.59799999999999998</v>
      </c>
      <c r="F122" s="7"/>
      <c r="G122" s="7">
        <v>0.497</v>
      </c>
      <c r="H122" s="7">
        <v>0.47399999999999998</v>
      </c>
      <c r="I122" s="7">
        <v>0.46600000000000003</v>
      </c>
      <c r="J122" s="7">
        <v>0.95699999999999996</v>
      </c>
      <c r="L122" s="13">
        <f t="shared" si="17"/>
        <v>3.5330000000000002E-4</v>
      </c>
      <c r="M122" s="12"/>
      <c r="N122" s="10">
        <f t="shared" si="18"/>
        <v>2.6499999999999773</v>
      </c>
      <c r="O122" s="10">
        <f t="shared" si="19"/>
        <v>0</v>
      </c>
      <c r="P122" s="10"/>
      <c r="Q122" s="13">
        <f t="shared" si="20"/>
        <v>2.6499999999999289E-6</v>
      </c>
      <c r="R122" s="10">
        <f t="shared" si="27"/>
        <v>0</v>
      </c>
      <c r="S122" s="10"/>
      <c r="T122" s="10">
        <f t="shared" si="21"/>
        <v>59800</v>
      </c>
      <c r="U122" s="10"/>
      <c r="V122" s="10">
        <f t="shared" si="22"/>
        <v>0.45702446977323813</v>
      </c>
      <c r="W122" s="10"/>
      <c r="X122" s="10">
        <f t="shared" si="23"/>
        <v>-0.22329881601158919</v>
      </c>
      <c r="Y122" s="10">
        <f t="shared" si="24"/>
        <v>2.5481436374348454</v>
      </c>
      <c r="Z122" s="10"/>
      <c r="AA122" s="10">
        <f t="shared" si="28"/>
        <v>0</v>
      </c>
      <c r="AB122" s="10">
        <f t="shared" si="29"/>
        <v>3.2453598381749771E-3</v>
      </c>
      <c r="AC122" s="10"/>
      <c r="AD122" s="10">
        <f t="shared" si="30"/>
        <v>4.7767011839884113</v>
      </c>
      <c r="AE122" s="10">
        <f t="shared" si="25"/>
        <v>-3.4518563625651546</v>
      </c>
      <c r="AF122" s="10"/>
      <c r="AG122" s="24">
        <f t="shared" si="31"/>
        <v>0</v>
      </c>
      <c r="AH122" s="24">
        <f t="shared" si="32"/>
        <v>3.2453598381749771E-3</v>
      </c>
      <c r="AJ122" s="57">
        <f t="shared" si="33"/>
        <v>93.624499999999202</v>
      </c>
      <c r="AL122">
        <v>0</v>
      </c>
      <c r="AR122" s="11">
        <f>($AW$18*$AW$15 -($AW$18*COS(RADIANS(A122)))-($AW$15*COS(RADIANS(DEGREES(ASIN(SIN(RADIANS(A123))*($AW$18/$AW$15)))))))</f>
        <v>-6.8527095265840388E-2</v>
      </c>
    </row>
    <row r="123" spans="1:44" customFormat="1" x14ac:dyDescent="0.2">
      <c r="A123" s="7">
        <v>-242</v>
      </c>
      <c r="B123" s="7">
        <v>355.95</v>
      </c>
      <c r="C123" s="7">
        <f t="shared" si="26"/>
        <v>3.5594999999999995E-4</v>
      </c>
      <c r="D123" s="7"/>
      <c r="E123" s="7">
        <v>0.59799999999999998</v>
      </c>
      <c r="F123" s="7"/>
      <c r="G123" s="7">
        <v>0.50700000000000001</v>
      </c>
      <c r="H123" s="7">
        <v>0.48499999999999999</v>
      </c>
      <c r="I123" s="7">
        <v>0.47599999999999998</v>
      </c>
      <c r="J123" s="7">
        <v>0.92400000000000004</v>
      </c>
      <c r="L123" s="13">
        <f t="shared" si="17"/>
        <v>3.5594999999999995E-4</v>
      </c>
      <c r="M123" s="12"/>
      <c r="N123" s="10">
        <f t="shared" si="18"/>
        <v>2.6100000000000136</v>
      </c>
      <c r="O123" s="10">
        <f t="shared" si="19"/>
        <v>2.0000000000000018E-3</v>
      </c>
      <c r="P123" s="10"/>
      <c r="Q123" s="13">
        <f t="shared" si="20"/>
        <v>2.610000000000058E-6</v>
      </c>
      <c r="R123" s="10">
        <f t="shared" si="27"/>
        <v>200</v>
      </c>
      <c r="S123" s="10"/>
      <c r="T123" s="10">
        <f t="shared" si="21"/>
        <v>59800</v>
      </c>
      <c r="U123" s="10"/>
      <c r="V123" s="10">
        <f t="shared" si="22"/>
        <v>1.1619727646714304</v>
      </c>
      <c r="W123" s="10"/>
      <c r="X123" s="10">
        <f t="shared" si="23"/>
        <v>-0.22329881601158919</v>
      </c>
      <c r="Y123" s="10">
        <f t="shared" si="24"/>
        <v>2.5513889972730204</v>
      </c>
      <c r="Z123" s="10"/>
      <c r="AA123" s="10">
        <f t="shared" si="28"/>
        <v>1.4500663952327908E-3</v>
      </c>
      <c r="AB123" s="10">
        <f t="shared" si="29"/>
        <v>3.1728419179657408E-3</v>
      </c>
      <c r="AC123" s="10"/>
      <c r="AD123" s="10">
        <f t="shared" si="30"/>
        <v>4.7767011839884113</v>
      </c>
      <c r="AE123" s="10">
        <f t="shared" si="25"/>
        <v>-3.4486110027269796</v>
      </c>
      <c r="AF123" s="10"/>
      <c r="AG123" s="24">
        <f t="shared" si="31"/>
        <v>1.4500663952325965E-3</v>
      </c>
      <c r="AH123" s="24">
        <f t="shared" si="32"/>
        <v>3.1728419179657408E-3</v>
      </c>
      <c r="AJ123" s="57">
        <f t="shared" si="33"/>
        <v>92.902950000000487</v>
      </c>
      <c r="AL123">
        <v>0</v>
      </c>
      <c r="AR123" s="11">
        <f>($AW$18*$AW$15 -($AW$18*COS(RADIANS(A123)))-($AW$15*COS(RADIANS(DEGREES(ASIN(SIN(RADIANS(A124))*($AW$18/$AW$15)))))))</f>
        <v>-6.7681957097638953E-2</v>
      </c>
    </row>
    <row r="124" spans="1:44" customFormat="1" x14ac:dyDescent="0.2">
      <c r="A124" s="7">
        <v>-241</v>
      </c>
      <c r="B124" s="7">
        <v>358.56</v>
      </c>
      <c r="C124" s="7">
        <f t="shared" si="26"/>
        <v>3.5856000000000001E-4</v>
      </c>
      <c r="D124" s="7"/>
      <c r="E124" s="7">
        <v>0.6</v>
      </c>
      <c r="F124" s="7"/>
      <c r="G124" s="7">
        <v>0.50900000000000001</v>
      </c>
      <c r="H124" s="7">
        <v>0.495</v>
      </c>
      <c r="I124" s="7">
        <v>0.48799999999999999</v>
      </c>
      <c r="J124" s="7">
        <v>0.90900000000000003</v>
      </c>
      <c r="L124" s="13">
        <f t="shared" si="17"/>
        <v>3.5856000000000001E-4</v>
      </c>
      <c r="M124" s="12"/>
      <c r="N124" s="10">
        <f t="shared" si="18"/>
        <v>2.5699999999999932</v>
      </c>
      <c r="O124" s="10">
        <f t="shared" si="19"/>
        <v>5.0000000000000044E-3</v>
      </c>
      <c r="P124" s="10"/>
      <c r="Q124" s="13">
        <f t="shared" si="20"/>
        <v>2.5699999999999703E-6</v>
      </c>
      <c r="R124" s="10">
        <f t="shared" si="27"/>
        <v>500</v>
      </c>
      <c r="S124" s="10"/>
      <c r="T124" s="10">
        <f t="shared" si="21"/>
        <v>60000</v>
      </c>
      <c r="U124" s="10"/>
      <c r="V124" s="10">
        <f t="shared" si="22"/>
        <v>1.8816500296062122</v>
      </c>
      <c r="W124" s="10"/>
      <c r="X124" s="10">
        <f t="shared" si="23"/>
        <v>-0.22184874961635639</v>
      </c>
      <c r="Y124" s="10">
        <f t="shared" si="24"/>
        <v>2.5545618391909861</v>
      </c>
      <c r="Z124" s="10"/>
      <c r="AA124" s="10">
        <f t="shared" si="28"/>
        <v>3.6041242688252817E-3</v>
      </c>
      <c r="AB124" s="10">
        <f t="shared" si="29"/>
        <v>3.101728696579098E-3</v>
      </c>
      <c r="AC124" s="10"/>
      <c r="AD124" s="10">
        <f t="shared" si="30"/>
        <v>4.7781512503836439</v>
      </c>
      <c r="AE124" s="10">
        <f t="shared" si="25"/>
        <v>-3.4454381608090139</v>
      </c>
      <c r="AF124" s="10"/>
      <c r="AG124" s="24">
        <f t="shared" si="31"/>
        <v>3.6041242688247266E-3</v>
      </c>
      <c r="AH124" s="24">
        <f t="shared" si="32"/>
        <v>3.101728696579098E-3</v>
      </c>
      <c r="AJ124" s="57">
        <f t="shared" si="33"/>
        <v>92.149919999999753</v>
      </c>
      <c r="AL124">
        <v>0</v>
      </c>
      <c r="AR124" s="11">
        <f>($AW$18*$AW$15 -($AW$18*COS(RADIANS(A124)))-($AW$15*COS(RADIANS(DEGREES(ASIN(SIN(RADIANS(A125))*($AW$18/$AW$15)))))))</f>
        <v>-6.6856097686775084E-2</v>
      </c>
    </row>
    <row r="125" spans="1:44" customFormat="1" x14ac:dyDescent="0.2">
      <c r="A125" s="7">
        <v>-240</v>
      </c>
      <c r="B125" s="7">
        <v>361.13</v>
      </c>
      <c r="C125" s="7">
        <f t="shared" si="26"/>
        <v>3.6112999999999998E-4</v>
      </c>
      <c r="D125" s="7"/>
      <c r="E125" s="7">
        <v>0.60499999999999998</v>
      </c>
      <c r="F125" s="7"/>
      <c r="G125" s="7">
        <v>0.51200000000000001</v>
      </c>
      <c r="H125" s="7">
        <v>0.497</v>
      </c>
      <c r="I125" s="7">
        <v>0.495</v>
      </c>
      <c r="J125" s="7">
        <v>0.91600000000000004</v>
      </c>
      <c r="L125" s="13">
        <f t="shared" si="17"/>
        <v>3.6112999999999998E-4</v>
      </c>
      <c r="M125" s="12"/>
      <c r="N125" s="10">
        <f t="shared" si="18"/>
        <v>2.5300000000000296</v>
      </c>
      <c r="O125" s="10">
        <f t="shared" si="19"/>
        <v>8.0000000000000071E-3</v>
      </c>
      <c r="P125" s="10"/>
      <c r="Q125" s="13">
        <f t="shared" si="20"/>
        <v>2.5300000000000452E-6</v>
      </c>
      <c r="R125" s="10">
        <f t="shared" si="27"/>
        <v>800</v>
      </c>
      <c r="S125" s="10"/>
      <c r="T125" s="10">
        <f t="shared" si="21"/>
        <v>60500</v>
      </c>
      <c r="U125" s="10"/>
      <c r="V125" s="10">
        <f t="shared" si="22"/>
        <v>1.8925831317282764</v>
      </c>
      <c r="W125" s="10"/>
      <c r="X125" s="10">
        <f t="shared" si="23"/>
        <v>-0.21824462534753111</v>
      </c>
      <c r="Y125" s="10">
        <f t="shared" si="24"/>
        <v>2.5576635678875652</v>
      </c>
      <c r="Z125" s="10"/>
      <c r="AA125" s="10">
        <f t="shared" si="28"/>
        <v>5.7050998659461394E-3</v>
      </c>
      <c r="AB125" s="10">
        <f t="shared" si="29"/>
        <v>3.0319665060885015E-3</v>
      </c>
      <c r="AC125" s="10"/>
      <c r="AD125" s="10">
        <f t="shared" si="30"/>
        <v>4.7817553746524686</v>
      </c>
      <c r="AE125" s="10">
        <f t="shared" si="25"/>
        <v>-3.4423364321124348</v>
      </c>
      <c r="AF125" s="10"/>
      <c r="AG125" s="24">
        <f t="shared" si="31"/>
        <v>5.7050998659464724E-3</v>
      </c>
      <c r="AH125" s="24">
        <f t="shared" si="32"/>
        <v>3.0319665060885015E-3</v>
      </c>
      <c r="AJ125" s="57">
        <f t="shared" si="33"/>
        <v>91.365890000001073</v>
      </c>
      <c r="AL125">
        <v>0</v>
      </c>
      <c r="AR125" s="11">
        <f>($AW$18*$AW$15 -($AW$18*COS(RADIANS(A125)))-($AW$15*COS(RADIANS(DEGREES(ASIN(SIN(RADIANS(A126))*($AW$18/$AW$15)))))))</f>
        <v>-6.6049303056424341E-2</v>
      </c>
    </row>
    <row r="126" spans="1:44" customFormat="1" x14ac:dyDescent="0.2">
      <c r="A126" s="7">
        <v>-239</v>
      </c>
      <c r="B126" s="7">
        <v>363.66</v>
      </c>
      <c r="C126" s="7">
        <f t="shared" si="26"/>
        <v>3.6366000000000002E-4</v>
      </c>
      <c r="D126" s="7"/>
      <c r="E126" s="7">
        <v>0.61299999999999999</v>
      </c>
      <c r="F126" s="7"/>
      <c r="G126" s="7">
        <v>0.51700000000000002</v>
      </c>
      <c r="H126" s="7">
        <v>0.505</v>
      </c>
      <c r="I126" s="7">
        <v>0.5</v>
      </c>
      <c r="J126" s="7">
        <v>0.93200000000000005</v>
      </c>
      <c r="L126" s="13">
        <f t="shared" si="17"/>
        <v>3.6366000000000002E-4</v>
      </c>
      <c r="M126" s="12"/>
      <c r="N126" s="10">
        <f t="shared" si="18"/>
        <v>2.5</v>
      </c>
      <c r="O126" s="10">
        <f t="shared" si="19"/>
        <v>8.0000000000000071E-3</v>
      </c>
      <c r="P126" s="10"/>
      <c r="Q126" s="13">
        <f t="shared" si="20"/>
        <v>2.5000000000000066E-6</v>
      </c>
      <c r="R126" s="10">
        <f t="shared" si="27"/>
        <v>800</v>
      </c>
      <c r="S126" s="10"/>
      <c r="T126" s="10">
        <f t="shared" si="21"/>
        <v>61300</v>
      </c>
      <c r="U126" s="10"/>
      <c r="V126" s="10">
        <f t="shared" si="22"/>
        <v>2.6329129086314103</v>
      </c>
      <c r="W126" s="10"/>
      <c r="X126" s="10">
        <f t="shared" si="23"/>
        <v>-0.21253952548158497</v>
      </c>
      <c r="Y126" s="10">
        <f t="shared" si="24"/>
        <v>2.5606955343936537</v>
      </c>
      <c r="Z126" s="10"/>
      <c r="AA126" s="10">
        <f t="shared" si="28"/>
        <v>5.6311256581651481E-3</v>
      </c>
      <c r="AB126" s="10">
        <f t="shared" si="29"/>
        <v>2.9753650255894826E-3</v>
      </c>
      <c r="AC126" s="10"/>
      <c r="AD126" s="10">
        <f t="shared" si="30"/>
        <v>4.7874604745184151</v>
      </c>
      <c r="AE126" s="10">
        <f t="shared" si="25"/>
        <v>-3.4393044656063463</v>
      </c>
      <c r="AF126" s="10"/>
      <c r="AG126" s="24">
        <f t="shared" si="31"/>
        <v>5.6311256581649261E-3</v>
      </c>
      <c r="AH126" s="24">
        <f t="shared" si="32"/>
        <v>2.9753650255894826E-3</v>
      </c>
      <c r="AJ126" s="57">
        <f t="shared" si="33"/>
        <v>90.915000000000006</v>
      </c>
      <c r="AL126">
        <v>0</v>
      </c>
      <c r="AR126" s="11">
        <f>($AW$18*$AW$15 -($AW$18*COS(RADIANS(A126)))-($AW$15*COS(RADIANS(DEGREES(ASIN(SIN(RADIANS(A127))*($AW$18/$AW$15)))))))</f>
        <v>-6.5261352479227069E-2</v>
      </c>
    </row>
    <row r="127" spans="1:44" customFormat="1" x14ac:dyDescent="0.2">
      <c r="A127" s="7">
        <v>-238</v>
      </c>
      <c r="B127" s="7">
        <v>366.16</v>
      </c>
      <c r="C127" s="7">
        <f t="shared" si="26"/>
        <v>3.6616000000000003E-4</v>
      </c>
      <c r="D127" s="7"/>
      <c r="E127" s="7">
        <v>0.621</v>
      </c>
      <c r="F127" s="7"/>
      <c r="G127" s="7">
        <v>0.53200000000000003</v>
      </c>
      <c r="H127" s="7">
        <v>0.50800000000000001</v>
      </c>
      <c r="I127" s="7">
        <v>0.50600000000000001</v>
      </c>
      <c r="J127" s="7">
        <v>0.93899999999999995</v>
      </c>
      <c r="L127" s="13">
        <f t="shared" si="17"/>
        <v>3.6616000000000003E-4</v>
      </c>
      <c r="M127" s="12"/>
      <c r="N127" s="10">
        <f t="shared" si="18"/>
        <v>2.4499999999999886</v>
      </c>
      <c r="O127" s="10">
        <f t="shared" si="19"/>
        <v>1.100000000000001E-2</v>
      </c>
      <c r="P127" s="10"/>
      <c r="Q127" s="13">
        <f t="shared" si="20"/>
        <v>2.4499999999999782E-6</v>
      </c>
      <c r="R127" s="10">
        <f t="shared" si="27"/>
        <v>1100</v>
      </c>
      <c r="S127" s="10"/>
      <c r="T127" s="10">
        <f t="shared" si="21"/>
        <v>62100</v>
      </c>
      <c r="U127" s="10"/>
      <c r="V127" s="10">
        <f t="shared" si="22"/>
        <v>3.1243767474117852</v>
      </c>
      <c r="W127" s="10"/>
      <c r="X127" s="10">
        <f t="shared" si="23"/>
        <v>-0.20690839982341983</v>
      </c>
      <c r="Y127" s="10">
        <f t="shared" si="24"/>
        <v>2.5636708994192432</v>
      </c>
      <c r="Z127" s="10"/>
      <c r="AA127" s="10">
        <f t="shared" si="28"/>
        <v>7.625478105804856E-3</v>
      </c>
      <c r="AB127" s="10">
        <f t="shared" si="29"/>
        <v>2.8962135742531814E-3</v>
      </c>
      <c r="AC127" s="10"/>
      <c r="AD127" s="10">
        <f t="shared" si="30"/>
        <v>4.79309160017658</v>
      </c>
      <c r="AE127" s="10">
        <f t="shared" si="25"/>
        <v>-3.4363291005807568</v>
      </c>
      <c r="AF127" s="10"/>
      <c r="AG127" s="24">
        <f t="shared" si="31"/>
        <v>7.6254781058047172E-3</v>
      </c>
      <c r="AH127" s="24">
        <f t="shared" si="32"/>
        <v>2.8962135742531814E-3</v>
      </c>
      <c r="AJ127" s="57">
        <f t="shared" si="33"/>
        <v>89.709199999999583</v>
      </c>
      <c r="AL127">
        <v>0</v>
      </c>
      <c r="AR127" s="11">
        <f>($AW$18*$AW$15 -($AW$18*COS(RADIANS(A127)))-($AW$15*COS(RADIANS(DEGREES(ASIN(SIN(RADIANS(A128))*($AW$18/$AW$15)))))))</f>
        <v>-6.4492019389550126E-2</v>
      </c>
    </row>
    <row r="128" spans="1:44" customFormat="1" x14ac:dyDescent="0.2">
      <c r="A128" s="7">
        <v>-237</v>
      </c>
      <c r="B128" s="7">
        <v>368.61</v>
      </c>
      <c r="C128" s="7">
        <f t="shared" si="26"/>
        <v>3.6861000000000001E-4</v>
      </c>
      <c r="D128" s="7"/>
      <c r="E128" s="7">
        <v>0.63200000000000001</v>
      </c>
      <c r="F128" s="7"/>
      <c r="G128" s="7">
        <v>0.54100000000000004</v>
      </c>
      <c r="H128" s="7">
        <v>0.52200000000000002</v>
      </c>
      <c r="I128" s="7">
        <v>0.52300000000000002</v>
      </c>
      <c r="J128" s="7">
        <v>0.94099999999999995</v>
      </c>
      <c r="L128" s="13">
        <f t="shared" si="17"/>
        <v>3.6861000000000001E-4</v>
      </c>
      <c r="M128" s="12"/>
      <c r="N128" s="10">
        <f t="shared" si="18"/>
        <v>2.4099999999999682</v>
      </c>
      <c r="O128" s="10">
        <f t="shared" si="19"/>
        <v>1.3000000000000012E-2</v>
      </c>
      <c r="P128" s="10"/>
      <c r="Q128" s="13">
        <f t="shared" si="20"/>
        <v>2.4099999999999447E-6</v>
      </c>
      <c r="R128" s="10">
        <f t="shared" si="27"/>
        <v>1300</v>
      </c>
      <c r="S128" s="10"/>
      <c r="T128" s="10">
        <f t="shared" si="21"/>
        <v>63200</v>
      </c>
      <c r="U128" s="10"/>
      <c r="V128" s="10">
        <f t="shared" si="22"/>
        <v>2.8949758461196438</v>
      </c>
      <c r="W128" s="10"/>
      <c r="X128" s="10">
        <f t="shared" si="23"/>
        <v>-0.19928292171761497</v>
      </c>
      <c r="Y128" s="10">
        <f t="shared" si="24"/>
        <v>2.5665671129934964</v>
      </c>
      <c r="Z128" s="10"/>
      <c r="AA128" s="10">
        <f t="shared" si="28"/>
        <v>8.8426363528827379E-3</v>
      </c>
      <c r="AB128" s="10">
        <f t="shared" si="29"/>
        <v>2.8302080919684336E-3</v>
      </c>
      <c r="AC128" s="10"/>
      <c r="AD128" s="10">
        <f t="shared" si="30"/>
        <v>4.8007170782823847</v>
      </c>
      <c r="AE128" s="10">
        <f t="shared" si="25"/>
        <v>-3.4334328870065036</v>
      </c>
      <c r="AF128" s="10"/>
      <c r="AG128" s="24">
        <f t="shared" si="31"/>
        <v>8.8426363528828489E-3</v>
      </c>
      <c r="AH128" s="24">
        <f t="shared" si="32"/>
        <v>2.8302080919684336E-3</v>
      </c>
      <c r="AJ128" s="57">
        <f t="shared" si="33"/>
        <v>88.835009999998832</v>
      </c>
      <c r="AL128">
        <v>0</v>
      </c>
      <c r="AR128" s="11">
        <f>($AW$18*$AW$15 -($AW$18*COS(RADIANS(A128)))-($AW$15*COS(RADIANS(DEGREES(ASIN(SIN(RADIANS(A129))*($AW$18/$AW$15)))))))</f>
        <v>-6.3741072257999576E-2</v>
      </c>
    </row>
    <row r="129" spans="1:44" customFormat="1" x14ac:dyDescent="0.2">
      <c r="A129" s="7">
        <v>-236</v>
      </c>
      <c r="B129" s="7">
        <v>371.02</v>
      </c>
      <c r="C129" s="7">
        <f t="shared" si="26"/>
        <v>3.7101999999999995E-4</v>
      </c>
      <c r="D129" s="7"/>
      <c r="E129" s="7">
        <v>0.64500000000000002</v>
      </c>
      <c r="F129" s="7"/>
      <c r="G129" s="7">
        <v>0.55600000000000005</v>
      </c>
      <c r="H129" s="7">
        <v>0.53300000000000003</v>
      </c>
      <c r="I129" s="7">
        <v>0.52900000000000003</v>
      </c>
      <c r="J129" s="7">
        <v>0.96</v>
      </c>
      <c r="L129" s="13">
        <f t="shared" si="17"/>
        <v>3.7101999999999995E-4</v>
      </c>
      <c r="M129" s="12"/>
      <c r="N129" s="10">
        <f t="shared" si="18"/>
        <v>2.3700000000000045</v>
      </c>
      <c r="O129" s="10">
        <f t="shared" si="19"/>
        <v>1.2000000000000011E-2</v>
      </c>
      <c r="P129" s="10"/>
      <c r="Q129" s="13">
        <f t="shared" si="20"/>
        <v>2.3700000000000197E-6</v>
      </c>
      <c r="R129" s="10">
        <f t="shared" si="27"/>
        <v>1200</v>
      </c>
      <c r="S129" s="10"/>
      <c r="T129" s="10">
        <f t="shared" si="21"/>
        <v>64500</v>
      </c>
      <c r="U129" s="10"/>
      <c r="V129" s="10">
        <f t="shared" si="22"/>
        <v>2.6691627639669879</v>
      </c>
      <c r="W129" s="10"/>
      <c r="X129" s="10">
        <f t="shared" si="23"/>
        <v>-0.19044028536473223</v>
      </c>
      <c r="Y129" s="10">
        <f t="shared" si="24"/>
        <v>2.5693973210854648</v>
      </c>
      <c r="Z129" s="10"/>
      <c r="AA129" s="10">
        <f t="shared" si="28"/>
        <v>8.0056549245130226E-3</v>
      </c>
      <c r="AB129" s="10">
        <f t="shared" si="29"/>
        <v>2.7653615608724813E-3</v>
      </c>
      <c r="AC129" s="10"/>
      <c r="AD129" s="10">
        <f t="shared" si="30"/>
        <v>4.8095597146352675</v>
      </c>
      <c r="AE129" s="10">
        <f t="shared" si="25"/>
        <v>-3.4306026789145352</v>
      </c>
      <c r="AF129" s="10"/>
      <c r="AG129" s="24">
        <f t="shared" si="31"/>
        <v>8.00565492451355E-3</v>
      </c>
      <c r="AH129" s="24">
        <f t="shared" si="32"/>
        <v>2.7653615608724813E-3</v>
      </c>
      <c r="AJ129" s="57">
        <f t="shared" si="33"/>
        <v>87.931740000000161</v>
      </c>
      <c r="AL129">
        <v>0</v>
      </c>
      <c r="AR129" s="11">
        <f>($AW$18*$AW$15 -($AW$18*COS(RADIANS(A129)))-($AW$15*COS(RADIANS(DEGREES(ASIN(SIN(RADIANS(A130))*($AW$18/$AW$15)))))))</f>
        <v>-6.3008275427088936E-2</v>
      </c>
    </row>
    <row r="130" spans="1:44" customFormat="1" x14ac:dyDescent="0.2">
      <c r="A130" s="7">
        <v>-235</v>
      </c>
      <c r="B130" s="7">
        <v>373.39</v>
      </c>
      <c r="C130" s="7">
        <f t="shared" si="26"/>
        <v>3.7338999999999997E-4</v>
      </c>
      <c r="D130" s="7"/>
      <c r="E130" s="7">
        <v>0.65700000000000003</v>
      </c>
      <c r="F130" s="7"/>
      <c r="G130" s="7">
        <v>0.56599999999999995</v>
      </c>
      <c r="H130" s="7">
        <v>0.53900000000000003</v>
      </c>
      <c r="I130" s="7">
        <v>0.53300000000000003</v>
      </c>
      <c r="J130" s="7">
        <v>0.98799999999999999</v>
      </c>
      <c r="L130" s="13">
        <f t="shared" si="17"/>
        <v>3.7338999999999997E-4</v>
      </c>
      <c r="M130" s="12"/>
      <c r="N130" s="10">
        <f t="shared" si="18"/>
        <v>2.3300000000000409</v>
      </c>
      <c r="O130" s="10">
        <f t="shared" si="19"/>
        <v>1.100000000000001E-2</v>
      </c>
      <c r="P130" s="10"/>
      <c r="Q130" s="13">
        <f t="shared" si="20"/>
        <v>2.3300000000000404E-6</v>
      </c>
      <c r="R130" s="10">
        <f t="shared" si="27"/>
        <v>1100</v>
      </c>
      <c r="S130" s="10"/>
      <c r="T130" s="10">
        <f t="shared" si="21"/>
        <v>65700</v>
      </c>
      <c r="U130" s="10"/>
      <c r="V130" s="10">
        <f t="shared" si="22"/>
        <v>4.1357374762022339</v>
      </c>
      <c r="W130" s="10"/>
      <c r="X130" s="10">
        <f t="shared" si="23"/>
        <v>-0.18243463044021921</v>
      </c>
      <c r="Y130" s="10">
        <f t="shared" si="24"/>
        <v>2.5721626826463373</v>
      </c>
      <c r="Z130" s="10"/>
      <c r="AA130" s="10">
        <f t="shared" si="28"/>
        <v>7.2110929157649106E-3</v>
      </c>
      <c r="AB130" s="10">
        <f t="shared" si="29"/>
        <v>2.7016310182026437E-3</v>
      </c>
      <c r="AC130" s="10"/>
      <c r="AD130" s="10">
        <f t="shared" si="30"/>
        <v>4.8175653695597811</v>
      </c>
      <c r="AE130" s="10">
        <f t="shared" si="25"/>
        <v>-3.4278373173536627</v>
      </c>
      <c r="AF130" s="10"/>
      <c r="AG130" s="24">
        <f t="shared" si="31"/>
        <v>7.2110929157647163E-3</v>
      </c>
      <c r="AH130" s="24">
        <f t="shared" si="32"/>
        <v>2.7016310182026437E-3</v>
      </c>
      <c r="AJ130" s="57">
        <f t="shared" si="33"/>
        <v>86.999870000001522</v>
      </c>
      <c r="AL130">
        <v>0</v>
      </c>
      <c r="AR130" s="11">
        <f>($AW$18*$AW$15 -($AW$18*COS(RADIANS(A130)))-($AW$15*COS(RADIANS(DEGREES(ASIN(SIN(RADIANS(A131))*($AW$18/$AW$15)))))))</f>
        <v>-6.2293389907312355E-2</v>
      </c>
    </row>
    <row r="131" spans="1:44" customFormat="1" x14ac:dyDescent="0.2">
      <c r="A131" s="7">
        <v>-234</v>
      </c>
      <c r="B131" s="7">
        <v>375.72</v>
      </c>
      <c r="C131" s="7">
        <f t="shared" si="26"/>
        <v>3.7572000000000001E-4</v>
      </c>
      <c r="D131" s="7"/>
      <c r="E131" s="7">
        <v>0.66800000000000004</v>
      </c>
      <c r="F131" s="7"/>
      <c r="G131" s="7">
        <v>0.57599999999999996</v>
      </c>
      <c r="H131" s="7">
        <v>0.54200000000000004</v>
      </c>
      <c r="I131" s="7">
        <v>0.53800000000000003</v>
      </c>
      <c r="J131" s="7">
        <v>1.018</v>
      </c>
      <c r="L131" s="13">
        <f t="shared" si="17"/>
        <v>3.7572000000000001E-4</v>
      </c>
      <c r="M131" s="12"/>
      <c r="N131" s="10">
        <f t="shared" si="18"/>
        <v>2.2899999999999636</v>
      </c>
      <c r="O131" s="10">
        <f t="shared" si="19"/>
        <v>1.7000000000000015E-2</v>
      </c>
      <c r="P131" s="10"/>
      <c r="Q131" s="13">
        <f t="shared" si="20"/>
        <v>2.2899999999999527E-6</v>
      </c>
      <c r="R131" s="10">
        <f t="shared" si="27"/>
        <v>1700</v>
      </c>
      <c r="S131" s="10"/>
      <c r="T131" s="10">
        <f t="shared" si="21"/>
        <v>66800</v>
      </c>
      <c r="U131" s="10"/>
      <c r="V131" s="10">
        <f t="shared" si="22"/>
        <v>4.370664475538006</v>
      </c>
      <c r="W131" s="10"/>
      <c r="X131" s="10">
        <f t="shared" si="23"/>
        <v>-0.1752235375244543</v>
      </c>
      <c r="Y131" s="10">
        <f t="shared" si="24"/>
        <v>2.5748643136645399</v>
      </c>
      <c r="Z131" s="10"/>
      <c r="AA131" s="10">
        <f t="shared" si="28"/>
        <v>1.0914109016879892E-2</v>
      </c>
      <c r="AB131" s="10">
        <f t="shared" si="29"/>
        <v>2.6389752927213905E-3</v>
      </c>
      <c r="AC131" s="10"/>
      <c r="AD131" s="10">
        <f t="shared" si="30"/>
        <v>4.8247764624755458</v>
      </c>
      <c r="AE131" s="10">
        <f t="shared" si="25"/>
        <v>-3.4251356863354601</v>
      </c>
      <c r="AF131" s="10"/>
      <c r="AG131" s="24">
        <f t="shared" si="31"/>
        <v>1.0914109016879614E-2</v>
      </c>
      <c r="AH131" s="24">
        <f t="shared" si="32"/>
        <v>2.6389752927213905E-3</v>
      </c>
      <c r="AJ131" s="57">
        <f t="shared" si="33"/>
        <v>86.039879999998647</v>
      </c>
      <c r="AL131">
        <v>0</v>
      </c>
      <c r="AR131" s="11">
        <f>($AW$18*$AW$15 -($AW$18*COS(RADIANS(A131)))-($AW$15*COS(RADIANS(DEGREES(ASIN(SIN(RADIANS(A132))*($AW$18/$AW$15)))))))</f>
        <v>-6.1596174133192017E-2</v>
      </c>
    </row>
    <row r="132" spans="1:44" customFormat="1" x14ac:dyDescent="0.2">
      <c r="A132" s="7">
        <v>-233</v>
      </c>
      <c r="B132" s="7">
        <v>378.01</v>
      </c>
      <c r="C132" s="7">
        <f t="shared" si="26"/>
        <v>3.7800999999999997E-4</v>
      </c>
      <c r="D132" s="7"/>
      <c r="E132" s="7">
        <v>0.68500000000000005</v>
      </c>
      <c r="F132" s="7"/>
      <c r="G132" s="7">
        <v>0.57899999999999996</v>
      </c>
      <c r="H132" s="7">
        <v>0.55600000000000005</v>
      </c>
      <c r="I132" s="7">
        <v>0.54800000000000004</v>
      </c>
      <c r="J132" s="7">
        <v>1.0589999999999999</v>
      </c>
      <c r="L132" s="13">
        <f t="shared" si="17"/>
        <v>3.7800999999999997E-4</v>
      </c>
      <c r="M132" s="12"/>
      <c r="N132" s="10">
        <f t="shared" si="18"/>
        <v>2.25</v>
      </c>
      <c r="O132" s="10">
        <f t="shared" si="19"/>
        <v>1.7999999999999905E-2</v>
      </c>
      <c r="P132" s="10"/>
      <c r="Q132" s="13">
        <f t="shared" si="20"/>
        <v>2.2500000000000276E-6</v>
      </c>
      <c r="R132" s="10">
        <f t="shared" si="27"/>
        <v>1800</v>
      </c>
      <c r="S132" s="10"/>
      <c r="T132" s="10">
        <f t="shared" si="21"/>
        <v>68500</v>
      </c>
      <c r="U132" s="10"/>
      <c r="V132" s="10">
        <f t="shared" si="22"/>
        <v>5.3174838106018463</v>
      </c>
      <c r="W132" s="10"/>
      <c r="X132" s="10">
        <f t="shared" si="23"/>
        <v>-0.16430942850757441</v>
      </c>
      <c r="Y132" s="10">
        <f t="shared" si="24"/>
        <v>2.5775032889572613</v>
      </c>
      <c r="Z132" s="10"/>
      <c r="AA132" s="10">
        <f t="shared" si="28"/>
        <v>1.1264753527398336E-2</v>
      </c>
      <c r="AB132" s="10">
        <f t="shared" si="29"/>
        <v>2.5773549057461764E-3</v>
      </c>
      <c r="AC132" s="10"/>
      <c r="AD132" s="10">
        <f t="shared" si="30"/>
        <v>4.8356905714924254</v>
      </c>
      <c r="AE132" s="10">
        <f t="shared" si="25"/>
        <v>-3.4224967110427387</v>
      </c>
      <c r="AF132" s="10"/>
      <c r="AG132" s="24">
        <f t="shared" si="31"/>
        <v>1.1264753527398419E-2</v>
      </c>
      <c r="AH132" s="24">
        <f t="shared" si="32"/>
        <v>2.5773549057461764E-3</v>
      </c>
      <c r="AJ132" s="57">
        <f t="shared" si="33"/>
        <v>85.052250000000001</v>
      </c>
      <c r="AL132">
        <v>0</v>
      </c>
      <c r="AR132" s="11">
        <f>($AW$18*$AW$15 -($AW$18*COS(RADIANS(A132)))-($AW$15*COS(RADIANS(DEGREES(ASIN(SIN(RADIANS(A133))*($AW$18/$AW$15)))))))</f>
        <v>-6.0916384679158095E-2</v>
      </c>
    </row>
    <row r="133" spans="1:44" customFormat="1" x14ac:dyDescent="0.2">
      <c r="A133" s="7">
        <v>-232</v>
      </c>
      <c r="B133" s="7">
        <v>380.26</v>
      </c>
      <c r="C133" s="7">
        <f t="shared" si="26"/>
        <v>3.8025999999999999E-4</v>
      </c>
      <c r="D133" s="7"/>
      <c r="E133" s="7">
        <v>0.70299999999999996</v>
      </c>
      <c r="F133" s="7"/>
      <c r="G133" s="7">
        <v>0.58799999999999997</v>
      </c>
      <c r="H133" s="7">
        <v>0.56200000000000006</v>
      </c>
      <c r="I133" s="7">
        <v>0.55400000000000005</v>
      </c>
      <c r="J133" s="7">
        <v>1.1080000000000001</v>
      </c>
      <c r="L133" s="13">
        <f t="shared" ref="L133:L196" si="34">B133*10^-6</f>
        <v>3.8025999999999999E-4</v>
      </c>
      <c r="M133" s="12"/>
      <c r="N133" s="10">
        <f t="shared" ref="N133:N196" si="35">-(B133-B134)</f>
        <v>2.2100000000000364</v>
      </c>
      <c r="O133" s="10">
        <f t="shared" ref="O133:O196" si="36">E134-E133</f>
        <v>2.200000000000002E-2</v>
      </c>
      <c r="P133" s="10"/>
      <c r="Q133" s="13">
        <f t="shared" ref="Q133:Q196" si="37">(L134-L133)</f>
        <v>2.2099999999999941E-6</v>
      </c>
      <c r="R133" s="10">
        <f t="shared" si="27"/>
        <v>2200</v>
      </c>
      <c r="S133" s="10"/>
      <c r="T133" s="10">
        <f t="shared" ref="T133:T196" si="38">E133*10^5</f>
        <v>70300</v>
      </c>
      <c r="U133" s="10"/>
      <c r="V133" s="10">
        <f t="shared" ref="V133:V196" si="39">((AD135-AD134))/(AE135-AE134)</f>
        <v>3.8761479097192795</v>
      </c>
      <c r="W133" s="10"/>
      <c r="X133" s="10">
        <f t="shared" ref="X133:X196" si="40">LOG(E133)</f>
        <v>-0.15304467498017607</v>
      </c>
      <c r="Y133" s="10">
        <f t="shared" ref="Y133:Y196" si="41">LOG(B133)</f>
        <v>2.5800806438630075</v>
      </c>
      <c r="Z133" s="10"/>
      <c r="AA133" s="10">
        <f t="shared" si="28"/>
        <v>1.3382681551169756E-2</v>
      </c>
      <c r="AB133" s="10">
        <f t="shared" si="29"/>
        <v>2.5167319784760167E-3</v>
      </c>
      <c r="AC133" s="10"/>
      <c r="AD133" s="10">
        <f t="shared" si="30"/>
        <v>4.8469553250198238</v>
      </c>
      <c r="AE133" s="10">
        <f t="shared" ref="AE133:AE196" si="42">LOG(L133)</f>
        <v>-3.4199193561369925</v>
      </c>
      <c r="AF133" s="10"/>
      <c r="AG133" s="24">
        <f t="shared" si="31"/>
        <v>1.3382681551170172E-2</v>
      </c>
      <c r="AH133" s="24">
        <f t="shared" si="32"/>
        <v>2.5167319784760167E-3</v>
      </c>
      <c r="AJ133" s="57">
        <f t="shared" si="33"/>
        <v>84.037460000001388</v>
      </c>
      <c r="AL133">
        <v>0</v>
      </c>
      <c r="AR133" s="11">
        <f>($AW$18*$AW$15 -($AW$18*COS(RADIANS(A133)))-($AW$15*COS(RADIANS(DEGREES(ASIN(SIN(RADIANS(A134))*($AW$18/$AW$15)))))))</f>
        <v>-6.0253776935389566E-2</v>
      </c>
    </row>
    <row r="134" spans="1:44" customFormat="1" x14ac:dyDescent="0.2">
      <c r="A134" s="7">
        <v>-231</v>
      </c>
      <c r="B134" s="7">
        <v>382.47</v>
      </c>
      <c r="C134" s="7">
        <f t="shared" ref="C134:C197" si="43">B134*10^-6</f>
        <v>3.8246999999999999E-4</v>
      </c>
      <c r="D134" s="7"/>
      <c r="E134" s="7">
        <v>0.72499999999999998</v>
      </c>
      <c r="F134" s="7"/>
      <c r="G134" s="7">
        <v>0.58899999999999997</v>
      </c>
      <c r="H134" s="7">
        <v>0.57999999999999996</v>
      </c>
      <c r="I134" s="7">
        <v>0.55900000000000005</v>
      </c>
      <c r="J134" s="7">
        <v>1.171</v>
      </c>
      <c r="L134" s="13">
        <f t="shared" si="34"/>
        <v>3.8246999999999999E-4</v>
      </c>
      <c r="M134" s="12"/>
      <c r="N134" s="10">
        <f t="shared" si="35"/>
        <v>2.1599999999999682</v>
      </c>
      <c r="O134" s="10">
        <f t="shared" si="36"/>
        <v>1.6000000000000014E-2</v>
      </c>
      <c r="P134" s="10"/>
      <c r="Q134" s="13">
        <f t="shared" si="37"/>
        <v>2.1599999999999658E-6</v>
      </c>
      <c r="R134" s="10">
        <f t="shared" ref="R134:R197" si="44">(T135-T134)</f>
        <v>1600</v>
      </c>
      <c r="S134" s="10"/>
      <c r="T134" s="10">
        <f t="shared" si="38"/>
        <v>72500</v>
      </c>
      <c r="U134" s="10"/>
      <c r="V134" s="10">
        <f t="shared" si="39"/>
        <v>1.9444697407854832</v>
      </c>
      <c r="W134" s="10"/>
      <c r="X134" s="10">
        <f t="shared" si="40"/>
        <v>-0.13966199342900631</v>
      </c>
      <c r="Y134" s="10">
        <f t="shared" si="41"/>
        <v>2.5825973758414835</v>
      </c>
      <c r="Z134" s="10"/>
      <c r="AA134" s="10">
        <f t="shared" ref="AA134:AA197" si="45">X135-X134</f>
        <v>9.480201408334471E-3</v>
      </c>
      <c r="AB134" s="10">
        <f t="shared" ref="AB134:AB197" si="46">Y135-Y134</f>
        <v>2.4457790644580868E-3</v>
      </c>
      <c r="AC134" s="10"/>
      <c r="AD134" s="10">
        <f t="shared" ref="AD134:AD197" si="47">(LOG(T134))</f>
        <v>4.860338006570994</v>
      </c>
      <c r="AE134" s="10">
        <f t="shared" si="42"/>
        <v>-3.4174026241585165</v>
      </c>
      <c r="AF134" s="10"/>
      <c r="AG134" s="24">
        <f t="shared" ref="AG134:AG197" si="48">AD135-AD134</f>
        <v>9.4802014083343877E-3</v>
      </c>
      <c r="AH134" s="24">
        <f t="shared" ref="AH134:AH197" si="49">AE135-AE134</f>
        <v>2.4457790644580868E-3</v>
      </c>
      <c r="AJ134" s="57">
        <f t="shared" ref="AJ134:AJ197" si="50">(B134*$N134)/10</f>
        <v>82.613519999998786</v>
      </c>
      <c r="AL134">
        <v>0</v>
      </c>
      <c r="AR134" s="11">
        <f>($AW$18*$AW$15 -($AW$18*COS(RADIANS(A134)))-($AW$15*COS(RADIANS(DEGREES(ASIN(SIN(RADIANS(A135))*($AW$18/$AW$15)))))))</f>
        <v>-5.9608105743978575E-2</v>
      </c>
    </row>
    <row r="135" spans="1:44" customFormat="1" x14ac:dyDescent="0.2">
      <c r="A135" s="7">
        <v>-230</v>
      </c>
      <c r="B135" s="7">
        <v>384.63</v>
      </c>
      <c r="C135" s="7">
        <f t="shared" si="43"/>
        <v>3.8462999999999995E-4</v>
      </c>
      <c r="D135" s="7"/>
      <c r="E135" s="7">
        <v>0.74099999999999999</v>
      </c>
      <c r="F135" s="7"/>
      <c r="G135" s="7">
        <v>0.60899999999999999</v>
      </c>
      <c r="H135" s="7">
        <v>0.58299999999999996</v>
      </c>
      <c r="I135" s="7">
        <v>0.57199999999999995</v>
      </c>
      <c r="J135" s="7">
        <v>1.1990000000000001</v>
      </c>
      <c r="L135" s="13">
        <f t="shared" si="34"/>
        <v>3.8462999999999995E-4</v>
      </c>
      <c r="M135" s="12"/>
      <c r="N135" s="10">
        <f t="shared" si="35"/>
        <v>2.1299999999999955</v>
      </c>
      <c r="O135" s="10">
        <f t="shared" si="36"/>
        <v>8.0000000000000071E-3</v>
      </c>
      <c r="P135" s="10"/>
      <c r="Q135" s="13">
        <f t="shared" si="37"/>
        <v>2.1300000000000355E-6</v>
      </c>
      <c r="R135" s="10">
        <f t="shared" si="44"/>
        <v>800</v>
      </c>
      <c r="S135" s="10"/>
      <c r="T135" s="10">
        <f t="shared" si="38"/>
        <v>74100</v>
      </c>
      <c r="U135" s="10"/>
      <c r="V135" s="10">
        <f t="shared" si="39"/>
        <v>2.4727399691114269</v>
      </c>
      <c r="W135" s="10"/>
      <c r="X135" s="10">
        <f t="shared" si="40"/>
        <v>-0.13018179202067184</v>
      </c>
      <c r="Y135" s="10">
        <f t="shared" si="41"/>
        <v>2.5850431549059416</v>
      </c>
      <c r="Z135" s="10"/>
      <c r="AA135" s="10">
        <f t="shared" si="45"/>
        <v>4.6636097201383231E-3</v>
      </c>
      <c r="AB135" s="10">
        <f t="shared" si="46"/>
        <v>2.3983966540175317E-3</v>
      </c>
      <c r="AC135" s="10"/>
      <c r="AD135" s="10">
        <f t="shared" si="47"/>
        <v>4.8698182079793284</v>
      </c>
      <c r="AE135" s="10">
        <f t="shared" si="42"/>
        <v>-3.4149568450940584</v>
      </c>
      <c r="AF135" s="10"/>
      <c r="AG135" s="24">
        <f t="shared" si="48"/>
        <v>4.6636097201382398E-3</v>
      </c>
      <c r="AH135" s="24">
        <f t="shared" si="49"/>
        <v>2.3983966540175317E-3</v>
      </c>
      <c r="AJ135" s="57">
        <f t="shared" si="50"/>
        <v>81.926189999999821</v>
      </c>
      <c r="AL135">
        <v>0</v>
      </c>
      <c r="AR135" s="11">
        <f>($AW$18*$AW$15 -($AW$18*COS(RADIANS(A135)))-($AW$15*COS(RADIANS(DEGREES(ASIN(SIN(RADIANS(A136))*($AW$18/$AW$15)))))))</f>
        <v>-5.8979125995997098E-2</v>
      </c>
    </row>
    <row r="136" spans="1:44" customFormat="1" x14ac:dyDescent="0.2">
      <c r="A136" s="7">
        <v>-229</v>
      </c>
      <c r="B136" s="7">
        <v>386.76</v>
      </c>
      <c r="C136" s="7">
        <f t="shared" si="43"/>
        <v>3.8675999999999999E-4</v>
      </c>
      <c r="D136" s="7"/>
      <c r="E136" s="7">
        <v>0.749</v>
      </c>
      <c r="F136" s="7"/>
      <c r="G136" s="7">
        <v>0.61599999999999999</v>
      </c>
      <c r="H136" s="7">
        <v>0.59699999999999998</v>
      </c>
      <c r="I136" s="7">
        <v>0.57599999999999996</v>
      </c>
      <c r="J136" s="7">
        <v>1.206</v>
      </c>
      <c r="L136" s="13">
        <f t="shared" si="34"/>
        <v>3.8675999999999999E-4</v>
      </c>
      <c r="M136" s="12"/>
      <c r="N136" s="10">
        <f t="shared" si="35"/>
        <v>2.0799999999999841</v>
      </c>
      <c r="O136" s="10">
        <f t="shared" si="36"/>
        <v>1.0000000000000009E-2</v>
      </c>
      <c r="P136" s="10"/>
      <c r="Q136" s="13">
        <f t="shared" si="37"/>
        <v>2.079999999999953E-6</v>
      </c>
      <c r="R136" s="10">
        <f t="shared" si="44"/>
        <v>1000</v>
      </c>
      <c r="S136" s="10"/>
      <c r="T136" s="10">
        <f t="shared" si="38"/>
        <v>74900</v>
      </c>
      <c r="U136" s="10"/>
      <c r="V136" s="10">
        <f t="shared" si="39"/>
        <v>0.75387635071135395</v>
      </c>
      <c r="W136" s="10"/>
      <c r="X136" s="10">
        <f t="shared" si="40"/>
        <v>-0.12551818230053352</v>
      </c>
      <c r="Y136" s="10">
        <f t="shared" si="41"/>
        <v>2.5874415515599591</v>
      </c>
      <c r="Z136" s="10"/>
      <c r="AA136" s="10">
        <f t="shared" si="45"/>
        <v>5.7599581960138813E-3</v>
      </c>
      <c r="AB136" s="10">
        <f t="shared" si="46"/>
        <v>2.3293828983090847E-3</v>
      </c>
      <c r="AC136" s="10"/>
      <c r="AD136" s="10">
        <f t="shared" si="47"/>
        <v>4.8744818176994666</v>
      </c>
      <c r="AE136" s="10">
        <f t="shared" si="42"/>
        <v>-3.4125584484400409</v>
      </c>
      <c r="AF136" s="10"/>
      <c r="AG136" s="24">
        <f t="shared" si="48"/>
        <v>5.7599581960134927E-3</v>
      </c>
      <c r="AH136" s="24">
        <f t="shared" si="49"/>
        <v>2.3293828983090847E-3</v>
      </c>
      <c r="AJ136" s="57">
        <f t="shared" si="50"/>
        <v>80.446079999999384</v>
      </c>
      <c r="AL136">
        <v>0</v>
      </c>
      <c r="AR136" s="11">
        <f>($AW$18*$AW$15 -($AW$18*COS(RADIANS(A136)))-($AW$15*COS(RADIANS(DEGREES(ASIN(SIN(RADIANS(A137))*($AW$18/$AW$15)))))))</f>
        <v>-5.8366593190227412E-2</v>
      </c>
    </row>
    <row r="137" spans="1:44" customFormat="1" x14ac:dyDescent="0.2">
      <c r="A137" s="7">
        <v>-228</v>
      </c>
      <c r="B137" s="7">
        <v>388.84</v>
      </c>
      <c r="C137" s="7">
        <f t="shared" si="43"/>
        <v>3.8883999999999994E-4</v>
      </c>
      <c r="D137" s="7"/>
      <c r="E137" s="7">
        <v>0.75900000000000001</v>
      </c>
      <c r="F137" s="7"/>
      <c r="G137" s="7">
        <v>0.624</v>
      </c>
      <c r="H137" s="7">
        <v>0.61299999999999999</v>
      </c>
      <c r="I137" s="7">
        <v>0.58499999999999996</v>
      </c>
      <c r="J137" s="7">
        <v>1.2110000000000001</v>
      </c>
      <c r="L137" s="13">
        <f t="shared" si="34"/>
        <v>3.8883999999999994E-4</v>
      </c>
      <c r="M137" s="12"/>
      <c r="N137" s="10">
        <f t="shared" si="35"/>
        <v>2.0400000000000205</v>
      </c>
      <c r="O137" s="10">
        <f t="shared" si="36"/>
        <v>3.0000000000000027E-3</v>
      </c>
      <c r="P137" s="10"/>
      <c r="Q137" s="13">
        <f t="shared" si="37"/>
        <v>2.0400000000000279E-6</v>
      </c>
      <c r="R137" s="10">
        <f t="shared" si="44"/>
        <v>300</v>
      </c>
      <c r="S137" s="10"/>
      <c r="T137" s="10">
        <f t="shared" si="38"/>
        <v>75900</v>
      </c>
      <c r="U137" s="10"/>
      <c r="V137" s="10">
        <f t="shared" si="39"/>
        <v>-1.8173521361340912</v>
      </c>
      <c r="W137" s="10"/>
      <c r="X137" s="10">
        <f t="shared" si="40"/>
        <v>-0.11975822410451964</v>
      </c>
      <c r="Y137" s="10">
        <f t="shared" si="41"/>
        <v>2.5897709344582682</v>
      </c>
      <c r="Z137" s="10"/>
      <c r="AA137" s="10">
        <f t="shared" si="45"/>
        <v>1.7131954441201441E-3</v>
      </c>
      <c r="AB137" s="10">
        <f t="shared" si="46"/>
        <v>2.2725151710933922E-3</v>
      </c>
      <c r="AC137" s="10"/>
      <c r="AD137" s="10">
        <f t="shared" si="47"/>
        <v>4.8802417758954801</v>
      </c>
      <c r="AE137" s="10">
        <f t="shared" si="42"/>
        <v>-3.4102290655417318</v>
      </c>
      <c r="AF137" s="10"/>
      <c r="AG137" s="24">
        <f t="shared" si="48"/>
        <v>1.7131954441200747E-3</v>
      </c>
      <c r="AH137" s="24">
        <f t="shared" si="49"/>
        <v>2.2725151710933922E-3</v>
      </c>
      <c r="AJ137" s="57">
        <f t="shared" si="50"/>
        <v>79.32336000000079</v>
      </c>
      <c r="AL137">
        <v>0</v>
      </c>
      <c r="AR137" s="11">
        <f>($AW$18*$AW$15 -($AW$18*COS(RADIANS(A137)))-($AW$15*COS(RADIANS(DEGREES(ASIN(SIN(RADIANS(A138))*($AW$18/$AW$15)))))))</f>
        <v>-5.7770263954483148E-2</v>
      </c>
    </row>
    <row r="138" spans="1:44" customFormat="1" x14ac:dyDescent="0.2">
      <c r="A138" s="7">
        <v>-227</v>
      </c>
      <c r="B138" s="7">
        <v>390.88</v>
      </c>
      <c r="C138" s="7">
        <f t="shared" si="43"/>
        <v>3.9087999999999997E-4</v>
      </c>
      <c r="D138" s="7"/>
      <c r="E138" s="7">
        <v>0.76200000000000001</v>
      </c>
      <c r="F138" s="7"/>
      <c r="G138" s="7">
        <v>0.63500000000000001</v>
      </c>
      <c r="H138" s="7">
        <v>0.61499999999999999</v>
      </c>
      <c r="I138" s="7">
        <v>0.59899999999999998</v>
      </c>
      <c r="J138" s="7">
        <v>1.2</v>
      </c>
      <c r="L138" s="13">
        <f t="shared" si="34"/>
        <v>3.9087999999999997E-4</v>
      </c>
      <c r="M138" s="12"/>
      <c r="N138" s="10">
        <f t="shared" si="35"/>
        <v>1.9900000000000091</v>
      </c>
      <c r="O138" s="10">
        <f t="shared" si="36"/>
        <v>-7.0000000000000062E-3</v>
      </c>
      <c r="P138" s="10"/>
      <c r="Q138" s="13">
        <f t="shared" si="37"/>
        <v>1.9899999999999996E-6</v>
      </c>
      <c r="R138" s="10">
        <f t="shared" si="44"/>
        <v>-700</v>
      </c>
      <c r="S138" s="10"/>
      <c r="T138" s="10">
        <f t="shared" si="38"/>
        <v>76200</v>
      </c>
      <c r="U138" s="10"/>
      <c r="V138" s="10">
        <f t="shared" si="39"/>
        <v>-3.7610837015244885</v>
      </c>
      <c r="W138" s="10"/>
      <c r="X138" s="10">
        <f t="shared" si="40"/>
        <v>-0.1180450286603995</v>
      </c>
      <c r="Y138" s="10">
        <f t="shared" si="41"/>
        <v>2.5920434496293616</v>
      </c>
      <c r="Z138" s="10"/>
      <c r="AA138" s="10">
        <f t="shared" si="45"/>
        <v>-4.0080197104122584E-3</v>
      </c>
      <c r="AB138" s="10">
        <f t="shared" si="46"/>
        <v>2.2054172280214779E-3</v>
      </c>
      <c r="AC138" s="10"/>
      <c r="AD138" s="10">
        <f t="shared" si="47"/>
        <v>4.8819549713396002</v>
      </c>
      <c r="AE138" s="10">
        <f t="shared" si="42"/>
        <v>-3.4079565503706384</v>
      </c>
      <c r="AF138" s="10"/>
      <c r="AG138" s="24">
        <f t="shared" si="48"/>
        <v>-4.0080197104117588E-3</v>
      </c>
      <c r="AH138" s="24">
        <f t="shared" si="49"/>
        <v>2.2054172280214779E-3</v>
      </c>
      <c r="AJ138" s="57">
        <f t="shared" si="50"/>
        <v>77.785120000000362</v>
      </c>
      <c r="AL138">
        <v>0</v>
      </c>
      <c r="AR138" s="11">
        <f>($AW$18*$AW$15 -($AW$18*COS(RADIANS(A138)))-($AW$15*COS(RADIANS(DEGREES(ASIN(SIN(RADIANS(A139))*($AW$18/$AW$15)))))))</f>
        <v>-5.7189896530582679E-2</v>
      </c>
    </row>
    <row r="139" spans="1:44" customFormat="1" x14ac:dyDescent="0.2">
      <c r="A139" s="7">
        <v>-226</v>
      </c>
      <c r="B139" s="7">
        <v>392.87</v>
      </c>
      <c r="C139" s="7">
        <f t="shared" si="43"/>
        <v>3.9286999999999997E-4</v>
      </c>
      <c r="D139" s="7"/>
      <c r="E139" s="7">
        <v>0.755</v>
      </c>
      <c r="F139" s="7"/>
      <c r="G139" s="7">
        <v>0.64200000000000002</v>
      </c>
      <c r="H139" s="7">
        <v>0.61</v>
      </c>
      <c r="I139" s="7">
        <v>0.60399999999999998</v>
      </c>
      <c r="J139" s="7">
        <v>1.1619999999999999</v>
      </c>
      <c r="L139" s="13">
        <f t="shared" si="34"/>
        <v>3.9286999999999997E-4</v>
      </c>
      <c r="M139" s="12"/>
      <c r="N139" s="10">
        <f t="shared" si="35"/>
        <v>1.9599999999999795</v>
      </c>
      <c r="O139" s="10">
        <f t="shared" si="36"/>
        <v>-1.4000000000000012E-2</v>
      </c>
      <c r="P139" s="10"/>
      <c r="Q139" s="13">
        <f t="shared" si="37"/>
        <v>1.9600000000000151E-6</v>
      </c>
      <c r="R139" s="10">
        <f t="shared" si="44"/>
        <v>-1400</v>
      </c>
      <c r="S139" s="10"/>
      <c r="T139" s="10">
        <f t="shared" si="38"/>
        <v>75500</v>
      </c>
      <c r="U139" s="10"/>
      <c r="V139" s="10">
        <f t="shared" si="39"/>
        <v>-2.8154899891233671</v>
      </c>
      <c r="W139" s="10"/>
      <c r="X139" s="10">
        <f t="shared" si="40"/>
        <v>-0.12205304837081175</v>
      </c>
      <c r="Y139" s="10">
        <f t="shared" si="41"/>
        <v>2.5942488668573831</v>
      </c>
      <c r="Z139" s="10"/>
      <c r="AA139" s="10">
        <f t="shared" si="45"/>
        <v>-8.1287436498600901E-3</v>
      </c>
      <c r="AB139" s="10">
        <f t="shared" si="46"/>
        <v>2.1612769868868398E-3</v>
      </c>
      <c r="AC139" s="10"/>
      <c r="AD139" s="10">
        <f t="shared" si="47"/>
        <v>4.8779469516291885</v>
      </c>
      <c r="AE139" s="10">
        <f t="shared" si="42"/>
        <v>-3.4057511331426169</v>
      </c>
      <c r="AF139" s="10"/>
      <c r="AG139" s="24">
        <f t="shared" si="48"/>
        <v>-8.1287436498600485E-3</v>
      </c>
      <c r="AH139" s="24">
        <f t="shared" si="49"/>
        <v>2.1612769868868398E-3</v>
      </c>
      <c r="AJ139" s="57">
        <f t="shared" si="50"/>
        <v>77.002519999999194</v>
      </c>
      <c r="AL139">
        <v>0</v>
      </c>
      <c r="AR139" s="11">
        <f>($AW$18*$AW$15 -($AW$18*COS(RADIANS(A139)))-($AW$15*COS(RADIANS(DEGREES(ASIN(SIN(RADIANS(A140))*($AW$18/$AW$15)))))))</f>
        <v>-5.6625251224153544E-2</v>
      </c>
    </row>
    <row r="140" spans="1:44" customFormat="1" x14ac:dyDescent="0.2">
      <c r="A140" s="7">
        <v>-225</v>
      </c>
      <c r="B140" s="7">
        <v>394.83</v>
      </c>
      <c r="C140" s="7">
        <f t="shared" si="43"/>
        <v>3.9482999999999999E-4</v>
      </c>
      <c r="D140" s="7"/>
      <c r="E140" s="7">
        <v>0.74099999999999999</v>
      </c>
      <c r="F140" s="7"/>
      <c r="G140" s="7">
        <v>0.64600000000000002</v>
      </c>
      <c r="H140" s="7">
        <v>0.61099999999999999</v>
      </c>
      <c r="I140" s="7">
        <v>0.61499999999999999</v>
      </c>
      <c r="J140" s="7">
        <v>1.091</v>
      </c>
      <c r="L140" s="13">
        <f t="shared" si="34"/>
        <v>3.9482999999999999E-4</v>
      </c>
      <c r="M140" s="12"/>
      <c r="N140" s="10">
        <f t="shared" si="35"/>
        <v>1.910000000000025</v>
      </c>
      <c r="O140" s="10">
        <f t="shared" si="36"/>
        <v>-1.0000000000000009E-2</v>
      </c>
      <c r="P140" s="10"/>
      <c r="Q140" s="13">
        <f t="shared" si="37"/>
        <v>1.9099999999999868E-6</v>
      </c>
      <c r="R140" s="10">
        <f t="shared" si="44"/>
        <v>-1000</v>
      </c>
      <c r="S140" s="10"/>
      <c r="T140" s="10">
        <f t="shared" si="38"/>
        <v>74100</v>
      </c>
      <c r="U140" s="10"/>
      <c r="V140" s="10">
        <f t="shared" si="39"/>
        <v>-1.1668618353440767</v>
      </c>
      <c r="W140" s="10"/>
      <c r="X140" s="10">
        <f t="shared" si="40"/>
        <v>-0.13018179202067184</v>
      </c>
      <c r="Y140" s="10">
        <f t="shared" si="41"/>
        <v>2.5964101438442699</v>
      </c>
      <c r="Z140" s="10"/>
      <c r="AA140" s="10">
        <f t="shared" si="45"/>
        <v>-5.9008310214677118E-3</v>
      </c>
      <c r="AB140" s="10">
        <f t="shared" si="46"/>
        <v>2.0958451439230252E-3</v>
      </c>
      <c r="AC140" s="10"/>
      <c r="AD140" s="10">
        <f t="shared" si="47"/>
        <v>4.8698182079793284</v>
      </c>
      <c r="AE140" s="10">
        <f t="shared" si="42"/>
        <v>-3.4035898561557301</v>
      </c>
      <c r="AF140" s="10"/>
      <c r="AG140" s="24">
        <f t="shared" si="48"/>
        <v>-5.9008310214681003E-3</v>
      </c>
      <c r="AH140" s="24">
        <f t="shared" si="49"/>
        <v>2.0958451439230252E-3</v>
      </c>
      <c r="AJ140" s="57">
        <f t="shared" si="50"/>
        <v>75.412530000000984</v>
      </c>
      <c r="AL140">
        <v>0</v>
      </c>
      <c r="AR140" s="11">
        <f>($AW$18*$AW$15 -($AW$18*COS(RADIANS(A140)))-($AW$15*COS(RADIANS(DEGREES(ASIN(SIN(RADIANS(A141))*($AW$18/$AW$15)))))))</f>
        <v>-5.6076090820539881E-2</v>
      </c>
    </row>
    <row r="141" spans="1:44" customFormat="1" x14ac:dyDescent="0.2">
      <c r="A141" s="7">
        <v>-224</v>
      </c>
      <c r="B141" s="7">
        <v>396.74</v>
      </c>
      <c r="C141" s="7">
        <f t="shared" si="43"/>
        <v>3.9673999999999997E-4</v>
      </c>
      <c r="D141" s="7"/>
      <c r="E141" s="7">
        <v>0.73099999999999998</v>
      </c>
      <c r="F141" s="7"/>
      <c r="G141" s="7">
        <v>0.66</v>
      </c>
      <c r="H141" s="7">
        <v>0.61599999999999999</v>
      </c>
      <c r="I141" s="7">
        <v>0.622</v>
      </c>
      <c r="J141" s="7">
        <v>1.0249999999999999</v>
      </c>
      <c r="L141" s="13">
        <f t="shared" si="34"/>
        <v>3.9673999999999997E-4</v>
      </c>
      <c r="M141" s="12"/>
      <c r="N141" s="10">
        <f t="shared" si="35"/>
        <v>1.8700000000000045</v>
      </c>
      <c r="O141" s="10">
        <f t="shared" si="36"/>
        <v>-4.0000000000000036E-3</v>
      </c>
      <c r="P141" s="10"/>
      <c r="Q141" s="13">
        <f t="shared" si="37"/>
        <v>1.8700000000000075E-6</v>
      </c>
      <c r="R141" s="10">
        <f t="shared" si="44"/>
        <v>-400</v>
      </c>
      <c r="S141" s="10"/>
      <c r="T141" s="10">
        <f t="shared" si="38"/>
        <v>73100</v>
      </c>
      <c r="U141" s="10"/>
      <c r="V141" s="10">
        <f t="shared" si="39"/>
        <v>0.30174039650498835</v>
      </c>
      <c r="W141" s="10"/>
      <c r="X141" s="10">
        <f t="shared" si="40"/>
        <v>-0.13608262304213956</v>
      </c>
      <c r="Y141" s="10">
        <f t="shared" si="41"/>
        <v>2.598505988988193</v>
      </c>
      <c r="Z141" s="10"/>
      <c r="AA141" s="10">
        <f t="shared" si="45"/>
        <v>-2.3829660988226309E-3</v>
      </c>
      <c r="AB141" s="10">
        <f t="shared" si="46"/>
        <v>2.0422007358904537E-3</v>
      </c>
      <c r="AC141" s="10"/>
      <c r="AD141" s="10">
        <f t="shared" si="47"/>
        <v>4.8639173769578603</v>
      </c>
      <c r="AE141" s="10">
        <f t="shared" si="42"/>
        <v>-3.401494011011807</v>
      </c>
      <c r="AF141" s="10"/>
      <c r="AG141" s="24">
        <f t="shared" si="48"/>
        <v>-2.382966098822159E-3</v>
      </c>
      <c r="AH141" s="24">
        <f t="shared" si="49"/>
        <v>2.0422007358904537E-3</v>
      </c>
      <c r="AJ141" s="57">
        <f t="shared" si="50"/>
        <v>74.190380000000189</v>
      </c>
      <c r="AL141">
        <v>0</v>
      </c>
      <c r="AR141" s="11">
        <f>($AW$18*$AW$15 -($AW$18*COS(RADIANS(A141)))-($AW$15*COS(RADIANS(DEGREES(ASIN(SIN(RADIANS(A142))*($AW$18/$AW$15)))))))</f>
        <v>-5.5542180968161284E-2</v>
      </c>
    </row>
    <row r="142" spans="1:44" customFormat="1" x14ac:dyDescent="0.2">
      <c r="A142" s="7">
        <v>-223</v>
      </c>
      <c r="B142" s="7">
        <v>398.61</v>
      </c>
      <c r="C142" s="7">
        <f t="shared" si="43"/>
        <v>3.9860999999999998E-4</v>
      </c>
      <c r="D142" s="7"/>
      <c r="E142" s="7">
        <v>0.72699999999999998</v>
      </c>
      <c r="F142" s="7"/>
      <c r="G142" s="7">
        <v>0.66700000000000004</v>
      </c>
      <c r="H142" s="7">
        <v>0.622</v>
      </c>
      <c r="I142" s="7">
        <v>0.63100000000000001</v>
      </c>
      <c r="J142" s="7">
        <v>0.99</v>
      </c>
      <c r="L142" s="13">
        <f t="shared" si="34"/>
        <v>3.9860999999999998E-4</v>
      </c>
      <c r="M142" s="12"/>
      <c r="N142" s="10">
        <f t="shared" si="35"/>
        <v>1.8199999999999932</v>
      </c>
      <c r="O142" s="10">
        <f t="shared" si="36"/>
        <v>1.0000000000000009E-3</v>
      </c>
      <c r="P142" s="10"/>
      <c r="Q142" s="13">
        <f t="shared" si="37"/>
        <v>1.8200000000000334E-6</v>
      </c>
      <c r="R142" s="10">
        <f t="shared" si="44"/>
        <v>100</v>
      </c>
      <c r="S142" s="10"/>
      <c r="T142" s="10">
        <f t="shared" si="38"/>
        <v>72700</v>
      </c>
      <c r="U142" s="10"/>
      <c r="V142" s="10">
        <f t="shared" si="39"/>
        <v>1.8402582571337351</v>
      </c>
      <c r="W142" s="10"/>
      <c r="X142" s="10">
        <f t="shared" si="40"/>
        <v>-0.13846558914096219</v>
      </c>
      <c r="Y142" s="10">
        <f t="shared" si="41"/>
        <v>2.6005481897240834</v>
      </c>
      <c r="Z142" s="10"/>
      <c r="AA142" s="10">
        <f t="shared" si="45"/>
        <v>5.9696845399936915E-4</v>
      </c>
      <c r="AB142" s="10">
        <f t="shared" si="46"/>
        <v>1.9784174108408159E-3</v>
      </c>
      <c r="AC142" s="10"/>
      <c r="AD142" s="10">
        <f t="shared" si="47"/>
        <v>4.8615344108590381</v>
      </c>
      <c r="AE142" s="10">
        <f t="shared" si="42"/>
        <v>-3.3994518102759166</v>
      </c>
      <c r="AF142" s="10"/>
      <c r="AG142" s="24">
        <f t="shared" si="48"/>
        <v>5.9696845399948018E-4</v>
      </c>
      <c r="AH142" s="24">
        <f t="shared" si="49"/>
        <v>1.9784174108408159E-3</v>
      </c>
      <c r="AJ142" s="57">
        <f t="shared" si="50"/>
        <v>72.547019999999733</v>
      </c>
      <c r="AL142">
        <v>0</v>
      </c>
      <c r="AR142" s="11">
        <f>($AW$18*$AW$15 -($AW$18*COS(RADIANS(A142)))-($AW$15*COS(RADIANS(DEGREES(ASIN(SIN(RADIANS(A143))*($AW$18/$AW$15)))))))</f>
        <v>-5.502329053072634E-2</v>
      </c>
    </row>
    <row r="143" spans="1:44" customFormat="1" x14ac:dyDescent="0.2">
      <c r="A143" s="7">
        <v>-222</v>
      </c>
      <c r="B143" s="7">
        <v>400.43</v>
      </c>
      <c r="C143" s="7">
        <f t="shared" si="43"/>
        <v>4.0043000000000001E-4</v>
      </c>
      <c r="D143" s="7"/>
      <c r="E143" s="7">
        <v>0.72799999999999998</v>
      </c>
      <c r="F143" s="7"/>
      <c r="G143" s="7">
        <v>0.67600000000000005</v>
      </c>
      <c r="H143" s="7">
        <v>0.63200000000000001</v>
      </c>
      <c r="I143" s="7">
        <v>0.63700000000000001</v>
      </c>
      <c r="J143" s="7">
        <v>0.96699999999999997</v>
      </c>
      <c r="L143" s="13">
        <f t="shared" si="34"/>
        <v>4.0043000000000001E-4</v>
      </c>
      <c r="M143" s="12"/>
      <c r="N143" s="10">
        <f t="shared" si="35"/>
        <v>1.7900000000000205</v>
      </c>
      <c r="O143" s="10">
        <f t="shared" si="36"/>
        <v>6.0000000000000053E-3</v>
      </c>
      <c r="P143" s="10"/>
      <c r="Q143" s="13">
        <f t="shared" si="37"/>
        <v>1.7899999999999947E-6</v>
      </c>
      <c r="R143" s="10">
        <f t="shared" si="44"/>
        <v>600</v>
      </c>
      <c r="S143" s="10"/>
      <c r="T143" s="10">
        <f t="shared" si="38"/>
        <v>72800</v>
      </c>
      <c r="U143" s="10"/>
      <c r="V143" s="10">
        <f t="shared" si="39"/>
        <v>3.7567400527030781</v>
      </c>
      <c r="W143" s="10"/>
      <c r="X143" s="10">
        <f t="shared" si="40"/>
        <v>-0.13786862068696282</v>
      </c>
      <c r="Y143" s="10">
        <f t="shared" si="41"/>
        <v>2.6025266071349242</v>
      </c>
      <c r="Z143" s="10"/>
      <c r="AA143" s="10">
        <f t="shared" si="45"/>
        <v>3.5646806030333322E-3</v>
      </c>
      <c r="AB143" s="10">
        <f t="shared" si="46"/>
        <v>1.9370545352614954E-3</v>
      </c>
      <c r="AC143" s="10"/>
      <c r="AD143" s="10">
        <f t="shared" si="47"/>
        <v>4.8621313793130376</v>
      </c>
      <c r="AE143" s="10">
        <f t="shared" si="42"/>
        <v>-3.3974733928650758</v>
      </c>
      <c r="AF143" s="10"/>
      <c r="AG143" s="24">
        <f t="shared" si="48"/>
        <v>3.5646806030324996E-3</v>
      </c>
      <c r="AH143" s="24">
        <f t="shared" si="49"/>
        <v>1.9370545352610513E-3</v>
      </c>
      <c r="AJ143" s="57">
        <f t="shared" si="50"/>
        <v>71.676970000000821</v>
      </c>
      <c r="AL143">
        <v>0</v>
      </c>
      <c r="AR143" s="11">
        <f>($AW$18*$AW$15 -($AW$18*COS(RADIANS(A143)))-($AW$15*COS(RADIANS(DEGREES(ASIN(SIN(RADIANS(A144))*($AW$18/$AW$15)))))))</f>
        <v>-5.4519191909746981E-2</v>
      </c>
    </row>
    <row r="144" spans="1:44" customFormat="1" x14ac:dyDescent="0.2">
      <c r="A144" s="7">
        <v>-221</v>
      </c>
      <c r="B144" s="7">
        <v>402.22</v>
      </c>
      <c r="C144" s="7">
        <f t="shared" si="43"/>
        <v>4.0222000000000001E-4</v>
      </c>
      <c r="D144" s="7"/>
      <c r="E144" s="7">
        <v>0.73399999999999999</v>
      </c>
      <c r="F144" s="7"/>
      <c r="G144" s="7">
        <v>0.68700000000000006</v>
      </c>
      <c r="H144" s="7">
        <v>0.64600000000000002</v>
      </c>
      <c r="I144" s="7">
        <v>0.64600000000000002</v>
      </c>
      <c r="J144" s="7">
        <v>0.95799999999999996</v>
      </c>
      <c r="L144" s="13">
        <f t="shared" si="34"/>
        <v>4.0222000000000001E-4</v>
      </c>
      <c r="M144" s="12"/>
      <c r="N144" s="10">
        <f t="shared" si="35"/>
        <v>1.7399999999999523</v>
      </c>
      <c r="O144" s="10">
        <f t="shared" si="36"/>
        <v>1.2000000000000011E-2</v>
      </c>
      <c r="P144" s="10"/>
      <c r="Q144" s="13">
        <f t="shared" si="37"/>
        <v>1.7399999999999664E-6</v>
      </c>
      <c r="R144" s="10">
        <f t="shared" si="44"/>
        <v>1200</v>
      </c>
      <c r="S144" s="10"/>
      <c r="T144" s="10">
        <f t="shared" si="38"/>
        <v>73400</v>
      </c>
      <c r="U144" s="10"/>
      <c r="V144" s="10">
        <f t="shared" si="39"/>
        <v>5.9888535942394334</v>
      </c>
      <c r="W144" s="10"/>
      <c r="X144" s="10">
        <f t="shared" si="40"/>
        <v>-0.13430394008392949</v>
      </c>
      <c r="Y144" s="10">
        <f t="shared" si="41"/>
        <v>2.6044636616701857</v>
      </c>
      <c r="Z144" s="10"/>
      <c r="AA144" s="10">
        <f t="shared" si="45"/>
        <v>7.0427675565982728E-3</v>
      </c>
      <c r="AB144" s="10">
        <f t="shared" si="46"/>
        <v>1.8747018579392538E-3</v>
      </c>
      <c r="AC144" s="10"/>
      <c r="AD144" s="10">
        <f t="shared" si="47"/>
        <v>4.8656960599160701</v>
      </c>
      <c r="AE144" s="10">
        <f t="shared" si="42"/>
        <v>-3.3955363383298147</v>
      </c>
      <c r="AF144" s="10"/>
      <c r="AG144" s="24">
        <f t="shared" si="48"/>
        <v>7.0427675565989389E-3</v>
      </c>
      <c r="AH144" s="24">
        <f t="shared" si="49"/>
        <v>1.8747018579396979E-3</v>
      </c>
      <c r="AJ144" s="57">
        <f t="shared" si="50"/>
        <v>69.986279999998089</v>
      </c>
      <c r="AL144">
        <v>0</v>
      </c>
      <c r="AR144" s="11">
        <f>($AW$18*$AW$15 -($AW$18*COS(RADIANS(A144)))-($AW$15*COS(RADIANS(DEGREES(ASIN(SIN(RADIANS(A145))*($AW$18/$AW$15)))))))</f>
        <v>-5.4029661338823462E-2</v>
      </c>
    </row>
    <row r="145" spans="1:44" customFormat="1" x14ac:dyDescent="0.2">
      <c r="A145" s="7">
        <v>-220</v>
      </c>
      <c r="B145" s="7">
        <v>403.96</v>
      </c>
      <c r="C145" s="7">
        <f t="shared" si="43"/>
        <v>4.0395999999999997E-4</v>
      </c>
      <c r="D145" s="7"/>
      <c r="E145" s="7">
        <v>0.746</v>
      </c>
      <c r="F145" s="7"/>
      <c r="G145" s="7">
        <v>0.69399999999999995</v>
      </c>
      <c r="H145" s="7">
        <v>0.65800000000000003</v>
      </c>
      <c r="I145" s="7">
        <v>0.65600000000000003</v>
      </c>
      <c r="J145" s="7">
        <v>0.97599999999999998</v>
      </c>
      <c r="L145" s="13">
        <f t="shared" si="34"/>
        <v>4.0395999999999997E-4</v>
      </c>
      <c r="M145" s="12"/>
      <c r="N145" s="10">
        <f t="shared" si="35"/>
        <v>1.7000000000000455</v>
      </c>
      <c r="O145" s="10">
        <f t="shared" si="36"/>
        <v>1.9000000000000017E-2</v>
      </c>
      <c r="P145" s="10"/>
      <c r="Q145" s="13">
        <f t="shared" si="37"/>
        <v>1.7000000000000413E-6</v>
      </c>
      <c r="R145" s="10">
        <f t="shared" si="44"/>
        <v>1900</v>
      </c>
      <c r="S145" s="10"/>
      <c r="T145" s="10">
        <f t="shared" si="38"/>
        <v>74600</v>
      </c>
      <c r="U145" s="10"/>
      <c r="V145" s="10">
        <f t="shared" si="39"/>
        <v>6.0438537158916308</v>
      </c>
      <c r="W145" s="10"/>
      <c r="X145" s="10">
        <f t="shared" si="40"/>
        <v>-0.12726117252733121</v>
      </c>
      <c r="Y145" s="10">
        <f t="shared" si="41"/>
        <v>2.606338363528125</v>
      </c>
      <c r="Z145" s="10"/>
      <c r="AA145" s="10">
        <f t="shared" si="45"/>
        <v>1.0922607680948826E-2</v>
      </c>
      <c r="AB145" s="10">
        <f t="shared" si="46"/>
        <v>1.8238227916365091E-3</v>
      </c>
      <c r="AC145" s="10"/>
      <c r="AD145" s="10">
        <f t="shared" si="47"/>
        <v>4.8727388274726691</v>
      </c>
      <c r="AE145" s="10">
        <f t="shared" si="42"/>
        <v>-3.393661636471875</v>
      </c>
      <c r="AF145" s="10"/>
      <c r="AG145" s="24">
        <f t="shared" si="48"/>
        <v>1.0922607680948104E-2</v>
      </c>
      <c r="AH145" s="24">
        <f t="shared" si="49"/>
        <v>1.8238227916365091E-3</v>
      </c>
      <c r="AJ145" s="57">
        <f t="shared" si="50"/>
        <v>68.673200000001842</v>
      </c>
      <c r="AL145">
        <v>0</v>
      </c>
      <c r="AR145" s="11">
        <f>($AW$18*$AW$15 -($AW$18*COS(RADIANS(A145)))-($AW$15*COS(RADIANS(DEGREES(ASIN(SIN(RADIANS(A146))*($AW$18/$AW$15)))))))</f>
        <v>-5.3554479151184123E-2</v>
      </c>
    </row>
    <row r="146" spans="1:44" customFormat="1" x14ac:dyDescent="0.2">
      <c r="A146" s="7">
        <v>-219</v>
      </c>
      <c r="B146" s="7">
        <v>405.66</v>
      </c>
      <c r="C146" s="7">
        <f t="shared" si="43"/>
        <v>4.0566000000000002E-4</v>
      </c>
      <c r="D146" s="7"/>
      <c r="E146" s="7">
        <v>0.76500000000000001</v>
      </c>
      <c r="F146" s="7"/>
      <c r="G146" s="7">
        <v>0.70299999999999996</v>
      </c>
      <c r="H146" s="7">
        <v>0.66900000000000004</v>
      </c>
      <c r="I146" s="7">
        <v>0.67200000000000004</v>
      </c>
      <c r="J146" s="7">
        <v>1.0149999999999999</v>
      </c>
      <c r="L146" s="13">
        <f t="shared" si="34"/>
        <v>4.0566000000000002E-4</v>
      </c>
      <c r="M146" s="12"/>
      <c r="N146" s="10">
        <f t="shared" si="35"/>
        <v>1.6499999999999773</v>
      </c>
      <c r="O146" s="10">
        <f t="shared" si="36"/>
        <v>1.9000000000000017E-2</v>
      </c>
      <c r="P146" s="10"/>
      <c r="Q146" s="13">
        <f t="shared" si="37"/>
        <v>1.6499999999999588E-6</v>
      </c>
      <c r="R146" s="10">
        <f t="shared" si="44"/>
        <v>1900</v>
      </c>
      <c r="S146" s="10"/>
      <c r="T146" s="10">
        <f t="shared" si="38"/>
        <v>76500</v>
      </c>
      <c r="U146" s="10"/>
      <c r="V146" s="10">
        <f t="shared" si="39"/>
        <v>5.7540559904453117</v>
      </c>
      <c r="W146" s="10"/>
      <c r="X146" s="10">
        <f t="shared" si="40"/>
        <v>-0.11633856484638239</v>
      </c>
      <c r="Y146" s="10">
        <f t="shared" si="41"/>
        <v>2.6081621863197615</v>
      </c>
      <c r="Z146" s="10"/>
      <c r="AA146" s="10">
        <f t="shared" si="45"/>
        <v>1.0654627530820845E-2</v>
      </c>
      <c r="AB146" s="10">
        <f t="shared" si="46"/>
        <v>1.7628864019005874E-3</v>
      </c>
      <c r="AC146" s="10"/>
      <c r="AD146" s="10">
        <f t="shared" si="47"/>
        <v>4.8836614351536172</v>
      </c>
      <c r="AE146" s="10">
        <f t="shared" si="42"/>
        <v>-3.3918378136802385</v>
      </c>
      <c r="AF146" s="10"/>
      <c r="AG146" s="24">
        <f t="shared" si="48"/>
        <v>1.0654627530821692E-2</v>
      </c>
      <c r="AH146" s="24">
        <f t="shared" si="49"/>
        <v>1.7628864019005874E-3</v>
      </c>
      <c r="AJ146" s="57">
        <f t="shared" si="50"/>
        <v>66.933899999999085</v>
      </c>
      <c r="AL146">
        <v>0</v>
      </c>
      <c r="AR146" s="11">
        <f>($AW$18*$AW$15 -($AW$18*COS(RADIANS(A146)))-($AW$15*COS(RADIANS(DEGREES(ASIN(SIN(RADIANS(A147))*($AW$18/$AW$15)))))))</f>
        <v>-5.3093430021963664E-2</v>
      </c>
    </row>
    <row r="147" spans="1:44" customFormat="1" x14ac:dyDescent="0.2">
      <c r="A147" s="7">
        <v>-218</v>
      </c>
      <c r="B147" s="7">
        <v>407.31</v>
      </c>
      <c r="C147" s="7">
        <f t="shared" si="43"/>
        <v>4.0730999999999997E-4</v>
      </c>
      <c r="D147" s="7"/>
      <c r="E147" s="7">
        <v>0.78400000000000003</v>
      </c>
      <c r="F147" s="7"/>
      <c r="G147" s="7">
        <v>0.71799999999999997</v>
      </c>
      <c r="H147" s="7">
        <v>0.67700000000000005</v>
      </c>
      <c r="I147" s="7">
        <v>0.67900000000000005</v>
      </c>
      <c r="J147" s="7">
        <v>1.0649999999999999</v>
      </c>
      <c r="L147" s="13">
        <f t="shared" si="34"/>
        <v>4.0730999999999997E-4</v>
      </c>
      <c r="M147" s="12"/>
      <c r="N147" s="10">
        <f t="shared" si="35"/>
        <v>1.6100000000000136</v>
      </c>
      <c r="O147" s="10">
        <f t="shared" si="36"/>
        <v>1.8000000000000016E-2</v>
      </c>
      <c r="P147" s="10"/>
      <c r="Q147" s="13">
        <f t="shared" si="37"/>
        <v>1.6100000000000337E-6</v>
      </c>
      <c r="R147" s="10">
        <f t="shared" si="44"/>
        <v>1800</v>
      </c>
      <c r="S147" s="10"/>
      <c r="T147" s="10">
        <f t="shared" si="38"/>
        <v>78400</v>
      </c>
      <c r="U147" s="10"/>
      <c r="V147" s="10">
        <f t="shared" si="39"/>
        <v>6.11020804664322</v>
      </c>
      <c r="W147" s="10"/>
      <c r="X147" s="10">
        <f t="shared" si="40"/>
        <v>-0.10568393731556154</v>
      </c>
      <c r="Y147" s="10">
        <f t="shared" si="41"/>
        <v>2.6099250727216621</v>
      </c>
      <c r="Z147" s="10"/>
      <c r="AA147" s="10">
        <f t="shared" si="45"/>
        <v>9.8583055997250729E-3</v>
      </c>
      <c r="AB147" s="10">
        <f t="shared" si="46"/>
        <v>1.7132794008425378E-3</v>
      </c>
      <c r="AC147" s="10"/>
      <c r="AD147" s="10">
        <f t="shared" si="47"/>
        <v>4.8943160626844389</v>
      </c>
      <c r="AE147" s="10">
        <f t="shared" si="42"/>
        <v>-3.3900749272783379</v>
      </c>
      <c r="AF147" s="10"/>
      <c r="AG147" s="24">
        <f t="shared" si="48"/>
        <v>9.8583055997245594E-3</v>
      </c>
      <c r="AH147" s="24">
        <f t="shared" si="49"/>
        <v>1.7132794008425378E-3</v>
      </c>
      <c r="AJ147" s="57">
        <f t="shared" si="50"/>
        <v>65.576910000000552</v>
      </c>
      <c r="AL147">
        <v>0</v>
      </c>
      <c r="AR147" s="11">
        <f>($AW$18*$AW$15 -($AW$18*COS(RADIANS(A147)))-($AW$15*COS(RADIANS(DEGREES(ASIN(SIN(RADIANS(A148))*($AW$18/$AW$15)))))))</f>
        <v>-5.2646303186695026E-2</v>
      </c>
    </row>
    <row r="148" spans="1:44" customFormat="1" x14ac:dyDescent="0.2">
      <c r="A148" s="7">
        <v>-217</v>
      </c>
      <c r="B148" s="7">
        <v>408.92</v>
      </c>
      <c r="C148" s="7">
        <f t="shared" si="43"/>
        <v>4.0892000000000001E-4</v>
      </c>
      <c r="D148" s="7"/>
      <c r="E148" s="7">
        <v>0.80200000000000005</v>
      </c>
      <c r="F148" s="7"/>
      <c r="G148" s="7">
        <v>0.72399999999999998</v>
      </c>
      <c r="H148" s="7">
        <v>0.68</v>
      </c>
      <c r="I148" s="7">
        <v>0.68500000000000005</v>
      </c>
      <c r="J148" s="7">
        <v>1.1180000000000001</v>
      </c>
      <c r="L148" s="13">
        <f t="shared" si="34"/>
        <v>4.0892000000000001E-4</v>
      </c>
      <c r="M148" s="12"/>
      <c r="N148" s="10">
        <f t="shared" si="35"/>
        <v>1.5699999999999932</v>
      </c>
      <c r="O148" s="10">
        <f t="shared" si="36"/>
        <v>1.8999999999999906E-2</v>
      </c>
      <c r="P148" s="10"/>
      <c r="Q148" s="13">
        <f t="shared" si="37"/>
        <v>1.5700000000000002E-6</v>
      </c>
      <c r="R148" s="10">
        <f t="shared" si="44"/>
        <v>1900</v>
      </c>
      <c r="S148" s="10"/>
      <c r="T148" s="10">
        <f t="shared" si="38"/>
        <v>80200</v>
      </c>
      <c r="U148" s="10"/>
      <c r="V148" s="10">
        <f t="shared" si="39"/>
        <v>7.4266076349323802</v>
      </c>
      <c r="W148" s="10"/>
      <c r="X148" s="10">
        <f t="shared" si="40"/>
        <v>-9.5825631715836468E-2</v>
      </c>
      <c r="Y148" s="10">
        <f t="shared" si="41"/>
        <v>2.6116383521225046</v>
      </c>
      <c r="Z148" s="10"/>
      <c r="AA148" s="10">
        <f t="shared" si="45"/>
        <v>1.016878883527722E-2</v>
      </c>
      <c r="AB148" s="10">
        <f t="shared" si="46"/>
        <v>1.6642295577584676E-3</v>
      </c>
      <c r="AC148" s="10"/>
      <c r="AD148" s="10">
        <f t="shared" si="47"/>
        <v>4.9041743682841634</v>
      </c>
      <c r="AE148" s="10">
        <f t="shared" si="42"/>
        <v>-3.3883616478774954</v>
      </c>
      <c r="AF148" s="10"/>
      <c r="AG148" s="24">
        <f t="shared" si="48"/>
        <v>1.0168788835277276E-2</v>
      </c>
      <c r="AH148" s="24">
        <f t="shared" si="49"/>
        <v>1.6642295577584676E-3</v>
      </c>
      <c r="AJ148" s="57">
        <f t="shared" si="50"/>
        <v>64.200439999999716</v>
      </c>
      <c r="AL148">
        <v>0</v>
      </c>
      <c r="AR148" s="11">
        <f>($AW$18*$AW$15 -($AW$18*COS(RADIANS(A148)))-($AW$15*COS(RADIANS(DEGREES(ASIN(SIN(RADIANS(A149))*($AW$18/$AW$15)))))))</f>
        <v>-5.221289263747117E-2</v>
      </c>
    </row>
    <row r="149" spans="1:44" customFormat="1" x14ac:dyDescent="0.2">
      <c r="A149" s="7">
        <v>-216</v>
      </c>
      <c r="B149" s="7">
        <v>410.49</v>
      </c>
      <c r="C149" s="7">
        <f t="shared" si="43"/>
        <v>4.1049000000000001E-4</v>
      </c>
      <c r="D149" s="7"/>
      <c r="E149" s="7">
        <v>0.82099999999999995</v>
      </c>
      <c r="F149" s="7"/>
      <c r="G149" s="7">
        <v>0.73499999999999999</v>
      </c>
      <c r="H149" s="7">
        <v>0.68899999999999995</v>
      </c>
      <c r="I149" s="7">
        <v>0.70099999999999996</v>
      </c>
      <c r="J149" s="7">
        <v>1.1599999999999999</v>
      </c>
      <c r="L149" s="13">
        <f t="shared" si="34"/>
        <v>4.1049000000000001E-4</v>
      </c>
      <c r="M149" s="12"/>
      <c r="N149" s="10">
        <f t="shared" si="35"/>
        <v>1.5299999999999727</v>
      </c>
      <c r="O149" s="10">
        <f t="shared" si="36"/>
        <v>2.300000000000002E-2</v>
      </c>
      <c r="P149" s="10"/>
      <c r="Q149" s="13">
        <f t="shared" si="37"/>
        <v>1.5299999999999667E-6</v>
      </c>
      <c r="R149" s="10">
        <f t="shared" si="44"/>
        <v>2300</v>
      </c>
      <c r="S149" s="10"/>
      <c r="T149" s="10">
        <f t="shared" si="38"/>
        <v>82100</v>
      </c>
      <c r="U149" s="10"/>
      <c r="V149" s="10">
        <f t="shared" si="39"/>
        <v>4.2629762509261377</v>
      </c>
      <c r="W149" s="10"/>
      <c r="X149" s="10">
        <f t="shared" si="40"/>
        <v>-8.5656842880559247E-2</v>
      </c>
      <c r="Y149" s="10">
        <f t="shared" si="41"/>
        <v>2.6133025816802631</v>
      </c>
      <c r="Z149" s="10"/>
      <c r="AA149" s="10">
        <f t="shared" si="45"/>
        <v>1.1999289506214289E-2</v>
      </c>
      <c r="AB149" s="10">
        <f t="shared" si="46"/>
        <v>1.6157160975858176E-3</v>
      </c>
      <c r="AC149" s="10"/>
      <c r="AD149" s="10">
        <f t="shared" si="47"/>
        <v>4.9143431571194407</v>
      </c>
      <c r="AE149" s="10">
        <f t="shared" si="42"/>
        <v>-3.3866974183197369</v>
      </c>
      <c r="AF149" s="10"/>
      <c r="AG149" s="24">
        <f t="shared" si="48"/>
        <v>1.1999289506213984E-2</v>
      </c>
      <c r="AH149" s="24">
        <f t="shared" si="49"/>
        <v>1.6157160975858176E-3</v>
      </c>
      <c r="AJ149" s="57">
        <f t="shared" si="50"/>
        <v>62.804969999998875</v>
      </c>
      <c r="AL149">
        <v>0</v>
      </c>
      <c r="AR149" s="11">
        <f>($AW$18*$AW$15 -($AW$18*COS(RADIANS(A149)))-($AW$15*COS(RADIANS(DEGREES(ASIN(SIN(RADIANS(A150))*($AW$18/$AW$15)))))))</f>
        <v>-5.1792997298206286E-2</v>
      </c>
    </row>
    <row r="150" spans="1:44" customFormat="1" x14ac:dyDescent="0.2">
      <c r="A150" s="7">
        <v>-215</v>
      </c>
      <c r="B150" s="7">
        <v>412.02</v>
      </c>
      <c r="C150" s="7">
        <f t="shared" si="43"/>
        <v>4.1201999999999998E-4</v>
      </c>
      <c r="D150" s="7"/>
      <c r="E150" s="7">
        <v>0.84399999999999997</v>
      </c>
      <c r="F150" s="7"/>
      <c r="G150" s="7">
        <v>0.747</v>
      </c>
      <c r="H150" s="7">
        <v>0.70299999999999996</v>
      </c>
      <c r="I150" s="7">
        <v>0.71099999999999997</v>
      </c>
      <c r="J150" s="7">
        <v>1.2130000000000001</v>
      </c>
      <c r="L150" s="13">
        <f t="shared" si="34"/>
        <v>4.1201999999999998E-4</v>
      </c>
      <c r="M150" s="12"/>
      <c r="N150" s="10">
        <f t="shared" si="35"/>
        <v>1.4800000000000182</v>
      </c>
      <c r="O150" s="10">
        <f t="shared" si="36"/>
        <v>1.3000000000000012E-2</v>
      </c>
      <c r="P150" s="10"/>
      <c r="Q150" s="13">
        <f t="shared" si="37"/>
        <v>1.4799999999999926E-6</v>
      </c>
      <c r="R150" s="10">
        <f t="shared" si="44"/>
        <v>1300</v>
      </c>
      <c r="S150" s="10"/>
      <c r="T150" s="10">
        <f t="shared" si="38"/>
        <v>84400</v>
      </c>
      <c r="U150" s="10"/>
      <c r="V150" s="10">
        <f t="shared" si="39"/>
        <v>3.0051026562422249</v>
      </c>
      <c r="W150" s="10"/>
      <c r="X150" s="10">
        <f t="shared" si="40"/>
        <v>-7.3657553374344958E-2</v>
      </c>
      <c r="Y150" s="10">
        <f t="shared" si="41"/>
        <v>2.6149182977778489</v>
      </c>
      <c r="Z150" s="10"/>
      <c r="AA150" s="10">
        <f t="shared" si="45"/>
        <v>6.6383752975431171E-3</v>
      </c>
      <c r="AB150" s="10">
        <f t="shared" si="46"/>
        <v>1.5572161107164639E-3</v>
      </c>
      <c r="AC150" s="10"/>
      <c r="AD150" s="10">
        <f t="shared" si="47"/>
        <v>4.9263424466256547</v>
      </c>
      <c r="AE150" s="10">
        <f t="shared" si="42"/>
        <v>-3.3850817022221511</v>
      </c>
      <c r="AF150" s="10"/>
      <c r="AG150" s="24">
        <f t="shared" si="48"/>
        <v>6.6383752975438526E-3</v>
      </c>
      <c r="AH150" s="24">
        <f t="shared" si="49"/>
        <v>1.5572161107164639E-3</v>
      </c>
      <c r="AJ150" s="57">
        <f t="shared" si="50"/>
        <v>60.978960000000747</v>
      </c>
      <c r="AL150">
        <v>0</v>
      </c>
      <c r="AR150" s="11">
        <f>($AW$18*$AW$15 -($AW$18*COS(RADIANS(A150)))-($AW$15*COS(RADIANS(DEGREES(ASIN(SIN(RADIANS(A151))*($AW$18/$AW$15)))))))</f>
        <v>-5.1386421180395034E-2</v>
      </c>
    </row>
    <row r="151" spans="1:44" customFormat="1" x14ac:dyDescent="0.2">
      <c r="A151" s="7">
        <v>-214</v>
      </c>
      <c r="B151" s="7">
        <v>413.5</v>
      </c>
      <c r="C151" s="7">
        <f t="shared" si="43"/>
        <v>4.1349999999999997E-4</v>
      </c>
      <c r="D151" s="7"/>
      <c r="E151" s="7">
        <v>0.85699999999999998</v>
      </c>
      <c r="F151" s="7"/>
      <c r="G151" s="7">
        <v>0.76500000000000001</v>
      </c>
      <c r="H151" s="7">
        <v>0.70799999999999996</v>
      </c>
      <c r="I151" s="7">
        <v>0.71899999999999997</v>
      </c>
      <c r="J151" s="7">
        <v>1.2370000000000001</v>
      </c>
      <c r="L151" s="13">
        <f t="shared" si="34"/>
        <v>4.1349999999999997E-4</v>
      </c>
      <c r="M151" s="12"/>
      <c r="N151" s="10">
        <f t="shared" si="35"/>
        <v>1.4399999999999977</v>
      </c>
      <c r="O151" s="10">
        <f t="shared" si="36"/>
        <v>9.000000000000008E-3</v>
      </c>
      <c r="P151" s="10"/>
      <c r="Q151" s="13">
        <f t="shared" si="37"/>
        <v>1.4400000000000133E-6</v>
      </c>
      <c r="R151" s="10">
        <f t="shared" si="44"/>
        <v>900</v>
      </c>
      <c r="S151" s="10"/>
      <c r="T151" s="10">
        <f t="shared" si="38"/>
        <v>85700</v>
      </c>
      <c r="U151" s="10"/>
      <c r="V151" s="10">
        <f t="shared" si="39"/>
        <v>1.3779642216315591</v>
      </c>
      <c r="W151" s="10"/>
      <c r="X151" s="10">
        <f t="shared" si="40"/>
        <v>-6.7019178076801841E-2</v>
      </c>
      <c r="Y151" s="10">
        <f t="shared" si="41"/>
        <v>2.6164755138885654</v>
      </c>
      <c r="Z151" s="10"/>
      <c r="AA151" s="10">
        <f t="shared" si="45"/>
        <v>4.5370700941484779E-3</v>
      </c>
      <c r="AB151" s="10">
        <f t="shared" si="46"/>
        <v>1.5097887204365001E-3</v>
      </c>
      <c r="AC151" s="10"/>
      <c r="AD151" s="10">
        <f t="shared" si="47"/>
        <v>4.9329808219231985</v>
      </c>
      <c r="AE151" s="10">
        <f t="shared" si="42"/>
        <v>-3.3835244861114346</v>
      </c>
      <c r="AF151" s="10"/>
      <c r="AG151" s="24">
        <f t="shared" si="48"/>
        <v>4.5370700941482767E-3</v>
      </c>
      <c r="AH151" s="24">
        <f t="shared" si="49"/>
        <v>1.5097887204365001E-3</v>
      </c>
      <c r="AJ151" s="57">
        <f t="shared" si="50"/>
        <v>59.543999999999905</v>
      </c>
      <c r="AL151">
        <v>0</v>
      </c>
      <c r="AR151" s="11">
        <f>($AW$18*$AW$15 -($AW$18*COS(RADIANS(A151)))-($AW$15*COS(RADIANS(DEGREES(ASIN(SIN(RADIANS(A152))*($AW$18/$AW$15)))))))</f>
        <v>-5.0992973520727986E-2</v>
      </c>
    </row>
    <row r="152" spans="1:44" customFormat="1" x14ac:dyDescent="0.2">
      <c r="A152" s="7">
        <v>-213</v>
      </c>
      <c r="B152" s="7">
        <v>414.94</v>
      </c>
      <c r="C152" s="7">
        <f t="shared" si="43"/>
        <v>4.1493999999999998E-4</v>
      </c>
      <c r="D152" s="7"/>
      <c r="E152" s="7">
        <v>0.86599999999999999</v>
      </c>
      <c r="F152" s="7"/>
      <c r="G152" s="7">
        <v>0.77300000000000002</v>
      </c>
      <c r="H152" s="7">
        <v>0.71899999999999997</v>
      </c>
      <c r="I152" s="7">
        <v>0.72699999999999998</v>
      </c>
      <c r="J152" s="7">
        <v>1.2470000000000001</v>
      </c>
      <c r="L152" s="13">
        <f t="shared" si="34"/>
        <v>4.1493999999999998E-4</v>
      </c>
      <c r="M152" s="12"/>
      <c r="N152" s="10">
        <f t="shared" si="35"/>
        <v>1.3899999999999864</v>
      </c>
      <c r="O152" s="10">
        <f t="shared" si="36"/>
        <v>4.0000000000000036E-3</v>
      </c>
      <c r="P152" s="10"/>
      <c r="Q152" s="13">
        <f t="shared" si="37"/>
        <v>1.389999999999985E-6</v>
      </c>
      <c r="R152" s="10">
        <f t="shared" si="44"/>
        <v>400</v>
      </c>
      <c r="S152" s="10"/>
      <c r="T152" s="10">
        <f t="shared" si="38"/>
        <v>86600</v>
      </c>
      <c r="U152" s="10"/>
      <c r="V152" s="10">
        <f t="shared" si="39"/>
        <v>3.5043207508702676</v>
      </c>
      <c r="W152" s="10"/>
      <c r="X152" s="10">
        <f t="shared" si="40"/>
        <v>-6.2482107982653363E-2</v>
      </c>
      <c r="Y152" s="10">
        <f t="shared" si="41"/>
        <v>2.6179853026090019</v>
      </c>
      <c r="Z152" s="10"/>
      <c r="AA152" s="10">
        <f t="shared" si="45"/>
        <v>2.0013606012718871E-3</v>
      </c>
      <c r="AB152" s="10">
        <f t="shared" si="46"/>
        <v>1.4524038939862649E-3</v>
      </c>
      <c r="AC152" s="10"/>
      <c r="AD152" s="10">
        <f t="shared" si="47"/>
        <v>4.9375178920173468</v>
      </c>
      <c r="AE152" s="10">
        <f t="shared" si="42"/>
        <v>-3.3820146973909981</v>
      </c>
      <c r="AF152" s="10"/>
      <c r="AG152" s="24">
        <f t="shared" si="48"/>
        <v>2.0013606012714291E-3</v>
      </c>
      <c r="AH152" s="24">
        <f t="shared" si="49"/>
        <v>1.4524038939862649E-3</v>
      </c>
      <c r="AJ152" s="57">
        <f t="shared" si="50"/>
        <v>57.676659999999437</v>
      </c>
      <c r="AL152">
        <v>0</v>
      </c>
      <c r="AR152" s="11">
        <f>($AW$18*$AW$15 -($AW$18*COS(RADIANS(A152)))-($AW$15*COS(RADIANS(DEGREES(ASIN(SIN(RADIANS(A153))*($AW$18/$AW$15)))))))</f>
        <v>-5.0612468901880828E-2</v>
      </c>
    </row>
    <row r="153" spans="1:44" customFormat="1" x14ac:dyDescent="0.2">
      <c r="A153" s="7">
        <v>-212</v>
      </c>
      <c r="B153" s="7">
        <v>416.33</v>
      </c>
      <c r="C153" s="7">
        <f t="shared" si="43"/>
        <v>4.1632999999999997E-4</v>
      </c>
      <c r="D153" s="7"/>
      <c r="E153" s="7">
        <v>0.87</v>
      </c>
      <c r="F153" s="7"/>
      <c r="G153" s="7">
        <v>0.77100000000000002</v>
      </c>
      <c r="H153" s="7">
        <v>0.72399999999999998</v>
      </c>
      <c r="I153" s="7">
        <v>0.73699999999999999</v>
      </c>
      <c r="J153" s="7">
        <v>1.2470000000000001</v>
      </c>
      <c r="L153" s="13">
        <f t="shared" si="34"/>
        <v>4.1632999999999997E-4</v>
      </c>
      <c r="M153" s="12"/>
      <c r="N153" s="10">
        <f t="shared" si="35"/>
        <v>1.3600000000000136</v>
      </c>
      <c r="O153" s="10">
        <f t="shared" si="36"/>
        <v>1.0000000000000009E-2</v>
      </c>
      <c r="P153" s="10"/>
      <c r="Q153" s="13">
        <f t="shared" si="37"/>
        <v>1.3600000000000005E-6</v>
      </c>
      <c r="R153" s="10">
        <f t="shared" si="44"/>
        <v>1000</v>
      </c>
      <c r="S153" s="10"/>
      <c r="T153" s="10">
        <f t="shared" si="38"/>
        <v>87000</v>
      </c>
      <c r="U153" s="10"/>
      <c r="V153" s="10">
        <f t="shared" si="39"/>
        <v>0.36268836072873933</v>
      </c>
      <c r="W153" s="10"/>
      <c r="X153" s="10">
        <f t="shared" si="40"/>
        <v>-6.0480747381381476E-2</v>
      </c>
      <c r="Y153" s="10">
        <f t="shared" si="41"/>
        <v>2.6194377065029881</v>
      </c>
      <c r="Z153" s="10"/>
      <c r="AA153" s="10">
        <f t="shared" si="45"/>
        <v>4.9634195315501062E-3</v>
      </c>
      <c r="AB153" s="10">
        <f t="shared" si="46"/>
        <v>1.4163713553667634E-3</v>
      </c>
      <c r="AC153" s="10"/>
      <c r="AD153" s="10">
        <f t="shared" si="47"/>
        <v>4.9395192526186182</v>
      </c>
      <c r="AE153" s="10">
        <f t="shared" si="42"/>
        <v>-3.3805622934970119</v>
      </c>
      <c r="AF153" s="10"/>
      <c r="AG153" s="24">
        <f t="shared" si="48"/>
        <v>4.9634195315499952E-3</v>
      </c>
      <c r="AH153" s="24">
        <f t="shared" si="49"/>
        <v>1.4163713553667634E-3</v>
      </c>
      <c r="AJ153" s="57">
        <f t="shared" si="50"/>
        <v>56.620880000000568</v>
      </c>
      <c r="AL153">
        <v>0</v>
      </c>
      <c r="AR153" s="11">
        <f>($AW$18*$AW$15 -($AW$18*COS(RADIANS(A153)))-($AW$15*COS(RADIANS(DEGREES(ASIN(SIN(RADIANS(A154))*($AW$18/$AW$15)))))))</f>
        <v>-5.0244727357747918E-2</v>
      </c>
    </row>
    <row r="154" spans="1:44" customFormat="1" x14ac:dyDescent="0.2">
      <c r="A154" s="7">
        <v>-211</v>
      </c>
      <c r="B154" s="7">
        <v>417.69</v>
      </c>
      <c r="C154" s="7">
        <f t="shared" si="43"/>
        <v>4.1768999999999997E-4</v>
      </c>
      <c r="D154" s="7"/>
      <c r="E154" s="7">
        <v>0.88</v>
      </c>
      <c r="F154" s="7"/>
      <c r="G154" s="7">
        <v>0.78600000000000003</v>
      </c>
      <c r="H154" s="7">
        <v>0.74299999999999999</v>
      </c>
      <c r="I154" s="7">
        <v>0.751</v>
      </c>
      <c r="J154" s="7">
        <v>1.2390000000000001</v>
      </c>
      <c r="L154" s="13">
        <f t="shared" si="34"/>
        <v>4.1768999999999997E-4</v>
      </c>
      <c r="M154" s="12"/>
      <c r="N154" s="10">
        <f t="shared" si="35"/>
        <v>1.3100000000000023</v>
      </c>
      <c r="O154" s="10">
        <f t="shared" si="36"/>
        <v>1.0000000000000009E-3</v>
      </c>
      <c r="P154" s="10"/>
      <c r="Q154" s="13">
        <f t="shared" si="37"/>
        <v>1.3100000000000264E-6</v>
      </c>
      <c r="R154" s="10">
        <f t="shared" si="44"/>
        <v>100</v>
      </c>
      <c r="S154" s="10"/>
      <c r="T154" s="10">
        <f t="shared" si="38"/>
        <v>88000</v>
      </c>
      <c r="U154" s="10"/>
      <c r="V154" s="10">
        <f t="shared" si="39"/>
        <v>1.8847782750399067</v>
      </c>
      <c r="W154" s="10"/>
      <c r="X154" s="10">
        <f t="shared" si="40"/>
        <v>-5.551732784983137E-2</v>
      </c>
      <c r="Y154" s="10">
        <f t="shared" si="41"/>
        <v>2.6208540778583549</v>
      </c>
      <c r="Z154" s="10"/>
      <c r="AA154" s="10">
        <f t="shared" si="45"/>
        <v>4.9323626187928321E-4</v>
      </c>
      <c r="AB154" s="10">
        <f t="shared" si="46"/>
        <v>1.3599451079402414E-3</v>
      </c>
      <c r="AC154" s="10"/>
      <c r="AD154" s="10">
        <f t="shared" si="47"/>
        <v>4.9444826721501682</v>
      </c>
      <c r="AE154" s="10">
        <f t="shared" si="42"/>
        <v>-3.3791459221416451</v>
      </c>
      <c r="AF154" s="10"/>
      <c r="AG154" s="24">
        <f t="shared" si="48"/>
        <v>4.9323626187991465E-4</v>
      </c>
      <c r="AH154" s="24">
        <f t="shared" si="49"/>
        <v>1.3599451079402414E-3</v>
      </c>
      <c r="AJ154" s="57">
        <f t="shared" si="50"/>
        <v>54.717390000000094</v>
      </c>
      <c r="AL154">
        <v>0</v>
      </c>
      <c r="AR154" s="11">
        <f>($AW$18*$AW$15 -($AW$18*COS(RADIANS(A154)))-($AW$15*COS(RADIANS(DEGREES(ASIN(SIN(RADIANS(A155))*($AW$18/$AW$15)))))))</f>
        <v>-4.9889574464341932E-2</v>
      </c>
    </row>
    <row r="155" spans="1:44" customFormat="1" x14ac:dyDescent="0.2">
      <c r="A155" s="7">
        <v>-210</v>
      </c>
      <c r="B155" s="7">
        <v>419</v>
      </c>
      <c r="C155" s="7">
        <f t="shared" si="43"/>
        <v>4.1899999999999999E-4</v>
      </c>
      <c r="D155" s="7"/>
      <c r="E155" s="7">
        <v>0.88100000000000001</v>
      </c>
      <c r="F155" s="7"/>
      <c r="G155" s="7">
        <v>0.79300000000000004</v>
      </c>
      <c r="H155" s="7">
        <v>0.74099999999999999</v>
      </c>
      <c r="I155" s="7">
        <v>0.76300000000000001</v>
      </c>
      <c r="J155" s="7">
        <v>1.2270000000000001</v>
      </c>
      <c r="L155" s="13">
        <f t="shared" si="34"/>
        <v>4.1899999999999999E-4</v>
      </c>
      <c r="M155" s="12"/>
      <c r="N155" s="10">
        <f t="shared" si="35"/>
        <v>1.2599999999999909</v>
      </c>
      <c r="O155" s="10">
        <f t="shared" si="36"/>
        <v>5.0000000000000044E-3</v>
      </c>
      <c r="P155" s="10"/>
      <c r="Q155" s="13">
        <f t="shared" si="37"/>
        <v>1.2599999999999981E-6</v>
      </c>
      <c r="R155" s="10">
        <f t="shared" si="44"/>
        <v>500</v>
      </c>
      <c r="S155" s="10"/>
      <c r="T155" s="10">
        <f t="shared" si="38"/>
        <v>88100</v>
      </c>
      <c r="U155" s="10"/>
      <c r="V155" s="10">
        <f t="shared" si="39"/>
        <v>0.7715325776283708</v>
      </c>
      <c r="W155" s="10"/>
      <c r="X155" s="10">
        <f t="shared" si="40"/>
        <v>-5.5024091587952087E-2</v>
      </c>
      <c r="Y155" s="10">
        <f t="shared" si="41"/>
        <v>2.6222140229662951</v>
      </c>
      <c r="Z155" s="10"/>
      <c r="AA155" s="10">
        <f t="shared" si="45"/>
        <v>2.4578134750028457E-3</v>
      </c>
      <c r="AB155" s="10">
        <f t="shared" si="46"/>
        <v>1.304033215764111E-3</v>
      </c>
      <c r="AC155" s="10"/>
      <c r="AD155" s="10">
        <f t="shared" si="47"/>
        <v>4.9449759084120481</v>
      </c>
      <c r="AE155" s="10">
        <f t="shared" si="42"/>
        <v>-3.3777859770337049</v>
      </c>
      <c r="AF155" s="10"/>
      <c r="AG155" s="24">
        <f t="shared" si="48"/>
        <v>2.4578134750026237E-3</v>
      </c>
      <c r="AH155" s="24">
        <f t="shared" si="49"/>
        <v>1.304033215764111E-3</v>
      </c>
      <c r="AJ155" s="57">
        <f t="shared" si="50"/>
        <v>52.79399999999962</v>
      </c>
      <c r="AL155">
        <v>0</v>
      </c>
      <c r="AR155" s="11">
        <f>($AW$18*$AW$15 -($AW$18*COS(RADIANS(A155)))-($AW$15*COS(RADIANS(DEGREES(ASIN(SIN(RADIANS(A156))*($AW$18/$AW$15)))))))</f>
        <v>-4.9546841417531226E-2</v>
      </c>
    </row>
    <row r="156" spans="1:44" customFormat="1" x14ac:dyDescent="0.2">
      <c r="A156" s="7">
        <v>-209</v>
      </c>
      <c r="B156" s="7">
        <v>420.26</v>
      </c>
      <c r="C156" s="7">
        <f t="shared" si="43"/>
        <v>4.2025999999999999E-4</v>
      </c>
      <c r="D156" s="7"/>
      <c r="E156" s="7">
        <v>0.88600000000000001</v>
      </c>
      <c r="F156" s="7"/>
      <c r="G156" s="7">
        <v>0.80700000000000005</v>
      </c>
      <c r="H156" s="7">
        <v>0.753</v>
      </c>
      <c r="I156" s="7">
        <v>0.77900000000000003</v>
      </c>
      <c r="J156" s="7">
        <v>1.206</v>
      </c>
      <c r="L156" s="13">
        <f t="shared" si="34"/>
        <v>4.2025999999999999E-4</v>
      </c>
      <c r="M156" s="12"/>
      <c r="N156" s="10">
        <f t="shared" si="35"/>
        <v>1.2300000000000182</v>
      </c>
      <c r="O156" s="10">
        <f t="shared" si="36"/>
        <v>2.0000000000000018E-3</v>
      </c>
      <c r="P156" s="10"/>
      <c r="Q156" s="13">
        <f t="shared" si="37"/>
        <v>1.2300000000000136E-6</v>
      </c>
      <c r="R156" s="10">
        <f t="shared" si="44"/>
        <v>200</v>
      </c>
      <c r="S156" s="10"/>
      <c r="T156" s="10">
        <f t="shared" si="38"/>
        <v>88600</v>
      </c>
      <c r="U156" s="10"/>
      <c r="V156" s="10">
        <f t="shared" si="39"/>
        <v>1.6076192556688145</v>
      </c>
      <c r="W156" s="10"/>
      <c r="X156" s="10">
        <f t="shared" si="40"/>
        <v>-5.2566278112949241E-2</v>
      </c>
      <c r="Y156" s="10">
        <f t="shared" si="41"/>
        <v>2.6235180561820592</v>
      </c>
      <c r="Z156" s="10"/>
      <c r="AA156" s="10">
        <f t="shared" si="45"/>
        <v>9.7924389155026881E-4</v>
      </c>
      <c r="AB156" s="10">
        <f t="shared" si="46"/>
        <v>1.2692191100480699E-3</v>
      </c>
      <c r="AC156" s="10"/>
      <c r="AD156" s="10">
        <f t="shared" si="47"/>
        <v>4.9474337218870508</v>
      </c>
      <c r="AE156" s="10">
        <f t="shared" si="42"/>
        <v>-3.3764819438179408</v>
      </c>
      <c r="AF156" s="10"/>
      <c r="AG156" s="24">
        <f t="shared" si="48"/>
        <v>9.7924389155057412E-4</v>
      </c>
      <c r="AH156" s="24">
        <f t="shared" si="49"/>
        <v>1.2692191100480699E-3</v>
      </c>
      <c r="AJ156" s="57">
        <f t="shared" si="50"/>
        <v>51.691980000000761</v>
      </c>
      <c r="AL156">
        <v>0</v>
      </c>
      <c r="AR156" s="11">
        <f>($AW$18*$AW$15 -($AW$18*COS(RADIANS(A156)))-($AW$15*COS(RADIANS(DEGREES(ASIN(SIN(RADIANS(A157))*($AW$18/$AW$15)))))))</f>
        <v>-4.9216365098733422E-2</v>
      </c>
    </row>
    <row r="157" spans="1:44" customFormat="1" x14ac:dyDescent="0.2">
      <c r="A157" s="7">
        <v>-208</v>
      </c>
      <c r="B157" s="7">
        <v>421.49</v>
      </c>
      <c r="C157" s="7">
        <f t="shared" si="43"/>
        <v>4.2149E-4</v>
      </c>
      <c r="D157" s="7"/>
      <c r="E157" s="7">
        <v>0.88800000000000001</v>
      </c>
      <c r="F157" s="7"/>
      <c r="G157" s="7">
        <v>0.82</v>
      </c>
      <c r="H157" s="7">
        <v>0.75900000000000001</v>
      </c>
      <c r="I157" s="7">
        <v>0.78700000000000003</v>
      </c>
      <c r="J157" s="7">
        <v>1.1850000000000001</v>
      </c>
      <c r="L157" s="13">
        <f t="shared" si="34"/>
        <v>4.2149E-4</v>
      </c>
      <c r="M157" s="12"/>
      <c r="N157" s="10">
        <f t="shared" si="35"/>
        <v>1.1800000000000068</v>
      </c>
      <c r="O157" s="10">
        <f t="shared" si="36"/>
        <v>4.0000000000000036E-3</v>
      </c>
      <c r="P157" s="10"/>
      <c r="Q157" s="13">
        <f t="shared" si="37"/>
        <v>1.1799999999999853E-6</v>
      </c>
      <c r="R157" s="10">
        <f t="shared" si="44"/>
        <v>400</v>
      </c>
      <c r="S157" s="10"/>
      <c r="T157" s="10">
        <f t="shared" si="38"/>
        <v>88800</v>
      </c>
      <c r="U157" s="10"/>
      <c r="V157" s="10">
        <f t="shared" si="39"/>
        <v>1.2575636614198058</v>
      </c>
      <c r="W157" s="10"/>
      <c r="X157" s="10">
        <f t="shared" si="40"/>
        <v>-5.1587034221398972E-2</v>
      </c>
      <c r="Y157" s="10">
        <f t="shared" si="41"/>
        <v>2.6247872752921073</v>
      </c>
      <c r="Z157" s="10"/>
      <c r="AA157" s="10">
        <f t="shared" si="45"/>
        <v>1.9518885975220446E-3</v>
      </c>
      <c r="AB157" s="10">
        <f t="shared" si="46"/>
        <v>1.214148555784611E-3</v>
      </c>
      <c r="AC157" s="10"/>
      <c r="AD157" s="10">
        <f t="shared" si="47"/>
        <v>4.9484129657786013</v>
      </c>
      <c r="AE157" s="10">
        <f t="shared" si="42"/>
        <v>-3.3752127247078927</v>
      </c>
      <c r="AF157" s="10"/>
      <c r="AG157" s="24">
        <f t="shared" si="48"/>
        <v>1.9518885975218225E-3</v>
      </c>
      <c r="AH157" s="24">
        <f t="shared" si="49"/>
        <v>1.214148555784611E-3</v>
      </c>
      <c r="AJ157" s="57">
        <f t="shared" si="50"/>
        <v>49.735820000000288</v>
      </c>
      <c r="AL157">
        <v>0</v>
      </c>
      <c r="AR157" s="11">
        <f>($AW$18*$AW$15 -($AW$18*COS(RADIANS(A157)))-($AW$15*COS(RADIANS(DEGREES(ASIN(SIN(RADIANS(A158))*($AW$18/$AW$15)))))))</f>
        <v>-4.8897988129632294E-2</v>
      </c>
    </row>
    <row r="158" spans="1:44" customFormat="1" x14ac:dyDescent="0.2">
      <c r="A158" s="7">
        <v>-207</v>
      </c>
      <c r="B158" s="7">
        <v>422.67</v>
      </c>
      <c r="C158" s="7">
        <f t="shared" si="43"/>
        <v>4.2266999999999999E-4</v>
      </c>
      <c r="D158" s="7"/>
      <c r="E158" s="7">
        <v>0.89200000000000002</v>
      </c>
      <c r="F158" s="7"/>
      <c r="G158" s="7">
        <v>0.83</v>
      </c>
      <c r="H158" s="7">
        <v>0.76800000000000002</v>
      </c>
      <c r="I158" s="7">
        <v>0.8</v>
      </c>
      <c r="J158" s="7">
        <v>1.1719999999999999</v>
      </c>
      <c r="L158" s="13">
        <f t="shared" si="34"/>
        <v>4.2266999999999999E-4</v>
      </c>
      <c r="M158" s="12"/>
      <c r="N158" s="10">
        <f t="shared" si="35"/>
        <v>1.1299999999999955</v>
      </c>
      <c r="O158" s="10">
        <f t="shared" si="36"/>
        <v>3.0000000000000027E-3</v>
      </c>
      <c r="P158" s="10"/>
      <c r="Q158" s="13">
        <f t="shared" si="37"/>
        <v>1.1300000000000112E-6</v>
      </c>
      <c r="R158" s="10">
        <f t="shared" si="44"/>
        <v>300</v>
      </c>
      <c r="S158" s="10"/>
      <c r="T158" s="10">
        <f t="shared" si="38"/>
        <v>89200</v>
      </c>
      <c r="U158" s="10"/>
      <c r="V158" s="10">
        <f t="shared" si="39"/>
        <v>-2.1611961917088034</v>
      </c>
      <c r="W158" s="10"/>
      <c r="X158" s="10">
        <f t="shared" si="40"/>
        <v>-4.9635145623876928E-2</v>
      </c>
      <c r="Y158" s="10">
        <f t="shared" si="41"/>
        <v>2.6260014238478919</v>
      </c>
      <c r="Z158" s="10"/>
      <c r="AA158" s="10">
        <f t="shared" si="45"/>
        <v>1.4581809397889098E-3</v>
      </c>
      <c r="AB158" s="10">
        <f t="shared" si="46"/>
        <v>1.1595285268839461E-3</v>
      </c>
      <c r="AC158" s="10"/>
      <c r="AD158" s="10">
        <f t="shared" si="47"/>
        <v>4.9503648543761232</v>
      </c>
      <c r="AE158" s="10">
        <f t="shared" si="42"/>
        <v>-3.3739985761521081</v>
      </c>
      <c r="AF158" s="10"/>
      <c r="AG158" s="24">
        <f t="shared" si="48"/>
        <v>1.458180939788889E-3</v>
      </c>
      <c r="AH158" s="24">
        <f t="shared" si="49"/>
        <v>1.1595285268839461E-3</v>
      </c>
      <c r="AJ158" s="57">
        <f t="shared" si="50"/>
        <v>47.761709999999809</v>
      </c>
      <c r="AL158">
        <v>0</v>
      </c>
      <c r="AR158" s="11">
        <f>($AW$18*$AW$15 -($AW$18*COS(RADIANS(A158)))-($AW$15*COS(RADIANS(DEGREES(ASIN(SIN(RADIANS(A159))*($AW$18/$AW$15)))))))</f>
        <v>-4.85915589169304E-2</v>
      </c>
    </row>
    <row r="159" spans="1:44" customFormat="1" x14ac:dyDescent="0.2">
      <c r="A159" s="7">
        <v>-206</v>
      </c>
      <c r="B159" s="7">
        <v>423.8</v>
      </c>
      <c r="C159" s="7">
        <f t="shared" si="43"/>
        <v>4.238E-4</v>
      </c>
      <c r="D159" s="7"/>
      <c r="E159" s="7">
        <v>0.89500000000000002</v>
      </c>
      <c r="F159" s="7"/>
      <c r="G159" s="7">
        <v>0.84499999999999997</v>
      </c>
      <c r="H159" s="7">
        <v>0.78100000000000003</v>
      </c>
      <c r="I159" s="7">
        <v>0.80900000000000005</v>
      </c>
      <c r="J159" s="7">
        <v>1.1479999999999999</v>
      </c>
      <c r="L159" s="13">
        <f t="shared" si="34"/>
        <v>4.238E-4</v>
      </c>
      <c r="M159" s="12"/>
      <c r="N159" s="10">
        <f t="shared" si="35"/>
        <v>1.0999999999999659</v>
      </c>
      <c r="O159" s="10">
        <f t="shared" si="36"/>
        <v>-5.0000000000000044E-3</v>
      </c>
      <c r="P159" s="10"/>
      <c r="Q159" s="13">
        <f t="shared" si="37"/>
        <v>1.0999999999999725E-6</v>
      </c>
      <c r="R159" s="10">
        <f t="shared" si="44"/>
        <v>-500</v>
      </c>
      <c r="S159" s="10"/>
      <c r="T159" s="10">
        <f t="shared" si="38"/>
        <v>89500</v>
      </c>
      <c r="U159" s="10"/>
      <c r="V159" s="10">
        <f t="shared" si="39"/>
        <v>-1.8250772345938648</v>
      </c>
      <c r="W159" s="10"/>
      <c r="X159" s="10">
        <f t="shared" si="40"/>
        <v>-4.8176964684088018E-2</v>
      </c>
      <c r="Y159" s="10">
        <f t="shared" si="41"/>
        <v>2.6271609523747759</v>
      </c>
      <c r="Z159" s="10"/>
      <c r="AA159" s="10">
        <f t="shared" si="45"/>
        <v>-2.4330286709991905E-3</v>
      </c>
      <c r="AB159" s="10">
        <f t="shared" si="46"/>
        <v>1.1257787147385123E-3</v>
      </c>
      <c r="AC159" s="10"/>
      <c r="AD159" s="10">
        <f t="shared" si="47"/>
        <v>4.9518230353159121</v>
      </c>
      <c r="AE159" s="10">
        <f t="shared" si="42"/>
        <v>-3.3728390476252241</v>
      </c>
      <c r="AF159" s="10"/>
      <c r="AG159" s="24">
        <f t="shared" si="48"/>
        <v>-2.433028670999704E-3</v>
      </c>
      <c r="AH159" s="24">
        <f t="shared" si="49"/>
        <v>1.1257787147385123E-3</v>
      </c>
      <c r="AJ159" s="57">
        <f t="shared" si="50"/>
        <v>46.61799999999856</v>
      </c>
      <c r="AL159">
        <v>0</v>
      </c>
      <c r="AR159" s="11">
        <f>($AW$18*$AW$15 -($AW$18*COS(RADIANS(A159)))-($AW$15*COS(RADIANS(DEGREES(ASIN(SIN(RADIANS(A160))*($AW$18/$AW$15)))))))</f>
        <v>-4.8296931688097816E-2</v>
      </c>
    </row>
    <row r="160" spans="1:44" customFormat="1" x14ac:dyDescent="0.2">
      <c r="A160" s="7">
        <v>-205</v>
      </c>
      <c r="B160" s="7">
        <v>424.9</v>
      </c>
      <c r="C160" s="7">
        <f t="shared" si="43"/>
        <v>4.2489999999999997E-4</v>
      </c>
      <c r="D160" s="7"/>
      <c r="E160" s="7">
        <v>0.89</v>
      </c>
      <c r="F160" s="7"/>
      <c r="G160" s="7">
        <v>0.85299999999999998</v>
      </c>
      <c r="H160" s="7">
        <v>0.79</v>
      </c>
      <c r="I160" s="7">
        <v>0.81599999999999995</v>
      </c>
      <c r="J160" s="7">
        <v>1.1020000000000001</v>
      </c>
      <c r="L160" s="13">
        <f t="shared" si="34"/>
        <v>4.2489999999999997E-4</v>
      </c>
      <c r="M160" s="12"/>
      <c r="N160" s="10">
        <f t="shared" si="35"/>
        <v>1.0500000000000114</v>
      </c>
      <c r="O160" s="10">
        <f t="shared" si="36"/>
        <v>-4.0000000000000036E-3</v>
      </c>
      <c r="P160" s="10"/>
      <c r="Q160" s="13">
        <f t="shared" si="37"/>
        <v>1.0499999999999984E-6</v>
      </c>
      <c r="R160" s="10">
        <f t="shared" si="44"/>
        <v>-400</v>
      </c>
      <c r="S160" s="10"/>
      <c r="T160" s="10">
        <f t="shared" si="38"/>
        <v>89000</v>
      </c>
      <c r="U160" s="10"/>
      <c r="V160" s="10">
        <f t="shared" si="39"/>
        <v>-0.47682949833739663</v>
      </c>
      <c r="W160" s="10"/>
      <c r="X160" s="10">
        <f t="shared" si="40"/>
        <v>-5.0609993355087209E-2</v>
      </c>
      <c r="Y160" s="10">
        <f t="shared" si="41"/>
        <v>2.6282867310895144</v>
      </c>
      <c r="Z160" s="10"/>
      <c r="AA160" s="10">
        <f t="shared" si="45"/>
        <v>-1.9562847578620327E-3</v>
      </c>
      <c r="AB160" s="10">
        <f t="shared" si="46"/>
        <v>1.0718914908260935E-3</v>
      </c>
      <c r="AC160" s="10"/>
      <c r="AD160" s="10">
        <f t="shared" si="47"/>
        <v>4.9493900066449124</v>
      </c>
      <c r="AE160" s="10">
        <f t="shared" si="42"/>
        <v>-3.3717132689104856</v>
      </c>
      <c r="AF160" s="10"/>
      <c r="AG160" s="24">
        <f t="shared" si="48"/>
        <v>-1.9562847578615816E-3</v>
      </c>
      <c r="AH160" s="24">
        <f t="shared" si="49"/>
        <v>1.0718914908260935E-3</v>
      </c>
      <c r="AJ160" s="57">
        <f t="shared" si="50"/>
        <v>44.614500000000483</v>
      </c>
      <c r="AL160">
        <v>0</v>
      </c>
      <c r="AR160" s="11">
        <f>($AW$18*$AW$15 -($AW$18*COS(RADIANS(A160)))-($AW$15*COS(RADIANS(DEGREES(ASIN(SIN(RADIANS(A161))*($AW$18/$AW$15)))))))</f>
        <v>-4.801396651902505E-2</v>
      </c>
    </row>
    <row r="161" spans="1:44" customFormat="1" x14ac:dyDescent="0.2">
      <c r="A161" s="7">
        <v>-204</v>
      </c>
      <c r="B161" s="7">
        <v>425.95</v>
      </c>
      <c r="C161" s="7">
        <f t="shared" si="43"/>
        <v>4.2594999999999997E-4</v>
      </c>
      <c r="D161" s="7"/>
      <c r="E161" s="7">
        <v>0.88600000000000001</v>
      </c>
      <c r="F161" s="7"/>
      <c r="G161" s="7">
        <v>0.85299999999999998</v>
      </c>
      <c r="H161" s="7">
        <v>0.79800000000000004</v>
      </c>
      <c r="I161" s="7">
        <v>0.82899999999999996</v>
      </c>
      <c r="J161" s="7">
        <v>1.0660000000000001</v>
      </c>
      <c r="L161" s="13">
        <f t="shared" si="34"/>
        <v>4.2594999999999997E-4</v>
      </c>
      <c r="M161" s="12"/>
      <c r="N161" s="10">
        <f t="shared" si="35"/>
        <v>1.0099999999999909</v>
      </c>
      <c r="O161" s="10">
        <f t="shared" si="36"/>
        <v>-1.0000000000000009E-3</v>
      </c>
      <c r="P161" s="10"/>
      <c r="Q161" s="13">
        <f t="shared" si="37"/>
        <v>1.0099999999999649E-6</v>
      </c>
      <c r="R161" s="10">
        <f t="shared" si="44"/>
        <v>-100</v>
      </c>
      <c r="S161" s="10"/>
      <c r="T161" s="10">
        <f t="shared" si="38"/>
        <v>88600</v>
      </c>
      <c r="U161" s="10"/>
      <c r="V161" s="10">
        <f t="shared" si="39"/>
        <v>-0.50339158876939694</v>
      </c>
      <c r="W161" s="10"/>
      <c r="X161" s="10">
        <f t="shared" si="40"/>
        <v>-5.2566278112949241E-2</v>
      </c>
      <c r="Y161" s="10">
        <f t="shared" si="41"/>
        <v>2.6293586225803405</v>
      </c>
      <c r="Z161" s="10"/>
      <c r="AA161" s="10">
        <f t="shared" si="45"/>
        <v>-4.9045118922531883E-4</v>
      </c>
      <c r="AB161" s="10">
        <f t="shared" si="46"/>
        <v>1.0285672151906233E-3</v>
      </c>
      <c r="AC161" s="10"/>
      <c r="AD161" s="10">
        <f t="shared" si="47"/>
        <v>4.9474337218870508</v>
      </c>
      <c r="AE161" s="10">
        <f t="shared" si="42"/>
        <v>-3.3706413774196595</v>
      </c>
      <c r="AF161" s="10"/>
      <c r="AG161" s="24">
        <f t="shared" si="48"/>
        <v>-4.9045118922563802E-4</v>
      </c>
      <c r="AH161" s="24">
        <f t="shared" si="49"/>
        <v>1.0285672151906233E-3</v>
      </c>
      <c r="AJ161" s="57">
        <f t="shared" si="50"/>
        <v>43.020949999999615</v>
      </c>
      <c r="AL161">
        <v>0</v>
      </c>
      <c r="AR161" s="11">
        <f>($AW$18*$AW$15 -($AW$18*COS(RADIANS(A161)))-($AW$15*COS(RADIANS(DEGREES(ASIN(SIN(RADIANS(A162))*($AW$18/$AW$15)))))))</f>
        <v>-4.7742529354435653E-2</v>
      </c>
    </row>
    <row r="162" spans="1:44" customFormat="1" x14ac:dyDescent="0.2">
      <c r="A162" s="7">
        <v>-203</v>
      </c>
      <c r="B162" s="7">
        <v>426.96</v>
      </c>
      <c r="C162" s="7">
        <f t="shared" si="43"/>
        <v>4.2695999999999994E-4</v>
      </c>
      <c r="D162" s="7"/>
      <c r="E162" s="7">
        <v>0.88500000000000001</v>
      </c>
      <c r="F162" s="7"/>
      <c r="G162" s="7">
        <v>0.86699999999999999</v>
      </c>
      <c r="H162" s="7">
        <v>0.81100000000000005</v>
      </c>
      <c r="I162" s="7">
        <v>0.83399999999999996</v>
      </c>
      <c r="J162" s="7">
        <v>1.0289999999999999</v>
      </c>
      <c r="L162" s="13">
        <f t="shared" si="34"/>
        <v>4.2695999999999994E-4</v>
      </c>
      <c r="M162" s="12"/>
      <c r="N162" s="10">
        <f t="shared" si="35"/>
        <v>0.96000000000003638</v>
      </c>
      <c r="O162" s="10">
        <f t="shared" si="36"/>
        <v>-1.0000000000000009E-3</v>
      </c>
      <c r="P162" s="10"/>
      <c r="Q162" s="13">
        <f t="shared" si="37"/>
        <v>9.6000000000004502E-7</v>
      </c>
      <c r="R162" s="10">
        <f t="shared" si="44"/>
        <v>-100</v>
      </c>
      <c r="S162" s="10"/>
      <c r="T162" s="10">
        <f t="shared" si="38"/>
        <v>88500</v>
      </c>
      <c r="U162" s="10"/>
      <c r="V162" s="10">
        <f t="shared" si="39"/>
        <v>-1.0546556169429573</v>
      </c>
      <c r="W162" s="10"/>
      <c r="X162" s="10">
        <f t="shared" si="40"/>
        <v>-5.305672930217456E-2</v>
      </c>
      <c r="Y162" s="10">
        <f t="shared" si="41"/>
        <v>2.6303871897955311</v>
      </c>
      <c r="Z162" s="10"/>
      <c r="AA162" s="10">
        <f t="shared" si="45"/>
        <v>-4.9100568475234779E-4</v>
      </c>
      <c r="AB162" s="10">
        <f t="shared" si="46"/>
        <v>9.7539509142974268E-4</v>
      </c>
      <c r="AC162" s="10"/>
      <c r="AD162" s="10">
        <f t="shared" si="47"/>
        <v>4.9469432706978251</v>
      </c>
      <c r="AE162" s="10">
        <f t="shared" si="42"/>
        <v>-3.3696128102044689</v>
      </c>
      <c r="AF162" s="10"/>
      <c r="AG162" s="24">
        <f t="shared" si="48"/>
        <v>-4.9100568475246575E-4</v>
      </c>
      <c r="AH162" s="24">
        <f t="shared" si="49"/>
        <v>9.7539509142929859E-4</v>
      </c>
      <c r="AJ162" s="57">
        <f t="shared" si="50"/>
        <v>40.98816000000155</v>
      </c>
      <c r="AL162">
        <v>0</v>
      </c>
      <c r="AR162" s="11">
        <f>($AW$18*$AW$15 -($AW$18*COS(RADIANS(A162)))-($AW$15*COS(RADIANS(DEGREES(ASIN(SIN(RADIANS(A163))*($AW$18/$AW$15)))))))</f>
        <v>-4.7482492021864248E-2</v>
      </c>
    </row>
    <row r="163" spans="1:44" customFormat="1" x14ac:dyDescent="0.2">
      <c r="A163" s="7">
        <v>-202</v>
      </c>
      <c r="B163" s="7">
        <v>427.92</v>
      </c>
      <c r="C163" s="7">
        <f t="shared" si="43"/>
        <v>4.2791999999999998E-4</v>
      </c>
      <c r="D163" s="7"/>
      <c r="E163" s="7">
        <v>0.88400000000000001</v>
      </c>
      <c r="F163" s="7"/>
      <c r="G163" s="7">
        <v>0.878</v>
      </c>
      <c r="H163" s="7">
        <v>0.82399999999999995</v>
      </c>
      <c r="I163" s="7">
        <v>0.84499999999999997</v>
      </c>
      <c r="J163" s="7">
        <v>0.99</v>
      </c>
      <c r="L163" s="13">
        <f t="shared" si="34"/>
        <v>4.2791999999999998E-4</v>
      </c>
      <c r="M163" s="12"/>
      <c r="N163" s="10">
        <f t="shared" si="35"/>
        <v>0.91999999999995907</v>
      </c>
      <c r="O163" s="10">
        <f t="shared" si="36"/>
        <v>-2.0000000000000018E-3</v>
      </c>
      <c r="P163" s="10"/>
      <c r="Q163" s="13">
        <f t="shared" si="37"/>
        <v>9.1999999999995731E-7</v>
      </c>
      <c r="R163" s="10">
        <f t="shared" si="44"/>
        <v>-200</v>
      </c>
      <c r="S163" s="10"/>
      <c r="T163" s="10">
        <f t="shared" si="38"/>
        <v>88400</v>
      </c>
      <c r="U163" s="10"/>
      <c r="V163" s="10">
        <f t="shared" si="39"/>
        <v>-2.7732764345830683</v>
      </c>
      <c r="W163" s="10"/>
      <c r="X163" s="10">
        <f t="shared" si="40"/>
        <v>-5.3547734986926908E-2</v>
      </c>
      <c r="Y163" s="10">
        <f t="shared" si="41"/>
        <v>2.6313625848869608</v>
      </c>
      <c r="Z163" s="10"/>
      <c r="AA163" s="10">
        <f t="shared" si="45"/>
        <v>-9.836798812533562E-4</v>
      </c>
      <c r="AB163" s="10">
        <f t="shared" si="46"/>
        <v>9.3270245324639234E-4</v>
      </c>
      <c r="AC163" s="10"/>
      <c r="AD163" s="10">
        <f t="shared" si="47"/>
        <v>4.9464522650130727</v>
      </c>
      <c r="AE163" s="10">
        <f t="shared" si="42"/>
        <v>-3.3686374151130396</v>
      </c>
      <c r="AF163" s="10"/>
      <c r="AG163" s="24">
        <f t="shared" si="48"/>
        <v>-9.8367988125325212E-4</v>
      </c>
      <c r="AH163" s="24">
        <f t="shared" si="49"/>
        <v>9.3270245324683643E-4</v>
      </c>
      <c r="AJ163" s="57">
        <f t="shared" si="50"/>
        <v>39.368639999998251</v>
      </c>
      <c r="AL163">
        <v>0</v>
      </c>
      <c r="AR163" s="11">
        <f>($AW$18*$AW$15 -($AW$18*COS(RADIANS(A163)))-($AW$15*COS(RADIANS(DEGREES(ASIN(SIN(RADIANS(A164))*($AW$18/$AW$15)))))))</f>
        <v>-4.7233732239956694E-2</v>
      </c>
    </row>
    <row r="164" spans="1:44" customFormat="1" x14ac:dyDescent="0.2">
      <c r="A164" s="7">
        <v>-201</v>
      </c>
      <c r="B164" s="7">
        <v>428.84</v>
      </c>
      <c r="C164" s="7">
        <f t="shared" si="43"/>
        <v>4.2883999999999994E-4</v>
      </c>
      <c r="D164" s="7"/>
      <c r="E164" s="7">
        <v>0.88200000000000001</v>
      </c>
      <c r="F164" s="7"/>
      <c r="G164" s="7">
        <v>0.88700000000000001</v>
      </c>
      <c r="H164" s="7">
        <v>0.83799999999999997</v>
      </c>
      <c r="I164" s="7">
        <v>0.85599999999999998</v>
      </c>
      <c r="J164" s="7">
        <v>0.94699999999999995</v>
      </c>
      <c r="L164" s="13">
        <f t="shared" si="34"/>
        <v>4.2883999999999994E-4</v>
      </c>
      <c r="M164" s="12"/>
      <c r="N164" s="10">
        <f t="shared" si="35"/>
        <v>0.8800000000000523</v>
      </c>
      <c r="O164" s="10">
        <f t="shared" si="36"/>
        <v>-5.0000000000000044E-3</v>
      </c>
      <c r="P164" s="10"/>
      <c r="Q164" s="13">
        <f t="shared" si="37"/>
        <v>8.8000000000008644E-7</v>
      </c>
      <c r="R164" s="10">
        <f t="shared" si="44"/>
        <v>-500</v>
      </c>
      <c r="S164" s="10"/>
      <c r="T164" s="10">
        <f t="shared" si="38"/>
        <v>88200</v>
      </c>
      <c r="U164" s="10"/>
      <c r="V164" s="10">
        <f t="shared" si="39"/>
        <v>1.1804897563641006</v>
      </c>
      <c r="W164" s="10"/>
      <c r="X164" s="10">
        <f t="shared" si="40"/>
        <v>-5.4531414868180264E-2</v>
      </c>
      <c r="Y164" s="10">
        <f t="shared" si="41"/>
        <v>2.6322952873402072</v>
      </c>
      <c r="Z164" s="10"/>
      <c r="AA164" s="10">
        <f t="shared" si="45"/>
        <v>-2.4689917657792146E-3</v>
      </c>
      <c r="AB164" s="10">
        <f t="shared" si="46"/>
        <v>8.9027971932065242E-4</v>
      </c>
      <c r="AC164" s="10"/>
      <c r="AD164" s="10">
        <f t="shared" si="47"/>
        <v>4.9454685851318194</v>
      </c>
      <c r="AE164" s="10">
        <f t="shared" si="42"/>
        <v>-3.3677047126597928</v>
      </c>
      <c r="AF164" s="10"/>
      <c r="AG164" s="24">
        <f t="shared" si="48"/>
        <v>-2.4689917657791938E-3</v>
      </c>
      <c r="AH164" s="24">
        <f t="shared" si="49"/>
        <v>8.9027971932065242E-4</v>
      </c>
      <c r="AJ164" s="57">
        <f t="shared" si="50"/>
        <v>37.737920000002241</v>
      </c>
      <c r="AL164">
        <v>0</v>
      </c>
      <c r="AR164" s="11">
        <f>($AW$18*$AW$15 -($AW$18*COS(RADIANS(A164)))-($AW$15*COS(RADIANS(DEGREES(ASIN(SIN(RADIANS(A165))*($AW$18/$AW$15)))))))</f>
        <v>-4.6996133621799982E-2</v>
      </c>
    </row>
    <row r="165" spans="1:44" customFormat="1" x14ac:dyDescent="0.2">
      <c r="A165" s="7">
        <v>-200</v>
      </c>
      <c r="B165" s="7">
        <v>429.72</v>
      </c>
      <c r="C165" s="7">
        <f t="shared" si="43"/>
        <v>4.2972000000000003E-4</v>
      </c>
      <c r="D165" s="7"/>
      <c r="E165" s="7">
        <v>0.877</v>
      </c>
      <c r="F165" s="7"/>
      <c r="G165" s="7">
        <v>0.89300000000000002</v>
      </c>
      <c r="H165" s="7">
        <v>0.84199999999999997</v>
      </c>
      <c r="I165" s="7">
        <v>0.86</v>
      </c>
      <c r="J165" s="7">
        <v>0.91100000000000003</v>
      </c>
      <c r="L165" s="13">
        <f t="shared" si="34"/>
        <v>4.2972000000000003E-4</v>
      </c>
      <c r="M165" s="12"/>
      <c r="N165" s="10">
        <f t="shared" si="35"/>
        <v>0.82999999999998408</v>
      </c>
      <c r="O165" s="10">
        <f t="shared" si="36"/>
        <v>2.0000000000000018E-3</v>
      </c>
      <c r="P165" s="10"/>
      <c r="Q165" s="13">
        <f t="shared" si="37"/>
        <v>8.299999999999497E-7</v>
      </c>
      <c r="R165" s="10">
        <f t="shared" si="44"/>
        <v>200</v>
      </c>
      <c r="S165" s="10"/>
      <c r="T165" s="10">
        <f t="shared" si="38"/>
        <v>87700</v>
      </c>
      <c r="U165" s="10"/>
      <c r="V165" s="10">
        <f t="shared" si="39"/>
        <v>6.6994202066293163</v>
      </c>
      <c r="W165" s="10"/>
      <c r="X165" s="10">
        <f t="shared" si="40"/>
        <v>-5.7000406633959479E-2</v>
      </c>
      <c r="Y165" s="10">
        <f t="shared" si="41"/>
        <v>2.6331855670595279</v>
      </c>
      <c r="Z165" s="10"/>
      <c r="AA165" s="10">
        <f t="shared" si="45"/>
        <v>9.8928170773137508E-4</v>
      </c>
      <c r="AB165" s="10">
        <f t="shared" si="46"/>
        <v>8.3802650755604446E-4</v>
      </c>
      <c r="AC165" s="10"/>
      <c r="AD165" s="10">
        <f t="shared" si="47"/>
        <v>4.9429995933660402</v>
      </c>
      <c r="AE165" s="10">
        <f t="shared" si="42"/>
        <v>-3.3668144329404721</v>
      </c>
      <c r="AF165" s="10"/>
      <c r="AG165" s="24">
        <f t="shared" si="48"/>
        <v>9.8928170773149304E-4</v>
      </c>
      <c r="AH165" s="24">
        <f t="shared" si="49"/>
        <v>8.3802650755604446E-4</v>
      </c>
      <c r="AJ165" s="57">
        <f t="shared" si="50"/>
        <v>35.666759999999314</v>
      </c>
      <c r="AL165">
        <v>0</v>
      </c>
      <c r="AR165" s="11">
        <f>($AW$18*$AW$15 -($AW$18*COS(RADIANS(A165)))-($AW$15*COS(RADIANS(DEGREES(ASIN(SIN(RADIANS(A166))*($AW$18/$AW$15)))))))</f>
        <v>-4.6769585673944569E-2</v>
      </c>
    </row>
    <row r="166" spans="1:44" customFormat="1" x14ac:dyDescent="0.2">
      <c r="A166" s="7">
        <v>-199</v>
      </c>
      <c r="B166" s="7">
        <v>430.55</v>
      </c>
      <c r="C166" s="7">
        <f t="shared" si="43"/>
        <v>4.3054999999999998E-4</v>
      </c>
      <c r="D166" s="7"/>
      <c r="E166" s="7">
        <v>0.879</v>
      </c>
      <c r="F166" s="7"/>
      <c r="G166" s="7">
        <v>0.90200000000000002</v>
      </c>
      <c r="H166" s="7">
        <v>0.84899999999999998</v>
      </c>
      <c r="I166" s="7">
        <v>0.86599999999999999</v>
      </c>
      <c r="J166" s="7">
        <v>0.89900000000000002</v>
      </c>
      <c r="L166" s="13">
        <f t="shared" si="34"/>
        <v>4.3054999999999998E-4</v>
      </c>
      <c r="M166" s="12"/>
      <c r="N166" s="10">
        <f t="shared" si="35"/>
        <v>0.80000000000001137</v>
      </c>
      <c r="O166" s="10">
        <f t="shared" si="36"/>
        <v>1.100000000000001E-2</v>
      </c>
      <c r="P166" s="10"/>
      <c r="Q166" s="13">
        <f t="shared" si="37"/>
        <v>8.0000000000001945E-7</v>
      </c>
      <c r="R166" s="10">
        <f t="shared" si="44"/>
        <v>1100</v>
      </c>
      <c r="S166" s="10"/>
      <c r="T166" s="10">
        <f t="shared" si="38"/>
        <v>87900</v>
      </c>
      <c r="U166" s="10"/>
      <c r="V166" s="10">
        <f t="shared" si="39"/>
        <v>8.3473090720187653</v>
      </c>
      <c r="W166" s="10"/>
      <c r="X166" s="10">
        <f t="shared" si="40"/>
        <v>-5.6011124926228104E-2</v>
      </c>
      <c r="Y166" s="10">
        <f t="shared" si="41"/>
        <v>2.6340235935670839</v>
      </c>
      <c r="Z166" s="10"/>
      <c r="AA166" s="10">
        <f t="shared" si="45"/>
        <v>5.401131571140895E-3</v>
      </c>
      <c r="AB166" s="10">
        <f t="shared" si="46"/>
        <v>8.062088068152562E-4</v>
      </c>
      <c r="AC166" s="10"/>
      <c r="AD166" s="10">
        <f t="shared" si="47"/>
        <v>4.9439888750737717</v>
      </c>
      <c r="AE166" s="10">
        <f t="shared" si="42"/>
        <v>-3.3659764064329161</v>
      </c>
      <c r="AF166" s="10"/>
      <c r="AG166" s="24">
        <f t="shared" si="48"/>
        <v>5.4011315711406382E-3</v>
      </c>
      <c r="AH166" s="24">
        <f t="shared" si="49"/>
        <v>8.062088068152562E-4</v>
      </c>
      <c r="AJ166" s="57">
        <f t="shared" si="50"/>
        <v>34.444000000000486</v>
      </c>
      <c r="AL166">
        <v>0</v>
      </c>
      <c r="AR166" s="11">
        <f>($AW$18*$AW$15 -($AW$18*COS(RADIANS(A166)))-($AW$15*COS(RADIANS(DEGREES(ASIN(SIN(RADIANS(A167))*($AW$18/$AW$15)))))))</f>
        <v>-4.6553983791736558E-2</v>
      </c>
    </row>
    <row r="167" spans="1:44" customFormat="1" x14ac:dyDescent="0.2">
      <c r="A167" s="7">
        <v>-198</v>
      </c>
      <c r="B167" s="7">
        <v>431.35</v>
      </c>
      <c r="C167" s="7">
        <f t="shared" si="43"/>
        <v>4.3135E-4</v>
      </c>
      <c r="D167" s="7"/>
      <c r="E167" s="7">
        <v>0.89</v>
      </c>
      <c r="F167" s="7"/>
      <c r="G167" s="7">
        <v>0.91300000000000003</v>
      </c>
      <c r="H167" s="7">
        <v>0.85899999999999999</v>
      </c>
      <c r="I167" s="7">
        <v>0.879</v>
      </c>
      <c r="J167" s="7">
        <v>0.91</v>
      </c>
      <c r="L167" s="13">
        <f t="shared" si="34"/>
        <v>4.3135E-4</v>
      </c>
      <c r="M167" s="12"/>
      <c r="N167" s="10">
        <f t="shared" si="35"/>
        <v>0.75</v>
      </c>
      <c r="O167" s="10">
        <f t="shared" si="36"/>
        <v>1.3000000000000012E-2</v>
      </c>
      <c r="P167" s="10"/>
      <c r="Q167" s="13">
        <f t="shared" si="37"/>
        <v>7.4999999999999113E-7</v>
      </c>
      <c r="R167" s="10">
        <f t="shared" si="44"/>
        <v>1300</v>
      </c>
      <c r="S167" s="10"/>
      <c r="T167" s="10">
        <f t="shared" si="38"/>
        <v>89000</v>
      </c>
      <c r="U167" s="10"/>
      <c r="V167" s="10">
        <f t="shared" si="39"/>
        <v>7.4801589384193949</v>
      </c>
      <c r="W167" s="10"/>
      <c r="X167" s="10">
        <f t="shared" si="40"/>
        <v>-5.0609993355087209E-2</v>
      </c>
      <c r="Y167" s="10">
        <f t="shared" si="41"/>
        <v>2.6348298023738992</v>
      </c>
      <c r="Z167" s="10"/>
      <c r="AA167" s="10">
        <f t="shared" si="45"/>
        <v>6.2977436685930158E-3</v>
      </c>
      <c r="AB167" s="10">
        <f t="shared" si="46"/>
        <v>7.544639373309181E-4</v>
      </c>
      <c r="AC167" s="10"/>
      <c r="AD167" s="10">
        <f t="shared" si="47"/>
        <v>4.9493900066449124</v>
      </c>
      <c r="AE167" s="10">
        <f t="shared" si="42"/>
        <v>-3.3651701976261008</v>
      </c>
      <c r="AF167" s="10"/>
      <c r="AG167" s="24">
        <f t="shared" si="48"/>
        <v>6.2977436685933696E-3</v>
      </c>
      <c r="AH167" s="24">
        <f t="shared" si="49"/>
        <v>7.544639373309181E-4</v>
      </c>
      <c r="AJ167" s="57">
        <f t="shared" si="50"/>
        <v>32.351250000000007</v>
      </c>
      <c r="AL167">
        <v>0</v>
      </c>
      <c r="AR167" s="11">
        <f>($AW$18*$AW$15 -($AW$18*COS(RADIANS(A167)))-($AW$15*COS(RADIANS(DEGREES(ASIN(SIN(RADIANS(A168))*($AW$18/$AW$15)))))))</f>
        <v>-4.6349229251534008E-2</v>
      </c>
    </row>
    <row r="168" spans="1:44" customFormat="1" x14ac:dyDescent="0.2">
      <c r="A168" s="7">
        <v>-197</v>
      </c>
      <c r="B168" s="7">
        <v>432.1</v>
      </c>
      <c r="C168" s="7">
        <f t="shared" si="43"/>
        <v>4.3209999999999999E-4</v>
      </c>
      <c r="D168" s="7"/>
      <c r="E168" s="7">
        <v>0.90300000000000002</v>
      </c>
      <c r="F168" s="7"/>
      <c r="G168" s="7">
        <v>0.92300000000000004</v>
      </c>
      <c r="H168" s="7">
        <v>0.872</v>
      </c>
      <c r="I168" s="7">
        <v>0.88900000000000001</v>
      </c>
      <c r="J168" s="7">
        <v>0.92700000000000005</v>
      </c>
      <c r="L168" s="13">
        <f t="shared" si="34"/>
        <v>4.3209999999999999E-4</v>
      </c>
      <c r="M168" s="12"/>
      <c r="N168" s="10">
        <f t="shared" si="35"/>
        <v>0.69999999999998863</v>
      </c>
      <c r="O168" s="10">
        <f t="shared" si="36"/>
        <v>1.100000000000001E-2</v>
      </c>
      <c r="P168" s="10"/>
      <c r="Q168" s="13">
        <f t="shared" si="37"/>
        <v>7.0000000000001701E-7</v>
      </c>
      <c r="R168" s="10">
        <f t="shared" si="44"/>
        <v>1100</v>
      </c>
      <c r="S168" s="10"/>
      <c r="T168" s="10">
        <f t="shared" si="38"/>
        <v>90300</v>
      </c>
      <c r="U168" s="10"/>
      <c r="V168" s="10">
        <f t="shared" si="39"/>
        <v>9.130092290774412</v>
      </c>
      <c r="W168" s="10"/>
      <c r="X168" s="10">
        <f t="shared" si="40"/>
        <v>-4.4312249686494193E-2</v>
      </c>
      <c r="Y168" s="10">
        <f t="shared" si="41"/>
        <v>2.6355842663112301</v>
      </c>
      <c r="Z168" s="10"/>
      <c r="AA168" s="10">
        <f t="shared" si="45"/>
        <v>5.2584454203256289E-3</v>
      </c>
      <c r="AB168" s="10">
        <f t="shared" si="46"/>
        <v>7.0298578728289485E-4</v>
      </c>
      <c r="AC168" s="10"/>
      <c r="AD168" s="10">
        <f t="shared" si="47"/>
        <v>4.9556877503135057</v>
      </c>
      <c r="AE168" s="10">
        <f t="shared" si="42"/>
        <v>-3.3644157336887699</v>
      </c>
      <c r="AF168" s="10"/>
      <c r="AG168" s="24">
        <f t="shared" si="48"/>
        <v>5.2584454203259412E-3</v>
      </c>
      <c r="AH168" s="24">
        <f t="shared" si="49"/>
        <v>7.0298578728289485E-4</v>
      </c>
      <c r="AJ168" s="57">
        <f t="shared" si="50"/>
        <v>30.24699999999951</v>
      </c>
      <c r="AL168">
        <v>0</v>
      </c>
      <c r="AR168" s="11">
        <f>($AW$18*$AW$15 -($AW$18*COS(RADIANS(A168)))-($AW$15*COS(RADIANS(DEGREES(ASIN(SIN(RADIANS(A169))*($AW$18/$AW$15)))))))</f>
        <v>-4.6155229200341305E-2</v>
      </c>
    </row>
    <row r="169" spans="1:44" customFormat="1" x14ac:dyDescent="0.2">
      <c r="A169" s="7">
        <v>-196</v>
      </c>
      <c r="B169" s="7">
        <v>432.8</v>
      </c>
      <c r="C169" s="7">
        <f t="shared" si="43"/>
        <v>4.328E-4</v>
      </c>
      <c r="D169" s="7"/>
      <c r="E169" s="7">
        <v>0.91400000000000003</v>
      </c>
      <c r="F169" s="7"/>
      <c r="G169" s="7">
        <v>0.93100000000000005</v>
      </c>
      <c r="H169" s="7">
        <v>0.878</v>
      </c>
      <c r="I169" s="7">
        <v>0.9</v>
      </c>
      <c r="J169" s="7">
        <v>0.94599999999999995</v>
      </c>
      <c r="L169" s="13">
        <f t="shared" si="34"/>
        <v>4.328E-4</v>
      </c>
      <c r="M169" s="12"/>
      <c r="N169" s="10">
        <f t="shared" si="35"/>
        <v>0.67000000000001592</v>
      </c>
      <c r="O169" s="10">
        <f t="shared" si="36"/>
        <v>1.3000000000000012E-2</v>
      </c>
      <c r="P169" s="10"/>
      <c r="Q169" s="13">
        <f t="shared" si="37"/>
        <v>6.6999999999997834E-7</v>
      </c>
      <c r="R169" s="10">
        <f t="shared" si="44"/>
        <v>1300</v>
      </c>
      <c r="S169" s="10"/>
      <c r="T169" s="10">
        <f t="shared" si="38"/>
        <v>91400</v>
      </c>
      <c r="U169" s="10"/>
      <c r="V169" s="10">
        <f t="shared" si="39"/>
        <v>6.7599080674072427</v>
      </c>
      <c r="W169" s="10"/>
      <c r="X169" s="10">
        <f t="shared" si="40"/>
        <v>-3.9053804266168564E-2</v>
      </c>
      <c r="Y169" s="10">
        <f t="shared" si="41"/>
        <v>2.636287252098513</v>
      </c>
      <c r="Z169" s="10"/>
      <c r="AA169" s="10">
        <f t="shared" si="45"/>
        <v>6.1335384106656621E-3</v>
      </c>
      <c r="AB169" s="10">
        <f t="shared" si="46"/>
        <v>6.7179369225689456E-4</v>
      </c>
      <c r="AC169" s="10"/>
      <c r="AD169" s="10">
        <f t="shared" si="47"/>
        <v>4.9609461957338317</v>
      </c>
      <c r="AE169" s="10">
        <f t="shared" si="42"/>
        <v>-3.363712747901487</v>
      </c>
      <c r="AF169" s="10"/>
      <c r="AG169" s="24">
        <f t="shared" si="48"/>
        <v>6.1335384106655511E-3</v>
      </c>
      <c r="AH169" s="24">
        <f t="shared" si="49"/>
        <v>6.7179369225689456E-4</v>
      </c>
      <c r="AJ169" s="57">
        <f t="shared" si="50"/>
        <v>28.997600000000688</v>
      </c>
      <c r="AL169">
        <v>0</v>
      </c>
      <c r="AR169" s="11">
        <f>($AW$18*$AW$15 -($AW$18*COS(RADIANS(A169)))-($AW$15*COS(RADIANS(DEGREES(ASIN(SIN(RADIANS(A170))*($AW$18/$AW$15)))))))</f>
        <v>-4.5971896643354909E-2</v>
      </c>
    </row>
    <row r="170" spans="1:44" customFormat="1" x14ac:dyDescent="0.2">
      <c r="A170" s="7">
        <v>-195</v>
      </c>
      <c r="B170" s="7">
        <v>433.47</v>
      </c>
      <c r="C170" s="7">
        <f t="shared" si="43"/>
        <v>4.3346999999999998E-4</v>
      </c>
      <c r="D170" s="7"/>
      <c r="E170" s="7">
        <v>0.92700000000000005</v>
      </c>
      <c r="F170" s="7"/>
      <c r="G170" s="7">
        <v>0.93899999999999995</v>
      </c>
      <c r="H170" s="7">
        <v>0.89300000000000002</v>
      </c>
      <c r="I170" s="7">
        <v>0.90800000000000003</v>
      </c>
      <c r="J170" s="7">
        <v>0.96899999999999997</v>
      </c>
      <c r="L170" s="13">
        <f t="shared" si="34"/>
        <v>4.3346999999999998E-4</v>
      </c>
      <c r="M170" s="12"/>
      <c r="N170" s="10">
        <f t="shared" si="35"/>
        <v>0.6199999999999477</v>
      </c>
      <c r="O170" s="10">
        <f t="shared" si="36"/>
        <v>9.000000000000008E-3</v>
      </c>
      <c r="P170" s="10"/>
      <c r="Q170" s="13">
        <f t="shared" si="37"/>
        <v>6.1999999999995002E-7</v>
      </c>
      <c r="R170" s="10">
        <f t="shared" si="44"/>
        <v>900</v>
      </c>
      <c r="S170" s="10"/>
      <c r="T170" s="10">
        <f t="shared" si="38"/>
        <v>92700</v>
      </c>
      <c r="U170" s="10"/>
      <c r="V170" s="10">
        <f t="shared" si="39"/>
        <v>10.511356914881464</v>
      </c>
      <c r="W170" s="10"/>
      <c r="X170" s="10">
        <f t="shared" si="40"/>
        <v>-3.2920265855502902E-2</v>
      </c>
      <c r="Y170" s="10">
        <f t="shared" si="41"/>
        <v>2.6369590457907699</v>
      </c>
      <c r="Z170" s="10"/>
      <c r="AA170" s="10">
        <f t="shared" si="45"/>
        <v>4.1961145936081565E-3</v>
      </c>
      <c r="AB170" s="10">
        <f t="shared" si="46"/>
        <v>6.2073545257801399E-4</v>
      </c>
      <c r="AC170" s="10"/>
      <c r="AD170" s="10">
        <f t="shared" si="47"/>
        <v>4.9670797341444972</v>
      </c>
      <c r="AE170" s="10">
        <f t="shared" si="42"/>
        <v>-3.3630409542092301</v>
      </c>
      <c r="AF170" s="10"/>
      <c r="AG170" s="24">
        <f t="shared" si="48"/>
        <v>4.1961145936078026E-3</v>
      </c>
      <c r="AH170" s="24">
        <f t="shared" si="49"/>
        <v>6.2073545257801399E-4</v>
      </c>
      <c r="AJ170" s="57">
        <f t="shared" si="50"/>
        <v>26.875139999997735</v>
      </c>
      <c r="AL170">
        <v>0</v>
      </c>
      <c r="AR170" s="11">
        <f>($AW$18*$AW$15 -($AW$18*COS(RADIANS(A170)))-($AW$15*COS(RADIANS(DEGREES(ASIN(SIN(RADIANS(A171))*($AW$18/$AW$15)))))))</f>
        <v>-4.5799150429877075E-2</v>
      </c>
    </row>
    <row r="171" spans="1:44" customFormat="1" x14ac:dyDescent="0.2">
      <c r="A171" s="7">
        <v>-194</v>
      </c>
      <c r="B171" s="7">
        <v>434.09</v>
      </c>
      <c r="C171" s="7">
        <f t="shared" si="43"/>
        <v>4.3408999999999993E-4</v>
      </c>
      <c r="D171" s="7"/>
      <c r="E171" s="7">
        <v>0.93600000000000005</v>
      </c>
      <c r="F171" s="7"/>
      <c r="G171" s="7">
        <v>0.94899999999999995</v>
      </c>
      <c r="H171" s="7">
        <v>0.89900000000000002</v>
      </c>
      <c r="I171" s="7">
        <v>0.92200000000000004</v>
      </c>
      <c r="J171" s="7">
        <v>0.97499999999999998</v>
      </c>
      <c r="L171" s="13">
        <f t="shared" si="34"/>
        <v>4.3408999999999993E-4</v>
      </c>
      <c r="M171" s="12"/>
      <c r="N171" s="10">
        <f t="shared" si="35"/>
        <v>0.57000000000005002</v>
      </c>
      <c r="O171" s="10">
        <f t="shared" si="36"/>
        <v>1.2999999999999901E-2</v>
      </c>
      <c r="P171" s="10"/>
      <c r="Q171" s="13">
        <f t="shared" si="37"/>
        <v>5.7000000000008433E-7</v>
      </c>
      <c r="R171" s="10">
        <f t="shared" si="44"/>
        <v>1300</v>
      </c>
      <c r="S171" s="10"/>
      <c r="T171" s="10">
        <f t="shared" si="38"/>
        <v>93600</v>
      </c>
      <c r="U171" s="10"/>
      <c r="V171" s="10">
        <f t="shared" si="39"/>
        <v>7.6023977149713486</v>
      </c>
      <c r="W171" s="10"/>
      <c r="X171" s="10">
        <f t="shared" si="40"/>
        <v>-2.8724151261894745E-2</v>
      </c>
      <c r="Y171" s="10">
        <f t="shared" si="41"/>
        <v>2.6375797812433479</v>
      </c>
      <c r="Z171" s="10"/>
      <c r="AA171" s="10">
        <f t="shared" si="45"/>
        <v>5.9903636891873932E-3</v>
      </c>
      <c r="AB171" s="10">
        <f t="shared" si="46"/>
        <v>5.6989442349797415E-4</v>
      </c>
      <c r="AC171" s="10"/>
      <c r="AD171" s="10">
        <f t="shared" si="47"/>
        <v>4.971275848738105</v>
      </c>
      <c r="AE171" s="10">
        <f t="shared" si="42"/>
        <v>-3.3624202187566521</v>
      </c>
      <c r="AF171" s="10"/>
      <c r="AG171" s="24">
        <f t="shared" si="48"/>
        <v>5.9903636891878165E-3</v>
      </c>
      <c r="AH171" s="24">
        <f t="shared" si="49"/>
        <v>5.6989442349797415E-4</v>
      </c>
      <c r="AJ171" s="57">
        <f t="shared" si="50"/>
        <v>24.743130000002171</v>
      </c>
      <c r="AL171">
        <v>0</v>
      </c>
      <c r="AR171" s="11">
        <f>($AW$18*$AW$15 -($AW$18*COS(RADIANS(A171)))-($AW$15*COS(RADIANS(DEGREES(ASIN(SIN(RADIANS(A172))*($AW$18/$AW$15)))))))</f>
        <v>-4.5636915238017911E-2</v>
      </c>
    </row>
    <row r="172" spans="1:44" customFormat="1" x14ac:dyDescent="0.2">
      <c r="A172" s="7">
        <v>-193</v>
      </c>
      <c r="B172" s="7">
        <v>434.66</v>
      </c>
      <c r="C172" s="7">
        <f t="shared" si="43"/>
        <v>4.3466000000000002E-4</v>
      </c>
      <c r="D172" s="7"/>
      <c r="E172" s="7">
        <v>0.94899999999999995</v>
      </c>
      <c r="F172" s="7"/>
      <c r="G172" s="7">
        <v>0.96499999999999997</v>
      </c>
      <c r="H172" s="7">
        <v>0.91600000000000004</v>
      </c>
      <c r="I172" s="7">
        <v>0.93100000000000005</v>
      </c>
      <c r="J172" s="7">
        <v>0.98299999999999998</v>
      </c>
      <c r="L172" s="13">
        <f t="shared" si="34"/>
        <v>4.3466000000000002E-4</v>
      </c>
      <c r="M172" s="12"/>
      <c r="N172" s="10">
        <f t="shared" si="35"/>
        <v>0.53999999999996362</v>
      </c>
      <c r="O172" s="10">
        <f t="shared" si="36"/>
        <v>9.000000000000008E-3</v>
      </c>
      <c r="P172" s="10"/>
      <c r="Q172" s="13">
        <f t="shared" si="37"/>
        <v>5.3999999999993723E-7</v>
      </c>
      <c r="R172" s="10">
        <f t="shared" si="44"/>
        <v>900</v>
      </c>
      <c r="S172" s="10"/>
      <c r="T172" s="10">
        <f t="shared" si="38"/>
        <v>94900</v>
      </c>
      <c r="U172" s="10"/>
      <c r="V172" s="10">
        <f t="shared" si="39"/>
        <v>9.2281532417912455</v>
      </c>
      <c r="W172" s="10"/>
      <c r="X172" s="10">
        <f t="shared" si="40"/>
        <v>-2.2733787572707352E-2</v>
      </c>
      <c r="Y172" s="10">
        <f t="shared" si="41"/>
        <v>2.6381496756668459</v>
      </c>
      <c r="Z172" s="10"/>
      <c r="AA172" s="10">
        <f t="shared" si="45"/>
        <v>4.0992966512517492E-3</v>
      </c>
      <c r="AB172" s="10">
        <f t="shared" si="46"/>
        <v>5.3921102327780801E-4</v>
      </c>
      <c r="AC172" s="10"/>
      <c r="AD172" s="10">
        <f t="shared" si="47"/>
        <v>4.9772662124272928</v>
      </c>
      <c r="AE172" s="10">
        <f t="shared" si="42"/>
        <v>-3.3618503243331541</v>
      </c>
      <c r="AF172" s="10"/>
      <c r="AG172" s="24">
        <f t="shared" si="48"/>
        <v>4.0992966512511941E-3</v>
      </c>
      <c r="AH172" s="24">
        <f t="shared" si="49"/>
        <v>5.3921102327736392E-4</v>
      </c>
      <c r="AJ172" s="57">
        <f t="shared" si="50"/>
        <v>23.47163999999842</v>
      </c>
      <c r="AL172">
        <v>0</v>
      </c>
      <c r="AR172" s="11">
        <f>($AW$18*$AW$15 -($AW$18*COS(RADIANS(A172)))-($AW$15*COS(RADIANS(DEGREES(ASIN(SIN(RADIANS(A173))*($AW$18/$AW$15)))))))</f>
        <v>-4.5485121558570749E-2</v>
      </c>
    </row>
    <row r="173" spans="1:44" customFormat="1" x14ac:dyDescent="0.2">
      <c r="A173" s="7">
        <v>-192</v>
      </c>
      <c r="B173" s="7">
        <v>435.2</v>
      </c>
      <c r="C173" s="7">
        <f t="shared" si="43"/>
        <v>4.3519999999999995E-4</v>
      </c>
      <c r="D173" s="7"/>
      <c r="E173" s="7">
        <v>0.95799999999999996</v>
      </c>
      <c r="F173" s="7"/>
      <c r="G173" s="7">
        <v>0.97699999999999998</v>
      </c>
      <c r="H173" s="7">
        <v>0.92800000000000005</v>
      </c>
      <c r="I173" s="7">
        <v>0.93899999999999995</v>
      </c>
      <c r="J173" s="7">
        <v>0.98799999999999999</v>
      </c>
      <c r="L173" s="13">
        <f t="shared" si="34"/>
        <v>4.3519999999999995E-4</v>
      </c>
      <c r="M173" s="12"/>
      <c r="N173" s="10">
        <f t="shared" si="35"/>
        <v>0.49000000000000909</v>
      </c>
      <c r="O173" s="10">
        <f t="shared" si="36"/>
        <v>1.0000000000000009E-2</v>
      </c>
      <c r="P173" s="10"/>
      <c r="Q173" s="13">
        <f t="shared" si="37"/>
        <v>4.9000000000001733E-7</v>
      </c>
      <c r="R173" s="10">
        <f t="shared" si="44"/>
        <v>1000</v>
      </c>
      <c r="S173" s="10"/>
      <c r="T173" s="10">
        <f t="shared" si="38"/>
        <v>95800</v>
      </c>
      <c r="U173" s="10"/>
      <c r="V173" s="10">
        <f t="shared" si="39"/>
        <v>6.97985459094512</v>
      </c>
      <c r="W173" s="10"/>
      <c r="X173" s="10">
        <f t="shared" si="40"/>
        <v>-1.8634490921455603E-2</v>
      </c>
      <c r="Y173" s="10">
        <f t="shared" si="41"/>
        <v>2.6386888866901237</v>
      </c>
      <c r="Z173" s="10"/>
      <c r="AA173" s="10">
        <f t="shared" si="45"/>
        <v>4.509848229849258E-3</v>
      </c>
      <c r="AB173" s="10">
        <f t="shared" si="46"/>
        <v>4.8870539009104874E-4</v>
      </c>
      <c r="AC173" s="10"/>
      <c r="AD173" s="10">
        <f t="shared" si="47"/>
        <v>4.981365509078544</v>
      </c>
      <c r="AE173" s="10">
        <f t="shared" si="42"/>
        <v>-3.3613111133098768</v>
      </c>
      <c r="AF173" s="10"/>
      <c r="AG173" s="24">
        <f t="shared" si="48"/>
        <v>4.5098482298495668E-3</v>
      </c>
      <c r="AH173" s="24">
        <f t="shared" si="49"/>
        <v>4.8870539009104874E-4</v>
      </c>
      <c r="AJ173" s="57">
        <f t="shared" si="50"/>
        <v>21.324800000000394</v>
      </c>
      <c r="AL173">
        <v>0</v>
      </c>
      <c r="AR173" s="11">
        <f>($AW$18*$AW$15 -($AW$18*COS(RADIANS(A173)))-($AW$15*COS(RADIANS(DEGREES(ASIN(SIN(RADIANS(A174))*($AW$18/$AW$15)))))))</f>
        <v>-4.5343705678415294E-2</v>
      </c>
    </row>
    <row r="174" spans="1:44" customFormat="1" x14ac:dyDescent="0.2">
      <c r="A174" s="7">
        <v>-191</v>
      </c>
      <c r="B174" s="7">
        <v>435.69</v>
      </c>
      <c r="C174" s="7">
        <f t="shared" si="43"/>
        <v>4.3568999999999997E-4</v>
      </c>
      <c r="D174" s="7"/>
      <c r="E174" s="7">
        <v>0.96799999999999997</v>
      </c>
      <c r="F174" s="7"/>
      <c r="G174" s="7">
        <v>0.98899999999999999</v>
      </c>
      <c r="H174" s="7">
        <v>0.93899999999999995</v>
      </c>
      <c r="I174" s="7">
        <v>0.95299999999999996</v>
      </c>
      <c r="J174" s="7">
        <v>0.99299999999999999</v>
      </c>
      <c r="L174" s="13">
        <f t="shared" si="34"/>
        <v>4.3568999999999997E-4</v>
      </c>
      <c r="M174" s="12"/>
      <c r="N174" s="10">
        <f t="shared" si="35"/>
        <v>0.44999999999998863</v>
      </c>
      <c r="O174" s="10">
        <f t="shared" si="36"/>
        <v>7.0000000000000062E-3</v>
      </c>
      <c r="P174" s="10"/>
      <c r="Q174" s="13">
        <f t="shared" si="37"/>
        <v>4.4999999999998383E-7</v>
      </c>
      <c r="R174" s="10">
        <f t="shared" si="44"/>
        <v>700</v>
      </c>
      <c r="S174" s="10"/>
      <c r="T174" s="10">
        <f t="shared" si="38"/>
        <v>96800</v>
      </c>
      <c r="U174" s="10"/>
      <c r="V174" s="10">
        <f t="shared" si="39"/>
        <v>4.4661267036362471</v>
      </c>
      <c r="W174" s="10"/>
      <c r="X174" s="10">
        <f t="shared" si="40"/>
        <v>-1.4124642691606345E-2</v>
      </c>
      <c r="Y174" s="10">
        <f t="shared" si="41"/>
        <v>2.6391775920802147</v>
      </c>
      <c r="Z174" s="10"/>
      <c r="AA174" s="10">
        <f t="shared" si="45"/>
        <v>3.1292583901431515E-3</v>
      </c>
      <c r="AB174" s="10">
        <f t="shared" si="46"/>
        <v>4.4832716059772793E-4</v>
      </c>
      <c r="AC174" s="10"/>
      <c r="AD174" s="10">
        <f t="shared" si="47"/>
        <v>4.9858753573083936</v>
      </c>
      <c r="AE174" s="10">
        <f t="shared" si="42"/>
        <v>-3.3608224079197857</v>
      </c>
      <c r="AF174" s="10"/>
      <c r="AG174" s="24">
        <f t="shared" si="48"/>
        <v>3.1292583901434412E-3</v>
      </c>
      <c r="AH174" s="24">
        <f t="shared" si="49"/>
        <v>4.4832716059772793E-4</v>
      </c>
      <c r="AJ174" s="57">
        <f t="shared" si="50"/>
        <v>19.606049999999506</v>
      </c>
      <c r="AL174">
        <v>0</v>
      </c>
      <c r="AR174" s="11">
        <f>($AW$18*$AW$15 -($AW$18*COS(RADIANS(A174)))-($AW$15*COS(RADIANS(DEGREES(ASIN(SIN(RADIANS(A175))*($AW$18/$AW$15)))))))</f>
        <v>-4.5212609663768596E-2</v>
      </c>
    </row>
    <row r="175" spans="1:44" customFormat="1" x14ac:dyDescent="0.2">
      <c r="A175" s="7">
        <v>-190</v>
      </c>
      <c r="B175" s="7">
        <v>436.14</v>
      </c>
      <c r="C175" s="7">
        <f t="shared" si="43"/>
        <v>4.3613999999999995E-4</v>
      </c>
      <c r="D175" s="7"/>
      <c r="E175" s="7">
        <v>0.97499999999999998</v>
      </c>
      <c r="F175" s="7"/>
      <c r="G175" s="7">
        <v>1.002</v>
      </c>
      <c r="H175" s="7">
        <v>0.94899999999999995</v>
      </c>
      <c r="I175" s="7">
        <v>0.96199999999999997</v>
      </c>
      <c r="J175" s="7">
        <v>0.98599999999999999</v>
      </c>
      <c r="L175" s="13">
        <f t="shared" si="34"/>
        <v>4.3613999999999995E-4</v>
      </c>
      <c r="M175" s="12"/>
      <c r="N175" s="10">
        <f t="shared" si="35"/>
        <v>0.40000000000003411</v>
      </c>
      <c r="O175" s="10">
        <f t="shared" si="36"/>
        <v>4.0000000000000036E-3</v>
      </c>
      <c r="P175" s="10"/>
      <c r="Q175" s="13">
        <f t="shared" si="37"/>
        <v>4.0000000000006393E-7</v>
      </c>
      <c r="R175" s="10">
        <f t="shared" si="44"/>
        <v>400</v>
      </c>
      <c r="S175" s="10"/>
      <c r="T175" s="10">
        <f t="shared" si="38"/>
        <v>97500</v>
      </c>
      <c r="U175" s="10"/>
      <c r="V175" s="10">
        <f t="shared" si="39"/>
        <v>7.2118621544180357</v>
      </c>
      <c r="W175" s="10"/>
      <c r="X175" s="10">
        <f t="shared" si="40"/>
        <v>-1.0995384301463193E-2</v>
      </c>
      <c r="Y175" s="10">
        <f t="shared" si="41"/>
        <v>2.6396259192408125</v>
      </c>
      <c r="Z175" s="10"/>
      <c r="AA175" s="10">
        <f t="shared" si="45"/>
        <v>1.7780761046010101E-3</v>
      </c>
      <c r="AB175" s="10">
        <f t="shared" si="46"/>
        <v>3.981248680542393E-4</v>
      </c>
      <c r="AC175" s="10"/>
      <c r="AD175" s="10">
        <f t="shared" si="47"/>
        <v>4.989004615698537</v>
      </c>
      <c r="AE175" s="10">
        <f t="shared" si="42"/>
        <v>-3.360374080759188</v>
      </c>
      <c r="AF175" s="10"/>
      <c r="AG175" s="24">
        <f t="shared" si="48"/>
        <v>1.7780761046006788E-3</v>
      </c>
      <c r="AH175" s="24">
        <f t="shared" si="49"/>
        <v>3.9812486805468339E-4</v>
      </c>
      <c r="AJ175" s="57">
        <f t="shared" si="50"/>
        <v>17.445600000001487</v>
      </c>
      <c r="AL175">
        <v>0</v>
      </c>
      <c r="AR175" s="11">
        <f>($AW$18*$AW$15 -($AW$18*COS(RADIANS(A175)))-($AW$15*COS(RADIANS(DEGREES(ASIN(SIN(RADIANS(A176))*($AW$18/$AW$15)))))))</f>
        <v>-4.5091781343577567E-2</v>
      </c>
    </row>
    <row r="176" spans="1:44" customFormat="1" x14ac:dyDescent="0.2">
      <c r="A176" s="7">
        <v>-189</v>
      </c>
      <c r="B176" s="7">
        <v>436.54</v>
      </c>
      <c r="C176" s="7">
        <f t="shared" si="43"/>
        <v>4.3654000000000002E-4</v>
      </c>
      <c r="D176" s="7"/>
      <c r="E176" s="7">
        <v>0.97899999999999998</v>
      </c>
      <c r="F176" s="7"/>
      <c r="G176" s="7">
        <v>1.008</v>
      </c>
      <c r="H176" s="7">
        <v>0.96</v>
      </c>
      <c r="I176" s="7">
        <v>0.96899999999999997</v>
      </c>
      <c r="J176" s="7">
        <v>0.97799999999999998</v>
      </c>
      <c r="L176" s="13">
        <f t="shared" si="34"/>
        <v>4.3654000000000002E-4</v>
      </c>
      <c r="M176" s="12"/>
      <c r="N176" s="10">
        <f t="shared" si="35"/>
        <v>0.37000000000000455</v>
      </c>
      <c r="O176" s="10">
        <f t="shared" si="36"/>
        <v>6.0000000000000053E-3</v>
      </c>
      <c r="P176" s="10"/>
      <c r="Q176" s="13">
        <f t="shared" si="37"/>
        <v>3.6999999999997105E-7</v>
      </c>
      <c r="R176" s="10">
        <f t="shared" si="44"/>
        <v>600</v>
      </c>
      <c r="S176" s="10"/>
      <c r="T176" s="10">
        <f t="shared" si="38"/>
        <v>97900</v>
      </c>
      <c r="U176" s="10"/>
      <c r="V176" s="10">
        <f t="shared" si="39"/>
        <v>11.048340841289296</v>
      </c>
      <c r="W176" s="10"/>
      <c r="X176" s="10">
        <f t="shared" si="40"/>
        <v>-9.2173081968621833E-3</v>
      </c>
      <c r="Y176" s="10">
        <f t="shared" si="41"/>
        <v>2.6400240441088667</v>
      </c>
      <c r="Z176" s="10"/>
      <c r="AA176" s="10">
        <f t="shared" si="45"/>
        <v>2.6535386944739094E-3</v>
      </c>
      <c r="AB176" s="10">
        <f t="shared" si="46"/>
        <v>3.6794085045688263E-4</v>
      </c>
      <c r="AC176" s="10"/>
      <c r="AD176" s="10">
        <f t="shared" si="47"/>
        <v>4.9907826918031377</v>
      </c>
      <c r="AE176" s="10">
        <f t="shared" si="42"/>
        <v>-3.3599759558911333</v>
      </c>
      <c r="AF176" s="10"/>
      <c r="AG176" s="24">
        <f t="shared" si="48"/>
        <v>2.6535386944743777E-3</v>
      </c>
      <c r="AH176" s="24">
        <f t="shared" si="49"/>
        <v>3.6794085045688263E-4</v>
      </c>
      <c r="AJ176" s="57">
        <f t="shared" si="50"/>
        <v>16.151980000000201</v>
      </c>
      <c r="AL176">
        <v>0</v>
      </c>
      <c r="AR176" s="11">
        <f>($AW$18*$AW$15 -($AW$18*COS(RADIANS(A176)))-($AW$15*COS(RADIANS(DEGREES(ASIN(SIN(RADIANS(A177))*($AW$18/$AW$15)))))))</f>
        <v>-4.4981174293315093E-2</v>
      </c>
    </row>
    <row r="177" spans="1:45" customFormat="1" x14ac:dyDescent="0.2">
      <c r="A177" s="7">
        <v>-188</v>
      </c>
      <c r="B177" s="7">
        <v>436.91</v>
      </c>
      <c r="C177" s="7">
        <f t="shared" si="43"/>
        <v>4.3690999999999999E-4</v>
      </c>
      <c r="D177" s="7"/>
      <c r="E177" s="7">
        <v>0.98499999999999999</v>
      </c>
      <c r="F177" s="7"/>
      <c r="G177" s="7">
        <v>1.0169999999999999</v>
      </c>
      <c r="H177" s="7">
        <v>0.96599999999999997</v>
      </c>
      <c r="I177" s="7">
        <v>0.97899999999999998</v>
      </c>
      <c r="J177" s="7">
        <v>0.97799999999999998</v>
      </c>
      <c r="L177" s="13">
        <f t="shared" si="34"/>
        <v>4.3690999999999999E-4</v>
      </c>
      <c r="M177" s="12"/>
      <c r="N177" s="10">
        <f t="shared" si="35"/>
        <v>0.31999999999999318</v>
      </c>
      <c r="O177" s="10">
        <f t="shared" si="36"/>
        <v>8.0000000000000071E-3</v>
      </c>
      <c r="P177" s="10"/>
      <c r="Q177" s="13">
        <f t="shared" si="37"/>
        <v>3.1999999999999694E-7</v>
      </c>
      <c r="R177" s="10">
        <f t="shared" si="44"/>
        <v>800</v>
      </c>
      <c r="S177" s="10"/>
      <c r="T177" s="10">
        <f t="shared" si="38"/>
        <v>98500</v>
      </c>
      <c r="U177" s="10"/>
      <c r="V177" s="10">
        <f t="shared" si="39"/>
        <v>12.533954199270619</v>
      </c>
      <c r="W177" s="10"/>
      <c r="X177" s="10">
        <f t="shared" si="40"/>
        <v>-6.5637695023882739E-3</v>
      </c>
      <c r="Y177" s="10">
        <f t="shared" si="41"/>
        <v>2.6403919849593236</v>
      </c>
      <c r="Z177" s="10"/>
      <c r="AA177" s="10">
        <f t="shared" si="45"/>
        <v>3.5130179977694471E-3</v>
      </c>
      <c r="AB177" s="10">
        <f t="shared" si="46"/>
        <v>3.1796792371263649E-4</v>
      </c>
      <c r="AC177" s="10"/>
      <c r="AD177" s="10">
        <f t="shared" si="47"/>
        <v>4.9934362304976121</v>
      </c>
      <c r="AE177" s="10">
        <f t="shared" si="42"/>
        <v>-3.3596080150406764</v>
      </c>
      <c r="AF177" s="10"/>
      <c r="AG177" s="24">
        <f t="shared" si="48"/>
        <v>3.5130179977693743E-3</v>
      </c>
      <c r="AH177" s="24">
        <f t="shared" si="49"/>
        <v>3.179679237121924E-4</v>
      </c>
      <c r="AJ177" s="57">
        <f t="shared" si="50"/>
        <v>13.981119999999702</v>
      </c>
      <c r="AL177">
        <v>0</v>
      </c>
      <c r="AR177" s="11">
        <f>($AW$18*$AW$15 -($AW$18*COS(RADIANS(A177)))-($AW$15*COS(RADIANS(DEGREES(ASIN(SIN(RADIANS(A178))*($AW$18/$AW$15)))))))</f>
        <v>-4.4880747819417061E-2</v>
      </c>
    </row>
    <row r="178" spans="1:45" customFormat="1" x14ac:dyDescent="0.2">
      <c r="A178" s="7">
        <v>-187</v>
      </c>
      <c r="B178" s="7">
        <v>437.23</v>
      </c>
      <c r="C178" s="7">
        <f t="shared" si="43"/>
        <v>4.3722999999999999E-4</v>
      </c>
      <c r="D178" s="7"/>
      <c r="E178" s="7">
        <v>0.99299999999999999</v>
      </c>
      <c r="F178" s="7"/>
      <c r="G178" s="7">
        <v>1.028</v>
      </c>
      <c r="H178" s="7">
        <v>0.98499999999999999</v>
      </c>
      <c r="I178" s="7">
        <v>0.99299999999999999</v>
      </c>
      <c r="J178" s="7">
        <v>0.96799999999999997</v>
      </c>
      <c r="L178" s="13">
        <f t="shared" si="34"/>
        <v>4.3722999999999999E-4</v>
      </c>
      <c r="M178" s="12"/>
      <c r="N178" s="10">
        <f t="shared" si="35"/>
        <v>0.27999999999997272</v>
      </c>
      <c r="O178" s="10">
        <f t="shared" si="36"/>
        <v>7.9999999999998961E-3</v>
      </c>
      <c r="P178" s="10"/>
      <c r="Q178" s="13">
        <f t="shared" si="37"/>
        <v>2.7999999999996344E-7</v>
      </c>
      <c r="R178" s="10">
        <f t="shared" si="44"/>
        <v>799.99999999998545</v>
      </c>
      <c r="S178" s="10"/>
      <c r="T178" s="10">
        <f t="shared" si="38"/>
        <v>99300</v>
      </c>
      <c r="U178" s="10"/>
      <c r="V178" s="10">
        <f t="shared" si="39"/>
        <v>11.370854643198623</v>
      </c>
      <c r="W178" s="10"/>
      <c r="X178" s="10">
        <f t="shared" si="40"/>
        <v>-3.0507515046188267E-3</v>
      </c>
      <c r="Y178" s="10">
        <f t="shared" si="41"/>
        <v>2.6407099528830362</v>
      </c>
      <c r="Z178" s="10"/>
      <c r="AA178" s="10">
        <f t="shared" si="45"/>
        <v>3.4848289839374195E-3</v>
      </c>
      <c r="AB178" s="10">
        <f t="shared" si="46"/>
        <v>2.7803109286406169E-4</v>
      </c>
      <c r="AC178" s="10"/>
      <c r="AD178" s="10">
        <f t="shared" si="47"/>
        <v>4.9969492484953815</v>
      </c>
      <c r="AE178" s="10">
        <f t="shared" si="42"/>
        <v>-3.3592900471169642</v>
      </c>
      <c r="AF178" s="10"/>
      <c r="AG178" s="24">
        <f t="shared" si="48"/>
        <v>3.4848289839368718E-3</v>
      </c>
      <c r="AH178" s="24">
        <f t="shared" si="49"/>
        <v>2.7803109286450578E-4</v>
      </c>
      <c r="AJ178" s="57">
        <f t="shared" si="50"/>
        <v>12.242439999998806</v>
      </c>
      <c r="AL178">
        <v>0</v>
      </c>
      <c r="AR178" s="11">
        <f>($AW$18*$AW$15 -($AW$18*COS(RADIANS(A178)))-($AW$15*COS(RADIANS(DEGREES(ASIN(SIN(RADIANS(A179))*($AW$18/$AW$15)))))))</f>
        <v>-4.4790466944569979E-2</v>
      </c>
    </row>
    <row r="179" spans="1:45" customFormat="1" x14ac:dyDescent="0.2">
      <c r="A179" s="7">
        <v>-186</v>
      </c>
      <c r="B179" s="7">
        <v>437.51</v>
      </c>
      <c r="C179" s="7">
        <f t="shared" si="43"/>
        <v>4.3750999999999995E-4</v>
      </c>
      <c r="D179" s="7"/>
      <c r="E179" s="7">
        <v>1.0009999999999999</v>
      </c>
      <c r="F179" s="7"/>
      <c r="G179" s="7">
        <v>1.0449999999999999</v>
      </c>
      <c r="H179" s="7">
        <v>0.997</v>
      </c>
      <c r="I179" s="7">
        <v>1.002</v>
      </c>
      <c r="J179" s="7">
        <v>0.96</v>
      </c>
      <c r="L179" s="13">
        <f t="shared" si="34"/>
        <v>4.3750999999999995E-4</v>
      </c>
      <c r="M179" s="12"/>
      <c r="N179" s="10">
        <f t="shared" si="35"/>
        <v>0.23000000000001819</v>
      </c>
      <c r="O179" s="10">
        <f t="shared" si="36"/>
        <v>6.0000000000000053E-3</v>
      </c>
      <c r="P179" s="10"/>
      <c r="Q179" s="13">
        <f t="shared" si="37"/>
        <v>2.3000000000004354E-7</v>
      </c>
      <c r="R179" s="10">
        <f t="shared" si="44"/>
        <v>600</v>
      </c>
      <c r="S179" s="10"/>
      <c r="T179" s="10">
        <f t="shared" si="38"/>
        <v>100099.99999999999</v>
      </c>
      <c r="U179" s="10"/>
      <c r="V179" s="10">
        <f t="shared" si="39"/>
        <v>22.770883908423173</v>
      </c>
      <c r="W179" s="10"/>
      <c r="X179" s="10">
        <f t="shared" si="40"/>
        <v>4.340774793185929E-4</v>
      </c>
      <c r="Y179" s="10">
        <f t="shared" si="41"/>
        <v>2.6409879839759003</v>
      </c>
      <c r="Z179" s="10"/>
      <c r="AA179" s="10">
        <f t="shared" si="45"/>
        <v>2.5953930742993693E-3</v>
      </c>
      <c r="AB179" s="10">
        <f t="shared" si="46"/>
        <v>2.28249604426356E-4</v>
      </c>
      <c r="AC179" s="10"/>
      <c r="AD179" s="10">
        <f t="shared" si="47"/>
        <v>5.0004340774793183</v>
      </c>
      <c r="AE179" s="10">
        <f t="shared" si="42"/>
        <v>-3.3590120160240997</v>
      </c>
      <c r="AF179" s="10"/>
      <c r="AG179" s="24">
        <f t="shared" si="48"/>
        <v>2.5953930742996789E-3</v>
      </c>
      <c r="AH179" s="24">
        <f t="shared" si="49"/>
        <v>2.28249604426356E-4</v>
      </c>
      <c r="AJ179" s="57">
        <f t="shared" si="50"/>
        <v>10.062730000000794</v>
      </c>
      <c r="AL179">
        <v>0</v>
      </c>
      <c r="AR179" s="11">
        <f>($AW$18*$AW$15 -($AW$18*COS(RADIANS(A179)))-($AW$15*COS(RADIANS(DEGREES(ASIN(SIN(RADIANS(A180))*($AW$18/$AW$15)))))))</f>
        <v>-4.4710302394035034E-2</v>
      </c>
    </row>
    <row r="180" spans="1:45" customFormat="1" x14ac:dyDescent="0.2">
      <c r="A180" s="7">
        <v>-185</v>
      </c>
      <c r="B180" s="7">
        <v>437.74</v>
      </c>
      <c r="C180" s="7">
        <f t="shared" si="43"/>
        <v>4.3773999999999999E-4</v>
      </c>
      <c r="D180" s="7"/>
      <c r="E180" s="7">
        <v>1.0069999999999999</v>
      </c>
      <c r="F180" s="7"/>
      <c r="G180" s="7">
        <v>1.048</v>
      </c>
      <c r="H180" s="7">
        <v>1.0129999999999999</v>
      </c>
      <c r="I180" s="7">
        <v>1.008</v>
      </c>
      <c r="J180" s="7">
        <v>0.95699999999999996</v>
      </c>
      <c r="L180" s="13">
        <f t="shared" si="34"/>
        <v>4.3773999999999999E-4</v>
      </c>
      <c r="M180" s="12"/>
      <c r="N180" s="10">
        <f t="shared" si="35"/>
        <v>0.18999999999999773</v>
      </c>
      <c r="O180" s="10">
        <f t="shared" si="36"/>
        <v>1.0000000000000009E-2</v>
      </c>
      <c r="P180" s="10"/>
      <c r="Q180" s="13">
        <f t="shared" si="37"/>
        <v>1.9000000000001004E-7</v>
      </c>
      <c r="R180" s="10">
        <f t="shared" si="44"/>
        <v>1000</v>
      </c>
      <c r="S180" s="10"/>
      <c r="T180" s="10">
        <f t="shared" si="38"/>
        <v>100699.99999999999</v>
      </c>
      <c r="U180" s="10"/>
      <c r="V180" s="10">
        <f t="shared" si="39"/>
        <v>31.413864196991412</v>
      </c>
      <c r="W180" s="10"/>
      <c r="X180" s="10">
        <f t="shared" si="40"/>
        <v>3.0294705536179621E-3</v>
      </c>
      <c r="Y180" s="10">
        <f t="shared" si="41"/>
        <v>2.6412162335803266</v>
      </c>
      <c r="Z180" s="10"/>
      <c r="AA180" s="10">
        <f t="shared" si="45"/>
        <v>4.2914823691265949E-3</v>
      </c>
      <c r="AB180" s="10">
        <f t="shared" si="46"/>
        <v>1.8846358298540977E-4</v>
      </c>
      <c r="AC180" s="10"/>
      <c r="AD180" s="10">
        <f t="shared" si="47"/>
        <v>5.003029470553618</v>
      </c>
      <c r="AE180" s="10">
        <f t="shared" si="42"/>
        <v>-3.3587837664196734</v>
      </c>
      <c r="AF180" s="10"/>
      <c r="AG180" s="24">
        <f t="shared" si="48"/>
        <v>4.2914823691262427E-3</v>
      </c>
      <c r="AH180" s="24">
        <f t="shared" si="49"/>
        <v>1.8846358298540977E-4</v>
      </c>
      <c r="AJ180" s="57">
        <f t="shared" si="50"/>
        <v>8.317059999999902</v>
      </c>
      <c r="AL180">
        <f>(1-EXP(-$AW$21*((A185-$AW$23)/($AW$19)^($AW$22+1))))</f>
        <v>-1.1265881265329458E-2</v>
      </c>
      <c r="AR180" s="11">
        <f>($AW$18*$AW$15 -($AW$18*COS(RADIANS(A180)))-($AW$15*COS(RADIANS(DEGREES(ASIN(SIN(RADIANS(A181))*($AW$18/$AW$15)))))))</f>
        <v>-4.4640230583169335E-2</v>
      </c>
    </row>
    <row r="181" spans="1:45" customFormat="1" x14ac:dyDescent="0.2">
      <c r="A181" s="7">
        <v>-184</v>
      </c>
      <c r="B181" s="7">
        <v>437.93</v>
      </c>
      <c r="C181" s="7">
        <f t="shared" si="43"/>
        <v>4.3793E-4</v>
      </c>
      <c r="D181" s="7"/>
      <c r="E181" s="7">
        <v>1.0169999999999999</v>
      </c>
      <c r="F181" s="7"/>
      <c r="G181" s="7">
        <v>1.0589999999999999</v>
      </c>
      <c r="H181" s="7">
        <v>1.0229999999999999</v>
      </c>
      <c r="I181" s="7">
        <v>1.018</v>
      </c>
      <c r="J181" s="7">
        <v>0.96799999999999997</v>
      </c>
      <c r="L181" s="13">
        <f t="shared" si="34"/>
        <v>4.3793E-4</v>
      </c>
      <c r="M181" s="12"/>
      <c r="N181" s="10">
        <f t="shared" si="35"/>
        <v>0.14999999999997726</v>
      </c>
      <c r="O181" s="10">
        <f t="shared" si="36"/>
        <v>1.1000000000000121E-2</v>
      </c>
      <c r="P181" s="10"/>
      <c r="Q181" s="13">
        <f t="shared" si="37"/>
        <v>1.4999999999997654E-7</v>
      </c>
      <c r="R181" s="10">
        <f t="shared" si="44"/>
        <v>1100.0000000000146</v>
      </c>
      <c r="S181" s="10"/>
      <c r="T181" s="10">
        <f t="shared" si="38"/>
        <v>101699.99999999999</v>
      </c>
      <c r="U181" s="10"/>
      <c r="V181" s="10">
        <f t="shared" si="39"/>
        <v>72.944557479779959</v>
      </c>
      <c r="W181" s="10"/>
      <c r="X181" s="10">
        <f t="shared" si="40"/>
        <v>7.3209529227445565E-3</v>
      </c>
      <c r="Y181" s="10">
        <f t="shared" si="41"/>
        <v>2.6414046971633121</v>
      </c>
      <c r="Z181" s="10"/>
      <c r="AA181" s="10">
        <f t="shared" si="45"/>
        <v>4.6721617365123817E-3</v>
      </c>
      <c r="AB181" s="10">
        <f t="shared" si="46"/>
        <v>1.4872929058373785E-4</v>
      </c>
      <c r="AC181" s="10"/>
      <c r="AD181" s="10">
        <f t="shared" si="47"/>
        <v>5.0073209529227443</v>
      </c>
      <c r="AE181" s="10">
        <f t="shared" si="42"/>
        <v>-3.3585953028366879</v>
      </c>
      <c r="AF181" s="10"/>
      <c r="AG181" s="24">
        <f t="shared" si="48"/>
        <v>4.6721617365124146E-3</v>
      </c>
      <c r="AH181" s="24">
        <f t="shared" si="49"/>
        <v>1.4872929058373785E-4</v>
      </c>
      <c r="AJ181" s="57">
        <f t="shared" si="50"/>
        <v>6.5689499999990044</v>
      </c>
      <c r="AL181">
        <v>-9.4239768161635849E+138</v>
      </c>
      <c r="AN181">
        <v>0</v>
      </c>
      <c r="AO181">
        <f>AN182-AN181</f>
        <v>0</v>
      </c>
      <c r="AP181">
        <f>(($AW$24)*($AO181)*($AW$26)*($AW$25))</f>
        <v>0</v>
      </c>
      <c r="AR181" s="11">
        <f>($AW$18*$AW$15 -($AW$18*COS(RADIANS(A181)))-($AW$15*COS(RADIANS(DEGREES(ASIN(SIN(RADIANS(A182))*($AW$18/$AW$15)))))))</f>
        <v>-4.4580233606283104E-2</v>
      </c>
    </row>
    <row r="182" spans="1:45" customFormat="1" x14ac:dyDescent="0.2">
      <c r="A182" s="7">
        <v>-183</v>
      </c>
      <c r="B182" s="7">
        <v>438.08</v>
      </c>
      <c r="C182" s="7">
        <f t="shared" si="43"/>
        <v>4.3807999999999998E-4</v>
      </c>
      <c r="D182" s="7"/>
      <c r="E182" s="7">
        <v>1.028</v>
      </c>
      <c r="F182" s="7"/>
      <c r="G182" s="7">
        <v>1.0680000000000001</v>
      </c>
      <c r="H182" s="7">
        <v>1.03</v>
      </c>
      <c r="I182" s="7">
        <v>1.028</v>
      </c>
      <c r="J182" s="7">
        <v>0.98499999999999999</v>
      </c>
      <c r="L182" s="13">
        <f t="shared" si="34"/>
        <v>4.3807999999999998E-4</v>
      </c>
      <c r="M182" s="12"/>
      <c r="N182" s="10">
        <f t="shared" si="35"/>
        <v>0.11000000000001364</v>
      </c>
      <c r="O182" s="10">
        <f t="shared" si="36"/>
        <v>1.8999999999999906E-2</v>
      </c>
      <c r="P182" s="10"/>
      <c r="Q182" s="13">
        <f t="shared" si="37"/>
        <v>1.0999999999999725E-7</v>
      </c>
      <c r="R182" s="10">
        <f t="shared" si="44"/>
        <v>1900</v>
      </c>
      <c r="S182" s="10"/>
      <c r="T182" s="10">
        <f t="shared" si="38"/>
        <v>102800</v>
      </c>
      <c r="U182" s="10"/>
      <c r="V182" s="10">
        <f t="shared" si="39"/>
        <v>145.04211854758674</v>
      </c>
      <c r="W182" s="10"/>
      <c r="X182" s="10">
        <f t="shared" si="40"/>
        <v>1.1993114659256938E-2</v>
      </c>
      <c r="Y182" s="10">
        <f t="shared" si="41"/>
        <v>2.6415534264538958</v>
      </c>
      <c r="Z182" s="10"/>
      <c r="AA182" s="10">
        <f t="shared" si="45"/>
        <v>7.953567019585368E-3</v>
      </c>
      <c r="AB182" s="10">
        <f t="shared" si="46"/>
        <v>1.0903578408560932E-4</v>
      </c>
      <c r="AC182" s="10"/>
      <c r="AD182" s="10">
        <f t="shared" si="47"/>
        <v>5.0119931146592567</v>
      </c>
      <c r="AE182" s="10">
        <f t="shared" si="42"/>
        <v>-3.3584465735461042</v>
      </c>
      <c r="AF182" s="10"/>
      <c r="AG182" s="24">
        <f t="shared" si="48"/>
        <v>7.9535670195856056E-3</v>
      </c>
      <c r="AH182" s="24">
        <f t="shared" si="49"/>
        <v>1.0903578408560932E-4</v>
      </c>
      <c r="AJ182" s="57">
        <f t="shared" si="50"/>
        <v>4.8188800000005978</v>
      </c>
      <c r="AL182">
        <v>-3.2158372916803479E+136</v>
      </c>
      <c r="AN182">
        <v>0</v>
      </c>
      <c r="AO182">
        <f t="shared" ref="AO182:AO245" si="51">AN183-AN182</f>
        <v>0</v>
      </c>
      <c r="AP182">
        <f t="shared" ref="AP182:AP245" si="52">(($AW$24)*($AO182)*($AW$26)*($AW$25))</f>
        <v>0</v>
      </c>
      <c r="AR182" s="11">
        <f>($AW$18*$AW$15 -($AW$18*COS(RADIANS(A182)))-($AW$15*COS(RADIANS(DEGREES(ASIN(SIN(RADIANS(A183))*($AW$18/$AW$15)))))))</f>
        <v>-4.4530299226948192E-2</v>
      </c>
    </row>
    <row r="183" spans="1:45" customFormat="1" x14ac:dyDescent="0.2">
      <c r="A183" s="7">
        <v>-182</v>
      </c>
      <c r="B183" s="7">
        <v>438.19</v>
      </c>
      <c r="C183" s="7">
        <f t="shared" si="43"/>
        <v>4.3818999999999998E-4</v>
      </c>
      <c r="D183" s="7"/>
      <c r="E183" s="7">
        <v>1.0469999999999999</v>
      </c>
      <c r="F183" s="7"/>
      <c r="G183" s="7">
        <v>1.081</v>
      </c>
      <c r="H183" s="7">
        <v>1.0469999999999999</v>
      </c>
      <c r="I183" s="7">
        <v>1.0349999999999999</v>
      </c>
      <c r="J183" s="7">
        <v>1.0269999999999999</v>
      </c>
      <c r="L183" s="13">
        <f t="shared" si="34"/>
        <v>4.3818999999999998E-4</v>
      </c>
      <c r="M183" s="12"/>
      <c r="N183" s="10">
        <f t="shared" si="35"/>
        <v>6.0000000000002274E-2</v>
      </c>
      <c r="O183" s="10">
        <f t="shared" si="36"/>
        <v>2.100000000000013E-2</v>
      </c>
      <c r="P183" s="10"/>
      <c r="Q183" s="13">
        <f t="shared" si="37"/>
        <v>6.0000000000023142E-8</v>
      </c>
      <c r="R183" s="10">
        <f t="shared" si="44"/>
        <v>2100</v>
      </c>
      <c r="S183" s="10"/>
      <c r="T183" s="10">
        <f t="shared" si="38"/>
        <v>104700</v>
      </c>
      <c r="U183" s="10"/>
      <c r="V183" s="10">
        <f t="shared" si="39"/>
        <v>364.73323022183143</v>
      </c>
      <c r="W183" s="10"/>
      <c r="X183" s="10">
        <f t="shared" si="40"/>
        <v>1.9946681678842306E-2</v>
      </c>
      <c r="Y183" s="10">
        <f t="shared" si="41"/>
        <v>2.6416624622379814</v>
      </c>
      <c r="Z183" s="10"/>
      <c r="AA183" s="10">
        <f t="shared" si="45"/>
        <v>8.6245710136953306E-3</v>
      </c>
      <c r="AB183" s="10">
        <f t="shared" si="46"/>
        <v>5.946252785093975E-5</v>
      </c>
      <c r="AC183" s="10"/>
      <c r="AD183" s="10">
        <f t="shared" si="47"/>
        <v>5.0199466816788423</v>
      </c>
      <c r="AE183" s="10">
        <f t="shared" si="42"/>
        <v>-3.3583375377620186</v>
      </c>
      <c r="AF183" s="10"/>
      <c r="AG183" s="24">
        <f t="shared" si="48"/>
        <v>8.6245710136951814E-3</v>
      </c>
      <c r="AH183" s="24">
        <f t="shared" si="49"/>
        <v>5.946252785093975E-5</v>
      </c>
      <c r="AJ183" s="57">
        <f t="shared" si="50"/>
        <v>2.6291400000001</v>
      </c>
      <c r="AL183">
        <v>-1.1741454818071595E+134</v>
      </c>
      <c r="AN183">
        <v>0</v>
      </c>
      <c r="AO183">
        <f t="shared" si="51"/>
        <v>0</v>
      </c>
      <c r="AP183">
        <f t="shared" si="52"/>
        <v>0</v>
      </c>
      <c r="AR183" s="11">
        <f>($AW$18*$AW$15 -($AW$18*COS(RADIANS(A183)))-($AW$15*COS(RADIANS(DEGREES(ASIN(SIN(RADIANS(A184))*($AW$18/$AW$15)))))))</f>
        <v>-4.4490420869851999E-2</v>
      </c>
    </row>
    <row r="184" spans="1:45" customFormat="1" x14ac:dyDescent="0.2">
      <c r="A184" s="7">
        <v>-181</v>
      </c>
      <c r="B184" s="7">
        <v>438.25</v>
      </c>
      <c r="C184" s="7">
        <f t="shared" si="43"/>
        <v>4.3825E-4</v>
      </c>
      <c r="D184" s="7"/>
      <c r="E184" s="7">
        <v>1.0680000000000001</v>
      </c>
      <c r="F184" s="7"/>
      <c r="G184" s="7">
        <v>1.0860000000000001</v>
      </c>
      <c r="H184" s="7">
        <v>1.0589999999999999</v>
      </c>
      <c r="I184" s="7">
        <v>1.0509999999999999</v>
      </c>
      <c r="J184" s="7">
        <v>1.077</v>
      </c>
      <c r="L184" s="13">
        <f t="shared" si="34"/>
        <v>4.3825E-4</v>
      </c>
      <c r="M184" s="12"/>
      <c r="N184" s="10">
        <f t="shared" si="35"/>
        <v>2.9999999999972715E-2</v>
      </c>
      <c r="O184" s="10">
        <f t="shared" si="36"/>
        <v>2.6999999999999913E-2</v>
      </c>
      <c r="P184" s="10"/>
      <c r="Q184" s="13">
        <f t="shared" si="37"/>
        <v>2.9999999999930256E-8</v>
      </c>
      <c r="R184" s="10">
        <f t="shared" si="44"/>
        <v>2700</v>
      </c>
      <c r="S184" s="10"/>
      <c r="T184" s="10">
        <f t="shared" si="38"/>
        <v>106800</v>
      </c>
      <c r="U184" s="10"/>
      <c r="V184" s="10">
        <f t="shared" si="39"/>
        <v>-329.7845081440928</v>
      </c>
      <c r="W184" s="10"/>
      <c r="X184" s="10">
        <f t="shared" si="40"/>
        <v>2.8571252692537637E-2</v>
      </c>
      <c r="Y184" s="10">
        <f t="shared" si="41"/>
        <v>2.6417219247658323</v>
      </c>
      <c r="Z184" s="10"/>
      <c r="AA184" s="10">
        <f t="shared" si="45"/>
        <v>1.0842866483599493E-2</v>
      </c>
      <c r="AB184" s="10">
        <f t="shared" si="46"/>
        <v>2.9728211155877204E-5</v>
      </c>
      <c r="AC184" s="10"/>
      <c r="AD184" s="10">
        <f t="shared" si="47"/>
        <v>5.0285712526925375</v>
      </c>
      <c r="AE184" s="10">
        <f t="shared" si="42"/>
        <v>-3.3582780752341677</v>
      </c>
      <c r="AF184" s="10"/>
      <c r="AG184" s="24">
        <f t="shared" si="48"/>
        <v>1.0842866483599778E-2</v>
      </c>
      <c r="AH184" s="24">
        <f t="shared" si="49"/>
        <v>2.9728211155877204E-5</v>
      </c>
      <c r="AJ184" s="57">
        <f t="shared" si="50"/>
        <v>1.3147499999988042</v>
      </c>
      <c r="AL184">
        <v>-4.5850268716615533E+131</v>
      </c>
      <c r="AN184">
        <v>0</v>
      </c>
      <c r="AO184">
        <f t="shared" si="51"/>
        <v>0</v>
      </c>
      <c r="AP184">
        <f t="shared" si="52"/>
        <v>0</v>
      </c>
      <c r="AR184" s="11">
        <f>($AW$18*$AW$15 -($AW$18*COS(RADIANS(A184)))-($AW$15*COS(RADIANS(DEGREES(ASIN(SIN(RADIANS(A185))*($AW$18/$AW$15)))))))</f>
        <v>-4.4460597614269765E-2</v>
      </c>
    </row>
    <row r="185" spans="1:45" customFormat="1" x14ac:dyDescent="0.2">
      <c r="A185" s="7">
        <v>-180</v>
      </c>
      <c r="B185" s="7">
        <v>438.28</v>
      </c>
      <c r="C185" s="7">
        <f t="shared" si="43"/>
        <v>4.3827999999999993E-4</v>
      </c>
      <c r="D185" s="7"/>
      <c r="E185" s="7">
        <v>1.095</v>
      </c>
      <c r="F185" s="7"/>
      <c r="G185" s="7">
        <v>1.105</v>
      </c>
      <c r="H185" s="7">
        <v>1.069</v>
      </c>
      <c r="I185" s="7">
        <v>1.0629999999999999</v>
      </c>
      <c r="J185" s="7">
        <v>1.1419999999999999</v>
      </c>
      <c r="L185" s="13">
        <f t="shared" si="34"/>
        <v>4.3827999999999993E-4</v>
      </c>
      <c r="M185" s="12"/>
      <c r="N185" s="10">
        <f t="shared" si="35"/>
        <v>-2.9999999999972715E-2</v>
      </c>
      <c r="O185" s="10">
        <f t="shared" si="36"/>
        <v>2.5000000000000133E-2</v>
      </c>
      <c r="P185" s="10"/>
      <c r="Q185" s="13">
        <f t="shared" si="37"/>
        <v>-2.9999999999930256E-8</v>
      </c>
      <c r="R185" s="10">
        <f t="shared" si="44"/>
        <v>2500.0000000000146</v>
      </c>
      <c r="S185" s="10"/>
      <c r="T185" s="10">
        <f t="shared" si="38"/>
        <v>109500</v>
      </c>
      <c r="U185" s="10"/>
      <c r="V185" s="10">
        <f t="shared" si="39"/>
        <v>-110.02630150459424</v>
      </c>
      <c r="W185" s="10"/>
      <c r="X185" s="10">
        <f t="shared" si="40"/>
        <v>3.941411917613713E-2</v>
      </c>
      <c r="Y185" s="10">
        <f t="shared" si="41"/>
        <v>2.6417516529769882</v>
      </c>
      <c r="Z185" s="10"/>
      <c r="AA185" s="10">
        <f t="shared" si="45"/>
        <v>9.8039034940445233E-3</v>
      </c>
      <c r="AB185" s="10">
        <f t="shared" si="46"/>
        <v>-2.9728211155877204E-5</v>
      </c>
      <c r="AC185" s="10"/>
      <c r="AD185" s="10">
        <f t="shared" si="47"/>
        <v>5.0394141191761372</v>
      </c>
      <c r="AE185" s="10">
        <f t="shared" si="42"/>
        <v>-3.3582483470230118</v>
      </c>
      <c r="AF185" s="10"/>
      <c r="AG185" s="24">
        <f t="shared" si="48"/>
        <v>9.8039034940446967E-3</v>
      </c>
      <c r="AH185" s="24">
        <f t="shared" si="49"/>
        <v>-2.9728211155877204E-5</v>
      </c>
      <c r="AJ185" s="57">
        <f t="shared" si="50"/>
        <v>-1.3148399999988041</v>
      </c>
      <c r="AL185">
        <v>-1.9141595436721091E+129</v>
      </c>
      <c r="AN185">
        <v>0</v>
      </c>
      <c r="AO185">
        <f t="shared" si="51"/>
        <v>0</v>
      </c>
      <c r="AP185">
        <f t="shared" si="52"/>
        <v>0</v>
      </c>
      <c r="AR185" s="11">
        <f>($AW$18*$AW$15 -($AW$18*COS(RADIANS(A185)))-($AW$15*COS(RADIANS(DEGREES(ASIN(SIN(RADIANS(A186))*($AW$18/$AW$15)))))))</f>
        <v>-4.4440834189206399E-2</v>
      </c>
      <c r="AS185">
        <f>(T185*C185)/($AV$28*$AW$27)</f>
        <v>371.30308559875834</v>
      </c>
    </row>
    <row r="186" spans="1:45" customFormat="1" x14ac:dyDescent="0.2">
      <c r="A186" s="7">
        <v>-179</v>
      </c>
      <c r="B186" s="7">
        <v>438.25</v>
      </c>
      <c r="C186" s="7">
        <f t="shared" si="43"/>
        <v>4.3825E-4</v>
      </c>
      <c r="D186" s="7"/>
      <c r="E186" s="7">
        <v>1.1200000000000001</v>
      </c>
      <c r="F186" s="7"/>
      <c r="G186" s="7">
        <v>1.1180000000000001</v>
      </c>
      <c r="H186" s="7">
        <v>1.087</v>
      </c>
      <c r="I186" s="7">
        <v>1.073</v>
      </c>
      <c r="J186" s="7">
        <v>1.2010000000000001</v>
      </c>
      <c r="L186" s="13">
        <f t="shared" si="34"/>
        <v>4.3825E-4</v>
      </c>
      <c r="M186" s="12"/>
      <c r="N186" s="10">
        <f t="shared" si="35"/>
        <v>-6.0000000000002274E-2</v>
      </c>
      <c r="O186" s="10">
        <f t="shared" si="36"/>
        <v>1.6999999999999904E-2</v>
      </c>
      <c r="P186" s="10"/>
      <c r="Q186" s="13">
        <f t="shared" si="37"/>
        <v>-6.0000000000023142E-8</v>
      </c>
      <c r="R186" s="10">
        <f t="shared" si="44"/>
        <v>1699.9999999999854</v>
      </c>
      <c r="S186" s="10"/>
      <c r="T186" s="10">
        <f t="shared" si="38"/>
        <v>112000.00000000001</v>
      </c>
      <c r="U186" s="10"/>
      <c r="V186" s="10">
        <f t="shared" si="39"/>
        <v>-55.659182513876942</v>
      </c>
      <c r="W186" s="10"/>
      <c r="X186" s="10">
        <f t="shared" si="40"/>
        <v>4.9218022670181653E-2</v>
      </c>
      <c r="Y186" s="10">
        <f t="shared" si="41"/>
        <v>2.6417219247658323</v>
      </c>
      <c r="Z186" s="10"/>
      <c r="AA186" s="10">
        <f t="shared" si="45"/>
        <v>6.5424420175531281E-3</v>
      </c>
      <c r="AB186" s="10">
        <f t="shared" si="46"/>
        <v>-5.946252785093975E-5</v>
      </c>
      <c r="AC186" s="10"/>
      <c r="AD186" s="10">
        <f t="shared" si="47"/>
        <v>5.0492180226701819</v>
      </c>
      <c r="AE186" s="10">
        <f t="shared" si="42"/>
        <v>-3.3582780752341677</v>
      </c>
      <c r="AF186" s="10"/>
      <c r="AG186" s="24">
        <f t="shared" si="48"/>
        <v>6.5424420175528297E-3</v>
      </c>
      <c r="AH186" s="24">
        <f t="shared" si="49"/>
        <v>-5.946252785093975E-5</v>
      </c>
      <c r="AJ186" s="57">
        <f t="shared" si="50"/>
        <v>-2.6295000000000996</v>
      </c>
      <c r="AL186">
        <v>-8.5399395842180878E+126</v>
      </c>
      <c r="AN186">
        <v>0</v>
      </c>
      <c r="AO186">
        <f t="shared" si="51"/>
        <v>0</v>
      </c>
      <c r="AP186">
        <f t="shared" si="52"/>
        <v>0</v>
      </c>
      <c r="AR186" s="11">
        <f>($AW$18*$AW$15 -($AW$18*COS(RADIANS(A186)))-($AW$15*COS(RADIANS(DEGREES(ASIN(SIN(RADIANS(A187))*($AW$18/$AW$15)))))))</f>
        <v>-4.4431140970240257E-2</v>
      </c>
      <c r="AS186">
        <f t="shared" ref="AS186:AS249" si="53">(T186*C186)/($AV$28*$AW$27)</f>
        <v>379.75432926323987</v>
      </c>
    </row>
    <row r="187" spans="1:45" customFormat="1" x14ac:dyDescent="0.2">
      <c r="A187" s="7">
        <v>-178</v>
      </c>
      <c r="B187" s="7">
        <v>438.19</v>
      </c>
      <c r="C187" s="7">
        <f t="shared" si="43"/>
        <v>4.3818999999999998E-4</v>
      </c>
      <c r="D187" s="7"/>
      <c r="E187" s="7">
        <v>1.137</v>
      </c>
      <c r="F187" s="7"/>
      <c r="G187" s="7">
        <v>1.127</v>
      </c>
      <c r="H187" s="7">
        <v>1.0920000000000001</v>
      </c>
      <c r="I187" s="7">
        <v>1.073</v>
      </c>
      <c r="J187" s="7">
        <v>1.256</v>
      </c>
      <c r="L187" s="13">
        <f t="shared" si="34"/>
        <v>4.3818999999999998E-4</v>
      </c>
      <c r="M187" s="12"/>
      <c r="N187" s="10">
        <f t="shared" si="35"/>
        <v>-0.11000000000001364</v>
      </c>
      <c r="O187" s="10">
        <f t="shared" si="36"/>
        <v>1.6000000000000014E-2</v>
      </c>
      <c r="P187" s="10"/>
      <c r="Q187" s="13">
        <f t="shared" si="37"/>
        <v>-1.0999999999999725E-7</v>
      </c>
      <c r="R187" s="10">
        <f t="shared" si="44"/>
        <v>1600</v>
      </c>
      <c r="S187" s="10"/>
      <c r="T187" s="10">
        <f t="shared" si="38"/>
        <v>113700</v>
      </c>
      <c r="U187" s="10"/>
      <c r="V187" s="10">
        <f t="shared" si="39"/>
        <v>-30.233574366486735</v>
      </c>
      <c r="W187" s="10"/>
      <c r="X187" s="10">
        <f t="shared" si="40"/>
        <v>5.5760464687734781E-2</v>
      </c>
      <c r="Y187" s="10">
        <f t="shared" si="41"/>
        <v>2.6416624622379814</v>
      </c>
      <c r="Z187" s="10"/>
      <c r="AA187" s="10">
        <f t="shared" si="45"/>
        <v>6.0688426069642476E-3</v>
      </c>
      <c r="AB187" s="10">
        <f t="shared" si="46"/>
        <v>-1.0903578408560932E-4</v>
      </c>
      <c r="AC187" s="10"/>
      <c r="AD187" s="10">
        <f t="shared" si="47"/>
        <v>5.0557604646877348</v>
      </c>
      <c r="AE187" s="10">
        <f t="shared" si="42"/>
        <v>-3.3583375377620186</v>
      </c>
      <c r="AF187" s="10"/>
      <c r="AG187" s="24">
        <f t="shared" si="48"/>
        <v>6.0688426069646084E-3</v>
      </c>
      <c r="AH187" s="24">
        <f t="shared" si="49"/>
        <v>-1.0903578408560932E-4</v>
      </c>
      <c r="AJ187" s="57">
        <f t="shared" si="50"/>
        <v>-4.8200900000005982</v>
      </c>
      <c r="AL187">
        <v>-4.0700151404798323E+124</v>
      </c>
      <c r="AN187">
        <v>0</v>
      </c>
      <c r="AO187">
        <f t="shared" si="51"/>
        <v>0</v>
      </c>
      <c r="AP187">
        <f t="shared" si="52"/>
        <v>0</v>
      </c>
      <c r="AR187" s="11">
        <f>($AW$18*$AW$15 -($AW$18*COS(RADIANS(A187)))-($AW$15*COS(RADIANS(DEGREES(ASIN(SIN(RADIANS(A188))*($AW$18/$AW$15)))))))</f>
        <v>-4.4431533978078391E-2</v>
      </c>
      <c r="AS187">
        <f t="shared" si="53"/>
        <v>385.46567685359742</v>
      </c>
    </row>
    <row r="188" spans="1:45" customFormat="1" x14ac:dyDescent="0.2">
      <c r="A188" s="7">
        <v>-177</v>
      </c>
      <c r="B188" s="7">
        <v>438.08</v>
      </c>
      <c r="C188" s="7">
        <f t="shared" si="43"/>
        <v>4.3807999999999998E-4</v>
      </c>
      <c r="D188" s="7"/>
      <c r="E188" s="7">
        <v>1.153</v>
      </c>
      <c r="F188" s="7"/>
      <c r="G188" s="7">
        <v>1.133</v>
      </c>
      <c r="H188" s="7">
        <v>1.103</v>
      </c>
      <c r="I188" s="7">
        <v>1.081</v>
      </c>
      <c r="J188" s="7">
        <v>1.2969999999999999</v>
      </c>
      <c r="L188" s="13">
        <f t="shared" si="34"/>
        <v>4.3807999999999998E-4</v>
      </c>
      <c r="M188" s="12"/>
      <c r="N188" s="10">
        <f t="shared" si="35"/>
        <v>-0.14999999999997726</v>
      </c>
      <c r="O188" s="10">
        <f t="shared" si="36"/>
        <v>1.2000000000000011E-2</v>
      </c>
      <c r="P188" s="10"/>
      <c r="Q188" s="13">
        <f t="shared" si="37"/>
        <v>-1.4999999999997654E-7</v>
      </c>
      <c r="R188" s="10">
        <f t="shared" si="44"/>
        <v>1200</v>
      </c>
      <c r="S188" s="10"/>
      <c r="T188" s="10">
        <f t="shared" si="38"/>
        <v>115300</v>
      </c>
      <c r="U188" s="10"/>
      <c r="V188" s="10">
        <f t="shared" si="39"/>
        <v>-25.571863872601149</v>
      </c>
      <c r="W188" s="10"/>
      <c r="X188" s="10">
        <f t="shared" si="40"/>
        <v>6.1829307294699029E-2</v>
      </c>
      <c r="Y188" s="10">
        <f t="shared" si="41"/>
        <v>2.6415534264538958</v>
      </c>
      <c r="Z188" s="10"/>
      <c r="AA188" s="10">
        <f t="shared" si="45"/>
        <v>4.4966180673387673E-3</v>
      </c>
      <c r="AB188" s="10">
        <f t="shared" si="46"/>
        <v>-1.4872929058373785E-4</v>
      </c>
      <c r="AC188" s="10"/>
      <c r="AD188" s="10">
        <f t="shared" si="47"/>
        <v>5.0618293072946994</v>
      </c>
      <c r="AE188" s="10">
        <f t="shared" si="42"/>
        <v>-3.3584465735461042</v>
      </c>
      <c r="AF188" s="10"/>
      <c r="AG188" s="24">
        <f t="shared" si="48"/>
        <v>4.4966180673382539E-3</v>
      </c>
      <c r="AH188" s="24">
        <f t="shared" si="49"/>
        <v>-1.4872929058373785E-4</v>
      </c>
      <c r="AJ188" s="57">
        <f t="shared" si="50"/>
        <v>-6.5711999999990045</v>
      </c>
      <c r="AL188">
        <v>-2.0712186901578152E+122</v>
      </c>
      <c r="AN188">
        <v>0</v>
      </c>
      <c r="AO188">
        <f t="shared" si="51"/>
        <v>0</v>
      </c>
      <c r="AP188">
        <f t="shared" si="52"/>
        <v>0</v>
      </c>
      <c r="AR188" s="11">
        <f>($AW$18*$AW$15 -($AW$18*COS(RADIANS(A188)))-($AW$15*COS(RADIANS(DEGREES(ASIN(SIN(RADIANS(A189))*($AW$18/$AW$15)))))))</f>
        <v>-4.4442034878815109E-2</v>
      </c>
      <c r="AS188">
        <f t="shared" si="53"/>
        <v>390.79186981068585</v>
      </c>
    </row>
    <row r="189" spans="1:45" customFormat="1" x14ac:dyDescent="0.2">
      <c r="A189" s="7">
        <v>-176</v>
      </c>
      <c r="B189" s="7">
        <v>437.93</v>
      </c>
      <c r="C189" s="7">
        <f t="shared" si="43"/>
        <v>4.3793E-4</v>
      </c>
      <c r="D189" s="7"/>
      <c r="E189" s="7">
        <v>1.165</v>
      </c>
      <c r="F189" s="7"/>
      <c r="G189" s="7">
        <v>1.137</v>
      </c>
      <c r="H189" s="7">
        <v>1.1020000000000001</v>
      </c>
      <c r="I189" s="7">
        <v>1.0920000000000001</v>
      </c>
      <c r="J189" s="7">
        <v>1.3260000000000001</v>
      </c>
      <c r="L189" s="13">
        <f t="shared" si="34"/>
        <v>4.3793E-4</v>
      </c>
      <c r="M189" s="12"/>
      <c r="N189" s="10">
        <f t="shared" si="35"/>
        <v>-0.18999999999999773</v>
      </c>
      <c r="O189" s="10">
        <f t="shared" si="36"/>
        <v>1.2999999999999901E-2</v>
      </c>
      <c r="P189" s="10"/>
      <c r="Q189" s="13">
        <f t="shared" si="37"/>
        <v>-1.9000000000001004E-7</v>
      </c>
      <c r="R189" s="10">
        <f t="shared" si="44"/>
        <v>1300</v>
      </c>
      <c r="S189" s="10"/>
      <c r="T189" s="10">
        <f t="shared" si="38"/>
        <v>116500</v>
      </c>
      <c r="U189" s="10"/>
      <c r="V189" s="10">
        <f t="shared" si="39"/>
        <v>-19.284462518610926</v>
      </c>
      <c r="W189" s="10"/>
      <c r="X189" s="10">
        <f t="shared" si="40"/>
        <v>6.6325925362037796E-2</v>
      </c>
      <c r="Y189" s="10">
        <f t="shared" si="41"/>
        <v>2.6414046971633121</v>
      </c>
      <c r="Z189" s="10"/>
      <c r="AA189" s="10">
        <f t="shared" si="45"/>
        <v>4.8193650890450135E-3</v>
      </c>
      <c r="AB189" s="10">
        <f t="shared" si="46"/>
        <v>-1.8846358298540977E-4</v>
      </c>
      <c r="AC189" s="10"/>
      <c r="AD189" s="10">
        <f t="shared" si="47"/>
        <v>5.0663259253620376</v>
      </c>
      <c r="AE189" s="10">
        <f t="shared" si="42"/>
        <v>-3.3585953028366879</v>
      </c>
      <c r="AF189" s="10"/>
      <c r="AG189" s="24">
        <f t="shared" si="48"/>
        <v>4.8193650890455686E-3</v>
      </c>
      <c r="AH189" s="24">
        <f t="shared" si="49"/>
        <v>-1.8846358298540977E-4</v>
      </c>
      <c r="AJ189" s="57">
        <f t="shared" si="50"/>
        <v>-8.3206699999999003</v>
      </c>
      <c r="AL189">
        <v>-1.1250420028058277E+120</v>
      </c>
      <c r="AN189">
        <v>0</v>
      </c>
      <c r="AO189">
        <f t="shared" si="51"/>
        <v>0</v>
      </c>
      <c r="AP189">
        <f t="shared" si="52"/>
        <v>0</v>
      </c>
      <c r="AR189" s="11">
        <f>($AW$18*$AW$15 -($AW$18*COS(RADIANS(A189)))-($AW$15*COS(RADIANS(DEGREES(ASIN(SIN(RADIANS(A190))*($AW$18/$AW$15)))))))</f>
        <v>-4.446267098586279E-2</v>
      </c>
      <c r="AS189">
        <f t="shared" si="53"/>
        <v>394.72388686252543</v>
      </c>
    </row>
    <row r="190" spans="1:45" customFormat="1" x14ac:dyDescent="0.2">
      <c r="A190" s="7">
        <v>-175</v>
      </c>
      <c r="B190" s="7">
        <v>437.74</v>
      </c>
      <c r="C190" s="7">
        <f t="shared" si="43"/>
        <v>4.3773999999999999E-4</v>
      </c>
      <c r="D190" s="7"/>
      <c r="E190" s="7">
        <v>1.1779999999999999</v>
      </c>
      <c r="F190" s="7"/>
      <c r="G190" s="7">
        <v>1.149</v>
      </c>
      <c r="H190" s="7">
        <v>1.111</v>
      </c>
      <c r="I190" s="7">
        <v>1.1000000000000001</v>
      </c>
      <c r="J190" s="7">
        <v>1.353</v>
      </c>
      <c r="L190" s="13">
        <f t="shared" si="34"/>
        <v>4.3773999999999999E-4</v>
      </c>
      <c r="M190" s="12"/>
      <c r="N190" s="10">
        <f t="shared" si="35"/>
        <v>-0.23000000000001819</v>
      </c>
      <c r="O190" s="10">
        <f t="shared" si="36"/>
        <v>1.2000000000000011E-2</v>
      </c>
      <c r="P190" s="10"/>
      <c r="Q190" s="13">
        <f t="shared" si="37"/>
        <v>-2.3000000000004354E-7</v>
      </c>
      <c r="R190" s="10">
        <f t="shared" si="44"/>
        <v>1200</v>
      </c>
      <c r="S190" s="10"/>
      <c r="T190" s="10">
        <f t="shared" si="38"/>
        <v>117800</v>
      </c>
      <c r="U190" s="10"/>
      <c r="V190" s="10">
        <f t="shared" si="39"/>
        <v>-2.6230663778391308</v>
      </c>
      <c r="W190" s="10"/>
      <c r="X190" s="10">
        <f t="shared" si="40"/>
        <v>7.114529045108281E-2</v>
      </c>
      <c r="Y190" s="10">
        <f t="shared" si="41"/>
        <v>2.6412162335803266</v>
      </c>
      <c r="Z190" s="10"/>
      <c r="AA190" s="10">
        <f t="shared" si="45"/>
        <v>4.4016709414479299E-3</v>
      </c>
      <c r="AB190" s="10">
        <f t="shared" si="46"/>
        <v>-2.28249604426356E-4</v>
      </c>
      <c r="AC190" s="10"/>
      <c r="AD190" s="10">
        <f t="shared" si="47"/>
        <v>5.0711452904510832</v>
      </c>
      <c r="AE190" s="10">
        <f t="shared" si="42"/>
        <v>-3.3587837664196734</v>
      </c>
      <c r="AF190" s="10"/>
      <c r="AG190" s="24">
        <f t="shared" si="48"/>
        <v>4.4016709414478328E-3</v>
      </c>
      <c r="AH190" s="24">
        <f t="shared" si="49"/>
        <v>-2.28249604426356E-4</v>
      </c>
      <c r="AJ190" s="57">
        <f t="shared" si="50"/>
        <v>-10.068020000000796</v>
      </c>
      <c r="AL190">
        <v>-6.5200137264016457E+117</v>
      </c>
      <c r="AN190">
        <v>0</v>
      </c>
      <c r="AO190">
        <f t="shared" si="51"/>
        <v>0</v>
      </c>
      <c r="AP190">
        <f t="shared" si="52"/>
        <v>0</v>
      </c>
      <c r="AR190" s="11">
        <f>($AW$18*$AW$15 -($AW$18*COS(RADIANS(A190)))-($AW$15*COS(RADIANS(DEGREES(ASIN(SIN(RADIANS(A191))*($AW$18/$AW$15)))))))</f>
        <v>-4.4493475263505514E-2</v>
      </c>
      <c r="AS190">
        <f t="shared" si="53"/>
        <v>398.95536547146025</v>
      </c>
    </row>
    <row r="191" spans="1:45" customFormat="1" x14ac:dyDescent="0.2">
      <c r="A191" s="7">
        <v>-174</v>
      </c>
      <c r="B191" s="7">
        <v>437.51</v>
      </c>
      <c r="C191" s="7">
        <f t="shared" si="43"/>
        <v>4.3750999999999995E-4</v>
      </c>
      <c r="D191" s="7"/>
      <c r="E191" s="7">
        <v>1.19</v>
      </c>
      <c r="F191" s="7"/>
      <c r="G191" s="7">
        <v>1.1719999999999999</v>
      </c>
      <c r="H191" s="7">
        <v>1.127</v>
      </c>
      <c r="I191" s="7">
        <v>1.103</v>
      </c>
      <c r="J191" s="7">
        <v>1.357</v>
      </c>
      <c r="L191" s="13">
        <f t="shared" si="34"/>
        <v>4.3750999999999995E-4</v>
      </c>
      <c r="M191" s="12"/>
      <c r="N191" s="10">
        <f t="shared" si="35"/>
        <v>-0.27999999999997272</v>
      </c>
      <c r="O191" s="10">
        <f t="shared" si="36"/>
        <v>2.0000000000000018E-3</v>
      </c>
      <c r="P191" s="10"/>
      <c r="Q191" s="13">
        <f t="shared" si="37"/>
        <v>-2.7999999999996344E-7</v>
      </c>
      <c r="R191" s="10">
        <f t="shared" si="44"/>
        <v>200</v>
      </c>
      <c r="S191" s="10"/>
      <c r="T191" s="10">
        <f t="shared" si="38"/>
        <v>119000</v>
      </c>
      <c r="U191" s="10"/>
      <c r="V191" s="10">
        <f t="shared" si="39"/>
        <v>-2.2897636360058025</v>
      </c>
      <c r="W191" s="10"/>
      <c r="X191" s="10">
        <f t="shared" si="40"/>
        <v>7.554696139253074E-2</v>
      </c>
      <c r="Y191" s="10">
        <f t="shared" si="41"/>
        <v>2.6409879839759003</v>
      </c>
      <c r="Z191" s="10"/>
      <c r="AA191" s="10">
        <f t="shared" si="45"/>
        <v>7.2929401168686514E-4</v>
      </c>
      <c r="AB191" s="10">
        <f t="shared" si="46"/>
        <v>-2.7803109286406169E-4</v>
      </c>
      <c r="AC191" s="10"/>
      <c r="AD191" s="10">
        <f t="shared" si="47"/>
        <v>5.075546961392531</v>
      </c>
      <c r="AE191" s="10">
        <f t="shared" si="42"/>
        <v>-3.3590120160240997</v>
      </c>
      <c r="AF191" s="10"/>
      <c r="AG191" s="24">
        <f t="shared" si="48"/>
        <v>7.2929401168675412E-4</v>
      </c>
      <c r="AH191" s="24">
        <f t="shared" si="49"/>
        <v>-2.7803109286450578E-4</v>
      </c>
      <c r="AJ191" s="57">
        <f t="shared" si="50"/>
        <v>-12.250279999998806</v>
      </c>
      <c r="AL191">
        <v>-4.0298549979755138E+115</v>
      </c>
      <c r="AN191">
        <v>0</v>
      </c>
      <c r="AO191">
        <f t="shared" si="51"/>
        <v>0</v>
      </c>
      <c r="AP191">
        <f t="shared" si="52"/>
        <v>0</v>
      </c>
      <c r="AR191" s="11">
        <f>($AW$18*$AW$15 -($AW$18*COS(RADIANS(A191)))-($AW$15*COS(RADIANS(DEGREES(ASIN(SIN(RADIANS(A192))*($AW$18/$AW$15)))))))</f>
        <v>-4.4534486332003437E-2</v>
      </c>
      <c r="AS191">
        <f t="shared" si="53"/>
        <v>402.80767001302348</v>
      </c>
    </row>
    <row r="192" spans="1:45" customFormat="1" x14ac:dyDescent="0.2">
      <c r="A192" s="7">
        <v>-173</v>
      </c>
      <c r="B192" s="7">
        <v>437.23</v>
      </c>
      <c r="C192" s="7">
        <f t="shared" si="43"/>
        <v>4.3722999999999999E-4</v>
      </c>
      <c r="D192" s="7"/>
      <c r="E192" s="7">
        <v>1.1919999999999999</v>
      </c>
      <c r="F192" s="7"/>
      <c r="G192" s="7">
        <v>1.18</v>
      </c>
      <c r="H192" s="7">
        <v>1.135</v>
      </c>
      <c r="I192" s="7">
        <v>1.1140000000000001</v>
      </c>
      <c r="J192" s="7">
        <v>1.34</v>
      </c>
      <c r="L192" s="13">
        <f t="shared" si="34"/>
        <v>4.3722999999999999E-4</v>
      </c>
      <c r="M192" s="12"/>
      <c r="N192" s="10">
        <f t="shared" si="35"/>
        <v>-0.31999999999999318</v>
      </c>
      <c r="O192" s="10">
        <f t="shared" si="36"/>
        <v>2.0000000000000018E-3</v>
      </c>
      <c r="P192" s="10"/>
      <c r="Q192" s="13">
        <f t="shared" si="37"/>
        <v>-3.1999999999999694E-7</v>
      </c>
      <c r="R192" s="10">
        <f t="shared" si="44"/>
        <v>200</v>
      </c>
      <c r="S192" s="10"/>
      <c r="T192" s="10">
        <f t="shared" si="38"/>
        <v>119200</v>
      </c>
      <c r="U192" s="10"/>
      <c r="V192" s="10">
        <f t="shared" si="39"/>
        <v>-0.98814385615246669</v>
      </c>
      <c r="W192" s="10"/>
      <c r="X192" s="10">
        <f t="shared" si="40"/>
        <v>7.6276255404217605E-2</v>
      </c>
      <c r="Y192" s="10">
        <f t="shared" si="41"/>
        <v>2.6407099528830362</v>
      </c>
      <c r="Z192" s="10"/>
      <c r="AA192" s="10">
        <f t="shared" si="45"/>
        <v>7.2807138913265346E-4</v>
      </c>
      <c r="AB192" s="10">
        <f t="shared" si="46"/>
        <v>-3.1796792371263649E-4</v>
      </c>
      <c r="AC192" s="10"/>
      <c r="AD192" s="10">
        <f t="shared" si="47"/>
        <v>5.0762762554042178</v>
      </c>
      <c r="AE192" s="10">
        <f t="shared" si="42"/>
        <v>-3.3592900471169642</v>
      </c>
      <c r="AF192" s="10"/>
      <c r="AG192" s="24">
        <f t="shared" si="48"/>
        <v>7.2807138913244529E-4</v>
      </c>
      <c r="AH192" s="24">
        <f t="shared" si="49"/>
        <v>-3.179679237121924E-4</v>
      </c>
      <c r="AJ192" s="57">
        <f t="shared" si="50"/>
        <v>-13.991359999999702</v>
      </c>
      <c r="AL192">
        <v>-2.655312314215357E+113</v>
      </c>
      <c r="AN192">
        <v>0</v>
      </c>
      <c r="AO192">
        <f t="shared" si="51"/>
        <v>0</v>
      </c>
      <c r="AP192">
        <f t="shared" si="52"/>
        <v>0</v>
      </c>
      <c r="AR192" s="11">
        <f>($AW$18*$AW$15 -($AW$18*COS(RADIANS(A192)))-($AW$15*COS(RADIANS(DEGREES(ASIN(SIN(RADIANS(A193))*($AW$18/$AW$15)))))))</f>
        <v>-4.4585748474155709E-2</v>
      </c>
      <c r="AS192">
        <f t="shared" si="53"/>
        <v>403.22643341506296</v>
      </c>
    </row>
    <row r="193" spans="1:45" customFormat="1" x14ac:dyDescent="0.2">
      <c r="A193" s="7">
        <v>-172</v>
      </c>
      <c r="B193" s="7">
        <v>436.91</v>
      </c>
      <c r="C193" s="7">
        <f t="shared" si="43"/>
        <v>4.3690999999999999E-4</v>
      </c>
      <c r="D193" s="7"/>
      <c r="E193" s="7">
        <v>1.194</v>
      </c>
      <c r="F193" s="7"/>
      <c r="G193" s="7">
        <v>1.198</v>
      </c>
      <c r="H193" s="7">
        <v>1.1339999999999999</v>
      </c>
      <c r="I193" s="7">
        <v>1.1220000000000001</v>
      </c>
      <c r="J193" s="7">
        <v>1.321</v>
      </c>
      <c r="L193" s="13">
        <f t="shared" si="34"/>
        <v>4.3690999999999999E-4</v>
      </c>
      <c r="M193" s="12"/>
      <c r="N193" s="10">
        <f t="shared" si="35"/>
        <v>-0.37000000000000455</v>
      </c>
      <c r="O193" s="10">
        <f t="shared" si="36"/>
        <v>1.0000000000001119E-3</v>
      </c>
      <c r="P193" s="10"/>
      <c r="Q193" s="13">
        <f t="shared" si="37"/>
        <v>-3.6999999999997105E-7</v>
      </c>
      <c r="R193" s="10">
        <f t="shared" si="44"/>
        <v>100</v>
      </c>
      <c r="S193" s="10"/>
      <c r="T193" s="10">
        <f t="shared" si="38"/>
        <v>119400</v>
      </c>
      <c r="U193" s="10"/>
      <c r="V193" s="10">
        <f t="shared" si="39"/>
        <v>-10.899507067709312</v>
      </c>
      <c r="W193" s="10"/>
      <c r="X193" s="10">
        <f t="shared" si="40"/>
        <v>7.7004326793350258E-2</v>
      </c>
      <c r="Y193" s="10">
        <f t="shared" si="41"/>
        <v>2.6403919849593236</v>
      </c>
      <c r="Z193" s="10"/>
      <c r="AA193" s="10">
        <f t="shared" si="45"/>
        <v>3.6357849080626004E-4</v>
      </c>
      <c r="AB193" s="10">
        <f t="shared" si="46"/>
        <v>-3.6794085045688263E-4</v>
      </c>
      <c r="AC193" s="10"/>
      <c r="AD193" s="10">
        <f t="shared" si="47"/>
        <v>5.0770043267933502</v>
      </c>
      <c r="AE193" s="10">
        <f t="shared" si="42"/>
        <v>-3.3596080150406764</v>
      </c>
      <c r="AF193" s="10"/>
      <c r="AG193" s="24">
        <f t="shared" si="48"/>
        <v>3.6357849080648208E-4</v>
      </c>
      <c r="AH193" s="24">
        <f t="shared" si="49"/>
        <v>-3.6794085045688263E-4</v>
      </c>
      <c r="AJ193" s="57">
        <f t="shared" si="50"/>
        <v>-16.165670000000198</v>
      </c>
      <c r="AL193">
        <v>-1.8644520707858906E+111</v>
      </c>
      <c r="AN193">
        <v>0</v>
      </c>
      <c r="AO193">
        <f t="shared" si="51"/>
        <v>0</v>
      </c>
      <c r="AP193">
        <f t="shared" si="52"/>
        <v>0</v>
      </c>
      <c r="AR193" s="11">
        <f>($AW$18*$AW$15 -($AW$18*COS(RADIANS(A193)))-($AW$15*COS(RADIANS(DEGREES(ASIN(SIN(RADIANS(A194))*($AW$18/$AW$15)))))))</f>
        <v>-4.4647311643207468E-2</v>
      </c>
      <c r="AS193">
        <f t="shared" si="53"/>
        <v>403.60737921541062</v>
      </c>
    </row>
    <row r="194" spans="1:45" customFormat="1" x14ac:dyDescent="0.2">
      <c r="A194" s="7">
        <v>-171</v>
      </c>
      <c r="B194" s="7">
        <v>436.54</v>
      </c>
      <c r="C194" s="7">
        <f t="shared" si="43"/>
        <v>4.3654000000000002E-4</v>
      </c>
      <c r="D194" s="7"/>
      <c r="E194" s="7">
        <v>1.1950000000000001</v>
      </c>
      <c r="F194" s="7"/>
      <c r="G194" s="7">
        <v>1.2</v>
      </c>
      <c r="H194" s="7">
        <v>1.139</v>
      </c>
      <c r="I194" s="7">
        <v>1.129</v>
      </c>
      <c r="J194" s="7">
        <v>1.3140000000000001</v>
      </c>
      <c r="L194" s="13">
        <f t="shared" si="34"/>
        <v>4.3654000000000002E-4</v>
      </c>
      <c r="M194" s="12"/>
      <c r="N194" s="10">
        <f t="shared" si="35"/>
        <v>-0.40000000000003411</v>
      </c>
      <c r="O194" s="10">
        <f t="shared" si="36"/>
        <v>1.2000000000000011E-2</v>
      </c>
      <c r="P194" s="10"/>
      <c r="Q194" s="13">
        <f t="shared" si="37"/>
        <v>-4.0000000000006393E-7</v>
      </c>
      <c r="R194" s="10">
        <f t="shared" si="44"/>
        <v>1200.0000000000146</v>
      </c>
      <c r="S194" s="10"/>
      <c r="T194" s="10">
        <f t="shared" si="38"/>
        <v>119500</v>
      </c>
      <c r="U194" s="10"/>
      <c r="V194" s="10">
        <f t="shared" si="39"/>
        <v>-6.3993620934235151</v>
      </c>
      <c r="W194" s="10"/>
      <c r="X194" s="10">
        <f t="shared" si="40"/>
        <v>7.7367905284156518E-2</v>
      </c>
      <c r="Y194" s="10">
        <f t="shared" si="41"/>
        <v>2.6400240441088667</v>
      </c>
      <c r="Z194" s="10"/>
      <c r="AA194" s="10">
        <f t="shared" si="45"/>
        <v>4.3393648131927198E-3</v>
      </c>
      <c r="AB194" s="10">
        <f t="shared" si="46"/>
        <v>-3.981248680542393E-4</v>
      </c>
      <c r="AC194" s="10"/>
      <c r="AD194" s="10">
        <f t="shared" si="47"/>
        <v>5.0773679052841567</v>
      </c>
      <c r="AE194" s="10">
        <f t="shared" si="42"/>
        <v>-3.3599759558911333</v>
      </c>
      <c r="AF194" s="10"/>
      <c r="AG194" s="24">
        <f t="shared" si="48"/>
        <v>4.3393648131928586E-3</v>
      </c>
      <c r="AH194" s="24">
        <f t="shared" si="49"/>
        <v>-3.9812486805468339E-4</v>
      </c>
      <c r="AJ194" s="57">
        <f t="shared" si="50"/>
        <v>-17.461600000001489</v>
      </c>
      <c r="AL194">
        <v>-1.3945060580932431E+109</v>
      </c>
      <c r="AN194">
        <v>0</v>
      </c>
      <c r="AO194">
        <f t="shared" si="51"/>
        <v>0</v>
      </c>
      <c r="AP194">
        <f t="shared" si="52"/>
        <v>0</v>
      </c>
      <c r="AR194" s="11">
        <f>($AW$18*$AW$15 -($AW$18*COS(RADIANS(A194)))-($AW$15*COS(RADIANS(DEGREES(ASIN(SIN(RADIANS(A195))*($AW$18/$AW$15)))))))</f>
        <v>-4.4719231471964244E-2</v>
      </c>
      <c r="AS194">
        <f t="shared" si="53"/>
        <v>403.60332511899355</v>
      </c>
    </row>
    <row r="195" spans="1:45" customFormat="1" x14ac:dyDescent="0.2">
      <c r="A195" s="7">
        <v>-170</v>
      </c>
      <c r="B195" s="7">
        <v>436.14</v>
      </c>
      <c r="C195" s="7">
        <f t="shared" si="43"/>
        <v>4.3613999999999995E-4</v>
      </c>
      <c r="D195" s="7"/>
      <c r="E195" s="7">
        <v>1.2070000000000001</v>
      </c>
      <c r="F195" s="7"/>
      <c r="G195" s="7">
        <v>1.214</v>
      </c>
      <c r="H195" s="7">
        <v>1.147</v>
      </c>
      <c r="I195" s="7">
        <v>1.1379999999999999</v>
      </c>
      <c r="J195" s="7">
        <v>1.3280000000000001</v>
      </c>
      <c r="L195" s="13">
        <f t="shared" si="34"/>
        <v>4.3613999999999995E-4</v>
      </c>
      <c r="M195" s="12"/>
      <c r="N195" s="10">
        <f t="shared" si="35"/>
        <v>-0.44999999999998863</v>
      </c>
      <c r="O195" s="10">
        <f t="shared" si="36"/>
        <v>8.0000000000000071E-3</v>
      </c>
      <c r="P195" s="10"/>
      <c r="Q195" s="13">
        <f t="shared" si="37"/>
        <v>-4.4999999999998383E-7</v>
      </c>
      <c r="R195" s="10">
        <f t="shared" si="44"/>
        <v>800</v>
      </c>
      <c r="S195" s="10"/>
      <c r="T195" s="10">
        <f t="shared" si="38"/>
        <v>120700.00000000001</v>
      </c>
      <c r="U195" s="10"/>
      <c r="V195" s="10">
        <f t="shared" si="39"/>
        <v>0.73171117475404501</v>
      </c>
      <c r="W195" s="10"/>
      <c r="X195" s="10">
        <f t="shared" si="40"/>
        <v>8.1707270097349238E-2</v>
      </c>
      <c r="Y195" s="10">
        <f t="shared" si="41"/>
        <v>2.6396259192408125</v>
      </c>
      <c r="Z195" s="10"/>
      <c r="AA195" s="10">
        <f t="shared" si="45"/>
        <v>2.8690078369817823E-3</v>
      </c>
      <c r="AB195" s="10">
        <f t="shared" si="46"/>
        <v>-4.4832716059772793E-4</v>
      </c>
      <c r="AC195" s="10"/>
      <c r="AD195" s="10">
        <f t="shared" si="47"/>
        <v>5.0817072700973496</v>
      </c>
      <c r="AE195" s="10">
        <f t="shared" si="42"/>
        <v>-3.360374080759188</v>
      </c>
      <c r="AF195" s="10"/>
      <c r="AG195" s="24">
        <f t="shared" si="48"/>
        <v>2.8690078369812966E-3</v>
      </c>
      <c r="AH195" s="24">
        <f t="shared" si="49"/>
        <v>-4.4832716059772793E-4</v>
      </c>
      <c r="AJ195" s="57">
        <f t="shared" si="50"/>
        <v>-19.626299999999503</v>
      </c>
      <c r="AL195">
        <v>-1.1105734806248632E+107</v>
      </c>
      <c r="AN195">
        <v>0</v>
      </c>
      <c r="AO195">
        <f t="shared" si="51"/>
        <v>0</v>
      </c>
      <c r="AP195">
        <f t="shared" si="52"/>
        <v>0</v>
      </c>
      <c r="AR195" s="11">
        <f>($AW$18*$AW$15 -($AW$18*COS(RADIANS(A195)))-($AW$15*COS(RADIANS(DEGREES(ASIN(SIN(RADIANS(A196))*($AW$18/$AW$15)))))))</f>
        <v>-4.4801569282953327E-2</v>
      </c>
      <c r="AS195">
        <f t="shared" si="53"/>
        <v>407.28271161681488</v>
      </c>
    </row>
    <row r="196" spans="1:45" customFormat="1" x14ac:dyDescent="0.2">
      <c r="A196" s="7">
        <v>-169</v>
      </c>
      <c r="B196" s="7">
        <v>435.69</v>
      </c>
      <c r="C196" s="7">
        <f t="shared" si="43"/>
        <v>4.3568999999999997E-4</v>
      </c>
      <c r="D196" s="7"/>
      <c r="E196" s="7">
        <v>1.2150000000000001</v>
      </c>
      <c r="F196" s="7"/>
      <c r="G196" s="7">
        <v>1.23</v>
      </c>
      <c r="H196" s="7">
        <v>1.1519999999999999</v>
      </c>
      <c r="I196" s="7">
        <v>1.1479999999999999</v>
      </c>
      <c r="J196" s="7">
        <v>1.33</v>
      </c>
      <c r="L196" s="13">
        <f t="shared" si="34"/>
        <v>4.3568999999999997E-4</v>
      </c>
      <c r="M196" s="12"/>
      <c r="N196" s="10">
        <f t="shared" si="35"/>
        <v>-0.49000000000000909</v>
      </c>
      <c r="O196" s="10">
        <f t="shared" si="36"/>
        <v>-1.0000000000001119E-3</v>
      </c>
      <c r="P196" s="10"/>
      <c r="Q196" s="13">
        <f t="shared" si="37"/>
        <v>-4.9000000000001733E-7</v>
      </c>
      <c r="R196" s="10">
        <f t="shared" si="44"/>
        <v>-100.00000000001455</v>
      </c>
      <c r="S196" s="10"/>
      <c r="T196" s="10">
        <f t="shared" si="38"/>
        <v>121500.00000000001</v>
      </c>
      <c r="U196" s="10"/>
      <c r="V196" s="10">
        <f t="shared" si="39"/>
        <v>0</v>
      </c>
      <c r="W196" s="10"/>
      <c r="X196" s="10">
        <f t="shared" si="40"/>
        <v>8.4576277934331021E-2</v>
      </c>
      <c r="Y196" s="10">
        <f t="shared" si="41"/>
        <v>2.6391775920802147</v>
      </c>
      <c r="Z196" s="10"/>
      <c r="AA196" s="10">
        <f t="shared" si="45"/>
        <v>-3.5759119509225223E-4</v>
      </c>
      <c r="AB196" s="10">
        <f t="shared" si="46"/>
        <v>-4.8870539009104874E-4</v>
      </c>
      <c r="AC196" s="10"/>
      <c r="AD196" s="10">
        <f t="shared" si="47"/>
        <v>5.0845762779343309</v>
      </c>
      <c r="AE196" s="10">
        <f t="shared" si="42"/>
        <v>-3.3608224079197857</v>
      </c>
      <c r="AF196" s="10"/>
      <c r="AG196" s="24">
        <f t="shared" si="48"/>
        <v>-3.5759119509215509E-4</v>
      </c>
      <c r="AH196" s="24">
        <f t="shared" si="49"/>
        <v>-4.8870539009104874E-4</v>
      </c>
      <c r="AJ196" s="57">
        <f t="shared" si="50"/>
        <v>-21.348810000000395</v>
      </c>
      <c r="AL196">
        <v>-9.4136066587633852E+104</v>
      </c>
      <c r="AN196">
        <v>0</v>
      </c>
      <c r="AO196">
        <f t="shared" si="51"/>
        <v>0</v>
      </c>
      <c r="AP196">
        <f t="shared" si="52"/>
        <v>0</v>
      </c>
      <c r="AR196" s="11">
        <f>($AW$18*$AW$15 -($AW$18*COS(RADIANS(A196)))-($AW$15*COS(RADIANS(DEGREES(ASIN(SIN(RADIANS(A197))*($AW$18/$AW$15)))))))</f>
        <v>-4.4894392099449079E-2</v>
      </c>
      <c r="AS196">
        <f t="shared" si="53"/>
        <v>409.55917186005962</v>
      </c>
    </row>
    <row r="197" spans="1:45" customFormat="1" x14ac:dyDescent="0.2">
      <c r="A197" s="7">
        <v>-168</v>
      </c>
      <c r="B197" s="7">
        <v>435.2</v>
      </c>
      <c r="C197" s="7">
        <f t="shared" si="43"/>
        <v>4.3519999999999995E-4</v>
      </c>
      <c r="D197" s="7"/>
      <c r="E197" s="7">
        <v>1.214</v>
      </c>
      <c r="F197" s="7"/>
      <c r="G197" s="7">
        <v>1.238</v>
      </c>
      <c r="H197" s="7">
        <v>1.1719999999999999</v>
      </c>
      <c r="I197" s="7">
        <v>1.1539999999999999</v>
      </c>
      <c r="J197" s="7">
        <v>1.292</v>
      </c>
      <c r="L197" s="13">
        <f t="shared" ref="L197:L260" si="54">B197*10^-6</f>
        <v>4.3519999999999995E-4</v>
      </c>
      <c r="M197" s="12"/>
      <c r="N197" s="10">
        <f t="shared" ref="N197:N260" si="55">-(B197-B198)</f>
        <v>-0.53999999999996362</v>
      </c>
      <c r="O197" s="10">
        <f t="shared" ref="O197:O260" si="56">E198-E197</f>
        <v>0</v>
      </c>
      <c r="P197" s="10"/>
      <c r="Q197" s="13">
        <f t="shared" ref="Q197:Q260" si="57">(L198-L197)</f>
        <v>-5.3999999999993723E-7</v>
      </c>
      <c r="R197" s="10">
        <f t="shared" si="44"/>
        <v>0</v>
      </c>
      <c r="S197" s="10"/>
      <c r="T197" s="10">
        <f t="shared" ref="T197:T260" si="58">E197*10^5</f>
        <v>121400</v>
      </c>
      <c r="U197" s="10"/>
      <c r="V197" s="10">
        <f t="shared" ref="V197:V260" si="59">((AD199-AD198))/(AE199-AE198)</f>
        <v>0.62798626887656317</v>
      </c>
      <c r="W197" s="10"/>
      <c r="X197" s="10">
        <f t="shared" ref="X197:X260" si="60">LOG(E197)</f>
        <v>8.4218686739238768E-2</v>
      </c>
      <c r="Y197" s="10">
        <f t="shared" ref="Y197:Y260" si="61">LOG(B197)</f>
        <v>2.6386888866901237</v>
      </c>
      <c r="Z197" s="10"/>
      <c r="AA197" s="10">
        <f t="shared" si="45"/>
        <v>0</v>
      </c>
      <c r="AB197" s="10">
        <f t="shared" si="46"/>
        <v>-5.3921102327780801E-4</v>
      </c>
      <c r="AC197" s="10"/>
      <c r="AD197" s="10">
        <f t="shared" si="47"/>
        <v>5.0842186867392387</v>
      </c>
      <c r="AE197" s="10">
        <f t="shared" ref="AE197:AE260" si="62">LOG(L197)</f>
        <v>-3.3613111133098768</v>
      </c>
      <c r="AF197" s="10"/>
      <c r="AG197" s="24">
        <f t="shared" si="48"/>
        <v>0</v>
      </c>
      <c r="AH197" s="24">
        <f t="shared" si="49"/>
        <v>-5.3921102327736392E-4</v>
      </c>
      <c r="AJ197" s="57">
        <f t="shared" si="50"/>
        <v>-23.500799999998414</v>
      </c>
      <c r="AL197">
        <v>-8.4892787828901583E+102</v>
      </c>
      <c r="AN197">
        <v>0</v>
      </c>
      <c r="AO197">
        <f t="shared" si="51"/>
        <v>0</v>
      </c>
      <c r="AP197">
        <f t="shared" si="52"/>
        <v>0</v>
      </c>
      <c r="AR197" s="11">
        <f>($AW$18*$AW$15 -($AW$18*COS(RADIANS(A197)))-($AW$15*COS(RADIANS(DEGREES(ASIN(SIN(RADIANS(A198))*($AW$18/$AW$15)))))))</f>
        <v>-4.4997772657152213E-2</v>
      </c>
      <c r="AS197">
        <f t="shared" si="53"/>
        <v>408.7618533366666</v>
      </c>
    </row>
    <row r="198" spans="1:45" customFormat="1" x14ac:dyDescent="0.2">
      <c r="A198" s="7">
        <v>-167</v>
      </c>
      <c r="B198" s="7">
        <v>434.66</v>
      </c>
      <c r="C198" s="7">
        <f t="shared" ref="C198:C261" si="63">B198*10^-6</f>
        <v>4.3466000000000002E-4</v>
      </c>
      <c r="D198" s="7"/>
      <c r="E198" s="7">
        <v>1.214</v>
      </c>
      <c r="F198" s="7"/>
      <c r="G198" s="7">
        <v>1.248</v>
      </c>
      <c r="H198" s="7">
        <v>1.1870000000000001</v>
      </c>
      <c r="I198" s="7">
        <v>1.165</v>
      </c>
      <c r="J198" s="7">
        <v>1.2569999999999999</v>
      </c>
      <c r="L198" s="13">
        <f t="shared" si="54"/>
        <v>4.3466000000000002E-4</v>
      </c>
      <c r="M198" s="12"/>
      <c r="N198" s="10">
        <f t="shared" si="55"/>
        <v>-0.57000000000005002</v>
      </c>
      <c r="O198" s="10">
        <f t="shared" si="56"/>
        <v>-9.9999999999988987E-4</v>
      </c>
      <c r="P198" s="10"/>
      <c r="Q198" s="13">
        <f t="shared" si="57"/>
        <v>-5.7000000000008433E-7</v>
      </c>
      <c r="R198" s="10">
        <f t="shared" ref="R198:R261" si="64">(T199-T198)</f>
        <v>-99.999999999985448</v>
      </c>
      <c r="S198" s="10"/>
      <c r="T198" s="10">
        <f t="shared" si="58"/>
        <v>121400</v>
      </c>
      <c r="U198" s="10"/>
      <c r="V198" s="10">
        <f t="shared" si="59"/>
        <v>1.7325102757646413</v>
      </c>
      <c r="W198" s="10"/>
      <c r="X198" s="10">
        <f t="shared" si="60"/>
        <v>8.4218686739238768E-2</v>
      </c>
      <c r="Y198" s="10">
        <f t="shared" si="61"/>
        <v>2.6381496756668459</v>
      </c>
      <c r="Z198" s="10"/>
      <c r="AA198" s="10">
        <f t="shared" ref="AA198:AA261" si="65">X199-X198</f>
        <v>-3.5788587266576133E-4</v>
      </c>
      <c r="AB198" s="10">
        <f t="shared" ref="AB198:AB261" si="66">Y199-Y198</f>
        <v>-5.6989442349797415E-4</v>
      </c>
      <c r="AC198" s="10"/>
      <c r="AD198" s="10">
        <f t="shared" ref="AD198:AD261" si="67">(LOG(T198))</f>
        <v>5.0842186867392387</v>
      </c>
      <c r="AE198" s="10">
        <f t="shared" si="62"/>
        <v>-3.3618503243331541</v>
      </c>
      <c r="AF198" s="10"/>
      <c r="AG198" s="24">
        <f t="shared" ref="AG198:AG261" si="68">AD199-AD198</f>
        <v>-3.5788587266605276E-4</v>
      </c>
      <c r="AH198" s="24">
        <f t="shared" ref="AH198:AH261" si="69">AE199-AE198</f>
        <v>-5.6989442349797415E-4</v>
      </c>
      <c r="AJ198" s="57">
        <f t="shared" ref="AJ198:AJ261" si="70">(B198*$N198)/10</f>
        <v>-24.775620000002174</v>
      </c>
      <c r="AL198">
        <v>-8.1417110837956909E+100</v>
      </c>
      <c r="AN198">
        <v>0</v>
      </c>
      <c r="AO198">
        <f t="shared" si="51"/>
        <v>0</v>
      </c>
      <c r="AP198">
        <f t="shared" si="52"/>
        <v>0</v>
      </c>
      <c r="AR198" s="11">
        <f>($AW$18*$AW$15 -($AW$18*COS(RADIANS(A198)))-($AW$15*COS(RADIANS(DEGREES(ASIN(SIN(RADIANS(A199))*($AW$18/$AW$15)))))))</f>
        <v>-4.51117894162891E-2</v>
      </c>
      <c r="AS198">
        <f t="shared" si="53"/>
        <v>408.25465802232429</v>
      </c>
    </row>
    <row r="199" spans="1:45" customFormat="1" x14ac:dyDescent="0.2">
      <c r="A199" s="7">
        <v>-166</v>
      </c>
      <c r="B199" s="7">
        <v>434.09</v>
      </c>
      <c r="C199" s="7">
        <f t="shared" si="63"/>
        <v>4.3408999999999993E-4</v>
      </c>
      <c r="D199" s="7"/>
      <c r="E199" s="7">
        <v>1.2130000000000001</v>
      </c>
      <c r="F199" s="7"/>
      <c r="G199" s="7">
        <v>1.2589999999999999</v>
      </c>
      <c r="H199" s="7">
        <v>1.1970000000000001</v>
      </c>
      <c r="I199" s="7">
        <v>1.1739999999999999</v>
      </c>
      <c r="J199" s="7">
        <v>1.224</v>
      </c>
      <c r="L199" s="13">
        <f t="shared" si="54"/>
        <v>4.3408999999999993E-4</v>
      </c>
      <c r="M199" s="12"/>
      <c r="N199" s="10">
        <f t="shared" si="55"/>
        <v>-0.6199999999999477</v>
      </c>
      <c r="O199" s="10">
        <f t="shared" si="56"/>
        <v>-3.0000000000001137E-3</v>
      </c>
      <c r="P199" s="10"/>
      <c r="Q199" s="13">
        <f t="shared" si="57"/>
        <v>-6.1999999999995002E-7</v>
      </c>
      <c r="R199" s="10">
        <f t="shared" si="64"/>
        <v>-300.00000000001455</v>
      </c>
      <c r="S199" s="10"/>
      <c r="T199" s="10">
        <f t="shared" si="58"/>
        <v>121300.00000000001</v>
      </c>
      <c r="U199" s="10"/>
      <c r="V199" s="10">
        <f t="shared" si="59"/>
        <v>0</v>
      </c>
      <c r="W199" s="10"/>
      <c r="X199" s="10">
        <f t="shared" si="60"/>
        <v>8.3860800866573007E-2</v>
      </c>
      <c r="Y199" s="10">
        <f t="shared" si="61"/>
        <v>2.6375797812433479</v>
      </c>
      <c r="Z199" s="10"/>
      <c r="AA199" s="10">
        <f t="shared" si="65"/>
        <v>-1.0754305501229355E-3</v>
      </c>
      <c r="AB199" s="10">
        <f t="shared" si="66"/>
        <v>-6.2073545257801399E-4</v>
      </c>
      <c r="AC199" s="10"/>
      <c r="AD199" s="10">
        <f t="shared" si="67"/>
        <v>5.0838608008665727</v>
      </c>
      <c r="AE199" s="10">
        <f t="shared" si="62"/>
        <v>-3.3624202187566521</v>
      </c>
      <c r="AF199" s="10"/>
      <c r="AG199" s="24">
        <f t="shared" si="68"/>
        <v>-1.0754305501228245E-3</v>
      </c>
      <c r="AH199" s="24">
        <f t="shared" si="69"/>
        <v>-6.2073545257801399E-4</v>
      </c>
      <c r="AJ199" s="57">
        <f t="shared" si="70"/>
        <v>-26.913579999997729</v>
      </c>
      <c r="AL199">
        <v>-8.3007028079558995E+98</v>
      </c>
      <c r="AN199">
        <v>0</v>
      </c>
      <c r="AO199">
        <f t="shared" si="51"/>
        <v>0</v>
      </c>
      <c r="AP199">
        <f t="shared" si="52"/>
        <v>0</v>
      </c>
      <c r="AR199" s="11">
        <f>($AW$18*$AW$15 -($AW$18*COS(RADIANS(A199)))-($AW$15*COS(RADIANS(DEGREES(ASIN(SIN(RADIANS(A200))*($AW$18/$AW$15)))))))</f>
        <v>-4.5236526573867925E-2</v>
      </c>
      <c r="AS199">
        <f t="shared" si="53"/>
        <v>407.38343734439769</v>
      </c>
    </row>
    <row r="200" spans="1:45" customFormat="1" x14ac:dyDescent="0.2">
      <c r="A200" s="7">
        <v>-165</v>
      </c>
      <c r="B200" s="7">
        <v>433.47</v>
      </c>
      <c r="C200" s="7">
        <f t="shared" si="63"/>
        <v>4.3346999999999998E-4</v>
      </c>
      <c r="D200" s="7"/>
      <c r="E200" s="7">
        <v>1.21</v>
      </c>
      <c r="F200" s="7"/>
      <c r="G200" s="7">
        <v>1.276</v>
      </c>
      <c r="H200" s="7">
        <v>1.204</v>
      </c>
      <c r="I200" s="7">
        <v>1.1890000000000001</v>
      </c>
      <c r="J200" s="7">
        <v>1.1719999999999999</v>
      </c>
      <c r="L200" s="13">
        <f t="shared" si="54"/>
        <v>4.3346999999999998E-4</v>
      </c>
      <c r="M200" s="12"/>
      <c r="N200" s="10">
        <f t="shared" si="55"/>
        <v>-0.67000000000001592</v>
      </c>
      <c r="O200" s="10">
        <f t="shared" si="56"/>
        <v>0</v>
      </c>
      <c r="P200" s="10"/>
      <c r="Q200" s="13">
        <f t="shared" si="57"/>
        <v>-6.6999999999997834E-7</v>
      </c>
      <c r="R200" s="10">
        <f t="shared" si="64"/>
        <v>0</v>
      </c>
      <c r="S200" s="10"/>
      <c r="T200" s="10">
        <f t="shared" si="58"/>
        <v>121000</v>
      </c>
      <c r="U200" s="10"/>
      <c r="V200" s="10">
        <f t="shared" si="59"/>
        <v>-4.0710893906805126</v>
      </c>
      <c r="W200" s="10"/>
      <c r="X200" s="10">
        <f t="shared" si="60"/>
        <v>8.2785370316450071E-2</v>
      </c>
      <c r="Y200" s="10">
        <f t="shared" si="61"/>
        <v>2.6369590457907699</v>
      </c>
      <c r="Z200" s="10"/>
      <c r="AA200" s="10">
        <f t="shared" si="65"/>
        <v>0</v>
      </c>
      <c r="AB200" s="10">
        <f t="shared" si="66"/>
        <v>-6.7179369225689456E-4</v>
      </c>
      <c r="AC200" s="10"/>
      <c r="AD200" s="10">
        <f t="shared" si="67"/>
        <v>5.0827853703164498</v>
      </c>
      <c r="AE200" s="10">
        <f t="shared" si="62"/>
        <v>-3.3630409542092301</v>
      </c>
      <c r="AF200" s="10"/>
      <c r="AG200" s="24">
        <f t="shared" si="68"/>
        <v>0</v>
      </c>
      <c r="AH200" s="24">
        <f t="shared" si="69"/>
        <v>-6.7179369225689456E-4</v>
      </c>
      <c r="AJ200" s="57">
        <f t="shared" si="70"/>
        <v>-29.04249000000069</v>
      </c>
      <c r="AL200">
        <v>-8.9927490375224557E+96</v>
      </c>
      <c r="AN200">
        <v>0</v>
      </c>
      <c r="AO200">
        <f t="shared" si="51"/>
        <v>0</v>
      </c>
      <c r="AP200">
        <f t="shared" si="52"/>
        <v>0</v>
      </c>
      <c r="AR200" s="11">
        <f>($AW$18*$AW$15 -($AW$18*COS(RADIANS(A200)))-($AW$15*COS(RADIANS(DEGREES(ASIN(SIN(RADIANS(A201))*($AW$18/$AW$15)))))))</f>
        <v>-4.5372074075802238E-2</v>
      </c>
      <c r="AS200">
        <f t="shared" si="53"/>
        <v>405.79547717777939</v>
      </c>
    </row>
    <row r="201" spans="1:45" customFormat="1" x14ac:dyDescent="0.2">
      <c r="A201" s="7">
        <v>-164</v>
      </c>
      <c r="B201" s="7">
        <v>432.8</v>
      </c>
      <c r="C201" s="7">
        <f t="shared" si="63"/>
        <v>4.328E-4</v>
      </c>
      <c r="D201" s="7"/>
      <c r="E201" s="7">
        <v>1.21</v>
      </c>
      <c r="F201" s="7"/>
      <c r="G201" s="7">
        <v>1.288</v>
      </c>
      <c r="H201" s="7">
        <v>1.218</v>
      </c>
      <c r="I201" s="7">
        <v>1.198</v>
      </c>
      <c r="J201" s="7">
        <v>1.1359999999999999</v>
      </c>
      <c r="L201" s="13">
        <f t="shared" si="54"/>
        <v>4.328E-4</v>
      </c>
      <c r="M201" s="12"/>
      <c r="N201" s="10">
        <f t="shared" si="55"/>
        <v>-0.69999999999998863</v>
      </c>
      <c r="O201" s="10">
        <f t="shared" si="56"/>
        <v>8.0000000000000071E-3</v>
      </c>
      <c r="P201" s="10"/>
      <c r="Q201" s="13">
        <f t="shared" si="57"/>
        <v>-7.0000000000001701E-7</v>
      </c>
      <c r="R201" s="10">
        <f t="shared" si="64"/>
        <v>800</v>
      </c>
      <c r="S201" s="10"/>
      <c r="T201" s="10">
        <f t="shared" si="58"/>
        <v>121000</v>
      </c>
      <c r="U201" s="10"/>
      <c r="V201" s="10">
        <f t="shared" si="59"/>
        <v>-2.3581892405934144</v>
      </c>
      <c r="W201" s="10"/>
      <c r="X201" s="10">
        <f t="shared" si="60"/>
        <v>8.2785370316450071E-2</v>
      </c>
      <c r="Y201" s="10">
        <f t="shared" si="61"/>
        <v>2.636287252098513</v>
      </c>
      <c r="Z201" s="10"/>
      <c r="AA201" s="10">
        <f t="shared" si="65"/>
        <v>2.8619179804064698E-3</v>
      </c>
      <c r="AB201" s="10">
        <f t="shared" si="66"/>
        <v>-7.0298578728289485E-4</v>
      </c>
      <c r="AC201" s="10"/>
      <c r="AD201" s="10">
        <f t="shared" si="67"/>
        <v>5.0827853703164498</v>
      </c>
      <c r="AE201" s="10">
        <f t="shared" si="62"/>
        <v>-3.363712747901487</v>
      </c>
      <c r="AF201" s="10"/>
      <c r="AG201" s="24">
        <f t="shared" si="68"/>
        <v>2.8619179804065809E-3</v>
      </c>
      <c r="AH201" s="24">
        <f t="shared" si="69"/>
        <v>-7.0298578728289485E-4</v>
      </c>
      <c r="AJ201" s="57">
        <f t="shared" si="70"/>
        <v>-30.295999999999509</v>
      </c>
      <c r="AL201">
        <v>-1.0348386880769921E+95</v>
      </c>
      <c r="AN201">
        <v>0</v>
      </c>
      <c r="AO201">
        <f t="shared" si="51"/>
        <v>0</v>
      </c>
      <c r="AP201">
        <f t="shared" si="52"/>
        <v>0</v>
      </c>
      <c r="AR201" s="11">
        <f>($AW$18*$AW$15 -($AW$18*COS(RADIANS(A201)))-($AW$15*COS(RADIANS(DEGREES(ASIN(SIN(RADIANS(A202))*($AW$18/$AW$15)))))))</f>
        <v>-4.5518527628580358E-2</v>
      </c>
      <c r="AS201">
        <f t="shared" si="53"/>
        <v>405.1682527569219</v>
      </c>
    </row>
    <row r="202" spans="1:45" customFormat="1" x14ac:dyDescent="0.2">
      <c r="A202" s="7">
        <v>-163</v>
      </c>
      <c r="B202" s="7">
        <v>432.1</v>
      </c>
      <c r="C202" s="7">
        <f t="shared" si="63"/>
        <v>4.3209999999999999E-4</v>
      </c>
      <c r="D202" s="7"/>
      <c r="E202" s="7">
        <v>1.218</v>
      </c>
      <c r="F202" s="7"/>
      <c r="G202" s="7">
        <v>1.3049999999999999</v>
      </c>
      <c r="H202" s="7">
        <v>1.228</v>
      </c>
      <c r="I202" s="7">
        <v>1.216</v>
      </c>
      <c r="J202" s="7">
        <v>1.1240000000000001</v>
      </c>
      <c r="L202" s="13">
        <f t="shared" si="54"/>
        <v>4.3209999999999999E-4</v>
      </c>
      <c r="M202" s="12"/>
      <c r="N202" s="10">
        <f t="shared" si="55"/>
        <v>-0.75</v>
      </c>
      <c r="O202" s="10">
        <f t="shared" si="56"/>
        <v>5.0000000000001155E-3</v>
      </c>
      <c r="P202" s="10"/>
      <c r="Q202" s="13">
        <f t="shared" si="57"/>
        <v>-7.4999999999999113E-7</v>
      </c>
      <c r="R202" s="10">
        <f t="shared" si="64"/>
        <v>500.00000000001455</v>
      </c>
      <c r="S202" s="10"/>
      <c r="T202" s="10">
        <f t="shared" si="58"/>
        <v>121800</v>
      </c>
      <c r="U202" s="10"/>
      <c r="V202" s="10">
        <f t="shared" si="59"/>
        <v>2.2068336693786752</v>
      </c>
      <c r="W202" s="10"/>
      <c r="X202" s="10">
        <f t="shared" si="60"/>
        <v>8.5647288296856541E-2</v>
      </c>
      <c r="Y202" s="10">
        <f t="shared" si="61"/>
        <v>2.6355842663112301</v>
      </c>
      <c r="Z202" s="10"/>
      <c r="AA202" s="10">
        <f t="shared" si="65"/>
        <v>1.7791687394289463E-3</v>
      </c>
      <c r="AB202" s="10">
        <f t="shared" si="66"/>
        <v>-7.544639373309181E-4</v>
      </c>
      <c r="AC202" s="10"/>
      <c r="AD202" s="10">
        <f t="shared" si="67"/>
        <v>5.0856472882968564</v>
      </c>
      <c r="AE202" s="10">
        <f t="shared" si="62"/>
        <v>-3.3644157336887699</v>
      </c>
      <c r="AF202" s="10"/>
      <c r="AG202" s="24">
        <f t="shared" si="68"/>
        <v>1.7791687394295153E-3</v>
      </c>
      <c r="AH202" s="24">
        <f t="shared" si="69"/>
        <v>-7.544639373309181E-4</v>
      </c>
      <c r="AJ202" s="57">
        <f t="shared" si="70"/>
        <v>-32.407500000000006</v>
      </c>
      <c r="AL202">
        <v>-1.2643856493872704E+93</v>
      </c>
      <c r="AN202">
        <v>0</v>
      </c>
      <c r="AO202">
        <f t="shared" si="51"/>
        <v>0</v>
      </c>
      <c r="AP202">
        <f t="shared" si="52"/>
        <v>0</v>
      </c>
      <c r="AR202" s="11">
        <f>($AW$18*$AW$15 -($AW$18*COS(RADIANS(A202)))-($AW$15*COS(RADIANS(DEGREES(ASIN(SIN(RADIANS(A203))*($AW$18/$AW$15)))))))</f>
        <v>-4.5675988710129845E-2</v>
      </c>
      <c r="AS202">
        <f t="shared" si="53"/>
        <v>407.1874094037135</v>
      </c>
    </row>
    <row r="203" spans="1:45" customFormat="1" x14ac:dyDescent="0.2">
      <c r="A203" s="7">
        <v>-162</v>
      </c>
      <c r="B203" s="7">
        <v>431.35</v>
      </c>
      <c r="C203" s="7">
        <f t="shared" si="63"/>
        <v>4.3135E-4</v>
      </c>
      <c r="D203" s="7"/>
      <c r="E203" s="7">
        <v>1.2230000000000001</v>
      </c>
      <c r="F203" s="7"/>
      <c r="G203" s="7">
        <v>1.3169999999999999</v>
      </c>
      <c r="H203" s="7">
        <v>1.2330000000000001</v>
      </c>
      <c r="I203" s="7">
        <v>1.2270000000000001</v>
      </c>
      <c r="J203" s="7">
        <v>1.1160000000000001</v>
      </c>
      <c r="L203" s="13">
        <f t="shared" si="54"/>
        <v>4.3135E-4</v>
      </c>
      <c r="M203" s="12"/>
      <c r="N203" s="10">
        <f t="shared" si="55"/>
        <v>-0.80000000000001137</v>
      </c>
      <c r="O203" s="10">
        <f t="shared" si="56"/>
        <v>-5.0000000000001155E-3</v>
      </c>
      <c r="P203" s="10"/>
      <c r="Q203" s="13">
        <f t="shared" si="57"/>
        <v>-8.0000000000001945E-7</v>
      </c>
      <c r="R203" s="10">
        <f t="shared" si="64"/>
        <v>-500.00000000001455</v>
      </c>
      <c r="S203" s="10"/>
      <c r="T203" s="10">
        <f t="shared" si="58"/>
        <v>122300.00000000001</v>
      </c>
      <c r="U203" s="10"/>
      <c r="V203" s="10">
        <f t="shared" si="59"/>
        <v>4.2723636775945222</v>
      </c>
      <c r="W203" s="10"/>
      <c r="X203" s="10">
        <f t="shared" si="60"/>
        <v>8.7426457036285488E-2</v>
      </c>
      <c r="Y203" s="10">
        <f t="shared" si="61"/>
        <v>2.6348298023738992</v>
      </c>
      <c r="Z203" s="10"/>
      <c r="AA203" s="10">
        <f t="shared" si="65"/>
        <v>-1.7791687394289463E-3</v>
      </c>
      <c r="AB203" s="10">
        <f t="shared" si="66"/>
        <v>-8.062088068152562E-4</v>
      </c>
      <c r="AC203" s="10"/>
      <c r="AD203" s="10">
        <f t="shared" si="67"/>
        <v>5.0874264570362859</v>
      </c>
      <c r="AE203" s="10">
        <f t="shared" si="62"/>
        <v>-3.3651701976261008</v>
      </c>
      <c r="AF203" s="10"/>
      <c r="AG203" s="24">
        <f t="shared" si="68"/>
        <v>-1.7791687394295153E-3</v>
      </c>
      <c r="AH203" s="24">
        <f t="shared" si="69"/>
        <v>-8.062088068152562E-4</v>
      </c>
      <c r="AJ203" s="57">
        <f t="shared" si="70"/>
        <v>-34.508000000000493</v>
      </c>
      <c r="AL203">
        <v>-1.6395977789064067E+91</v>
      </c>
      <c r="AN203">
        <v>0</v>
      </c>
      <c r="AO203">
        <f t="shared" si="51"/>
        <v>0</v>
      </c>
      <c r="AP203">
        <f t="shared" si="52"/>
        <v>0</v>
      </c>
      <c r="AR203" s="11">
        <f>($AW$18*$AW$15 -($AW$18*COS(RADIANS(A203)))-($AW$15*COS(RADIANS(DEGREES(ASIN(SIN(RADIANS(A204))*($AW$18/$AW$15)))))))</f>
        <v>-4.5844564579492028E-2</v>
      </c>
      <c r="AS203">
        <f t="shared" si="53"/>
        <v>408.14929019960738</v>
      </c>
    </row>
    <row r="204" spans="1:45" customFormat="1" x14ac:dyDescent="0.2">
      <c r="A204" s="7">
        <v>-161</v>
      </c>
      <c r="B204" s="7">
        <v>430.55</v>
      </c>
      <c r="C204" s="7">
        <f t="shared" si="63"/>
        <v>4.3054999999999998E-4</v>
      </c>
      <c r="D204" s="7"/>
      <c r="E204" s="7">
        <v>1.218</v>
      </c>
      <c r="F204" s="7"/>
      <c r="G204" s="7">
        <v>1.3280000000000001</v>
      </c>
      <c r="H204" s="7">
        <v>1.228</v>
      </c>
      <c r="I204" s="7">
        <v>1.232</v>
      </c>
      <c r="J204" s="7">
        <v>1.085</v>
      </c>
      <c r="L204" s="13">
        <f t="shared" si="54"/>
        <v>4.3054999999999998E-4</v>
      </c>
      <c r="M204" s="12"/>
      <c r="N204" s="10">
        <f t="shared" si="55"/>
        <v>-0.82999999999998408</v>
      </c>
      <c r="O204" s="10">
        <f t="shared" si="56"/>
        <v>-1.0000000000000009E-2</v>
      </c>
      <c r="P204" s="10"/>
      <c r="Q204" s="13">
        <f t="shared" si="57"/>
        <v>-8.299999999999497E-7</v>
      </c>
      <c r="R204" s="10">
        <f t="shared" si="64"/>
        <v>-1000</v>
      </c>
      <c r="S204" s="10"/>
      <c r="T204" s="10">
        <f t="shared" si="58"/>
        <v>121800</v>
      </c>
      <c r="U204" s="10"/>
      <c r="V204" s="10">
        <f t="shared" si="59"/>
        <v>0.80831503331250176</v>
      </c>
      <c r="W204" s="10"/>
      <c r="X204" s="10">
        <f t="shared" si="60"/>
        <v>8.5647288296856541E-2</v>
      </c>
      <c r="Y204" s="10">
        <f t="shared" si="61"/>
        <v>2.6340235935670839</v>
      </c>
      <c r="Z204" s="10"/>
      <c r="AA204" s="10">
        <f t="shared" si="65"/>
        <v>-3.5803540117435306E-3</v>
      </c>
      <c r="AB204" s="10">
        <f t="shared" si="66"/>
        <v>-8.3802650755604446E-4</v>
      </c>
      <c r="AC204" s="10"/>
      <c r="AD204" s="10">
        <f t="shared" si="67"/>
        <v>5.0856472882968564</v>
      </c>
      <c r="AE204" s="10">
        <f t="shared" si="62"/>
        <v>-3.3659764064329161</v>
      </c>
      <c r="AF204" s="10"/>
      <c r="AG204" s="24">
        <f t="shared" si="68"/>
        <v>-3.5803540117438359E-3</v>
      </c>
      <c r="AH204" s="24">
        <f t="shared" si="69"/>
        <v>-8.3802650755604446E-4</v>
      </c>
      <c r="AJ204" s="57">
        <f t="shared" si="70"/>
        <v>-35.735649999999318</v>
      </c>
      <c r="AL204">
        <v>-2.2556415736345564E+89</v>
      </c>
      <c r="AN204">
        <v>0</v>
      </c>
      <c r="AO204">
        <f t="shared" si="51"/>
        <v>0</v>
      </c>
      <c r="AP204">
        <f t="shared" si="52"/>
        <v>0</v>
      </c>
      <c r="AR204" s="11">
        <f>($AW$18*$AW$15 -($AW$18*COS(RADIANS(A204)))-($AW$15*COS(RADIANS(DEGREES(ASIN(SIN(RADIANS(A205))*($AW$18/$AW$15)))))))</f>
        <v>-4.6024368284887818E-2</v>
      </c>
      <c r="AS204">
        <f t="shared" si="53"/>
        <v>405.72677416979604</v>
      </c>
    </row>
    <row r="205" spans="1:45" customFormat="1" x14ac:dyDescent="0.2">
      <c r="A205" s="7">
        <v>-160</v>
      </c>
      <c r="B205" s="7">
        <v>429.72</v>
      </c>
      <c r="C205" s="7">
        <f t="shared" si="63"/>
        <v>4.2972000000000003E-4</v>
      </c>
      <c r="D205" s="7"/>
      <c r="E205" s="7">
        <v>1.208</v>
      </c>
      <c r="F205" s="7"/>
      <c r="G205" s="7">
        <v>1.3380000000000001</v>
      </c>
      <c r="H205" s="7">
        <v>1.234</v>
      </c>
      <c r="I205" s="7">
        <v>1.2330000000000001</v>
      </c>
      <c r="J205" s="7">
        <v>1.0269999999999999</v>
      </c>
      <c r="L205" s="13">
        <f t="shared" si="54"/>
        <v>4.2972000000000003E-4</v>
      </c>
      <c r="M205" s="12"/>
      <c r="N205" s="10">
        <f t="shared" si="55"/>
        <v>-0.8800000000000523</v>
      </c>
      <c r="O205" s="10">
        <f t="shared" si="56"/>
        <v>-2.0000000000000018E-3</v>
      </c>
      <c r="P205" s="10"/>
      <c r="Q205" s="13">
        <f t="shared" si="57"/>
        <v>-8.8000000000008644E-7</v>
      </c>
      <c r="R205" s="10">
        <f t="shared" si="64"/>
        <v>-200</v>
      </c>
      <c r="S205" s="10"/>
      <c r="T205" s="10">
        <f t="shared" si="58"/>
        <v>120800</v>
      </c>
      <c r="U205" s="10"/>
      <c r="V205" s="10">
        <f t="shared" si="59"/>
        <v>0.77283047752000589</v>
      </c>
      <c r="W205" s="10"/>
      <c r="X205" s="10">
        <f t="shared" si="60"/>
        <v>8.2066934285113011E-2</v>
      </c>
      <c r="Y205" s="10">
        <f t="shared" si="61"/>
        <v>2.6331855670595279</v>
      </c>
      <c r="Z205" s="10"/>
      <c r="AA205" s="10">
        <f t="shared" si="65"/>
        <v>-7.1962648098052029E-4</v>
      </c>
      <c r="AB205" s="10">
        <f t="shared" si="66"/>
        <v>-8.9027971932065242E-4</v>
      </c>
      <c r="AC205" s="10"/>
      <c r="AD205" s="10">
        <f t="shared" si="67"/>
        <v>5.0820669342851126</v>
      </c>
      <c r="AE205" s="10">
        <f t="shared" si="62"/>
        <v>-3.3668144329404721</v>
      </c>
      <c r="AF205" s="10"/>
      <c r="AG205" s="24">
        <f t="shared" si="68"/>
        <v>-7.1962648098011783E-4</v>
      </c>
      <c r="AH205" s="24">
        <f t="shared" si="69"/>
        <v>-8.9027971932065242E-4</v>
      </c>
      <c r="AJ205" s="57">
        <f t="shared" si="70"/>
        <v>-37.815360000002251</v>
      </c>
      <c r="AL205">
        <v>-3.2908039444477416E+87</v>
      </c>
      <c r="AN205">
        <v>0</v>
      </c>
      <c r="AO205">
        <f t="shared" si="51"/>
        <v>0</v>
      </c>
      <c r="AP205">
        <f t="shared" si="52"/>
        <v>0</v>
      </c>
      <c r="AR205" s="11">
        <f>($AW$18*$AW$15 -($AW$18*COS(RADIANS(A205)))-($AW$15*COS(RADIANS(DEGREES(ASIN(SIN(RADIANS(A206))*($AW$18/$AW$15)))))))</f>
        <v>-4.6215518669720249E-2</v>
      </c>
      <c r="AS205">
        <f t="shared" si="53"/>
        <v>401.61995902568515</v>
      </c>
    </row>
    <row r="206" spans="1:45" customFormat="1" x14ac:dyDescent="0.2">
      <c r="A206" s="7">
        <v>-159</v>
      </c>
      <c r="B206" s="7">
        <v>428.84</v>
      </c>
      <c r="C206" s="7">
        <f t="shared" si="63"/>
        <v>4.2883999999999994E-4</v>
      </c>
      <c r="D206" s="7"/>
      <c r="E206" s="7">
        <v>1.206</v>
      </c>
      <c r="F206" s="7"/>
      <c r="G206" s="7">
        <v>1.353</v>
      </c>
      <c r="H206" s="7">
        <v>1.2509999999999999</v>
      </c>
      <c r="I206" s="7">
        <v>1.2430000000000001</v>
      </c>
      <c r="J206" s="7">
        <v>0.97699999999999998</v>
      </c>
      <c r="L206" s="13">
        <f t="shared" si="54"/>
        <v>4.2883999999999994E-4</v>
      </c>
      <c r="M206" s="12"/>
      <c r="N206" s="10">
        <f t="shared" si="55"/>
        <v>-0.91999999999995907</v>
      </c>
      <c r="O206" s="10">
        <f t="shared" si="56"/>
        <v>-2.0000000000000018E-3</v>
      </c>
      <c r="P206" s="10"/>
      <c r="Q206" s="13">
        <f t="shared" si="57"/>
        <v>-9.1999999999995731E-7</v>
      </c>
      <c r="R206" s="10">
        <f t="shared" si="64"/>
        <v>-200</v>
      </c>
      <c r="S206" s="10"/>
      <c r="T206" s="10">
        <f t="shared" si="58"/>
        <v>120600</v>
      </c>
      <c r="U206" s="10"/>
      <c r="V206" s="10">
        <f t="shared" si="59"/>
        <v>-0.73900400838656699</v>
      </c>
      <c r="W206" s="10"/>
      <c r="X206" s="10">
        <f t="shared" si="60"/>
        <v>8.134730780413249E-2</v>
      </c>
      <c r="Y206" s="10">
        <f t="shared" si="61"/>
        <v>2.6322952873402072</v>
      </c>
      <c r="Z206" s="10"/>
      <c r="AA206" s="10">
        <f t="shared" si="65"/>
        <v>-7.2082088232676422E-4</v>
      </c>
      <c r="AB206" s="10">
        <f t="shared" si="66"/>
        <v>-9.3270245324639234E-4</v>
      </c>
      <c r="AC206" s="10"/>
      <c r="AD206" s="10">
        <f t="shared" si="67"/>
        <v>5.0813473078041325</v>
      </c>
      <c r="AE206" s="10">
        <f t="shared" si="62"/>
        <v>-3.3677047126597928</v>
      </c>
      <c r="AF206" s="10"/>
      <c r="AG206" s="24">
        <f t="shared" si="68"/>
        <v>-7.2082088232683361E-4</v>
      </c>
      <c r="AH206" s="24">
        <f t="shared" si="69"/>
        <v>-9.3270245324683643E-4</v>
      </c>
      <c r="AJ206" s="57">
        <f t="shared" si="70"/>
        <v>-39.453279999998244</v>
      </c>
      <c r="AL206">
        <v>-5.0892902649764894E+85</v>
      </c>
      <c r="AN206">
        <v>0</v>
      </c>
      <c r="AO206">
        <f t="shared" si="51"/>
        <v>0</v>
      </c>
      <c r="AP206">
        <f t="shared" si="52"/>
        <v>0</v>
      </c>
      <c r="AR206" s="11">
        <f>($AW$18*$AW$15 -($AW$18*COS(RADIANS(A206)))-($AW$15*COS(RADIANS(DEGREES(ASIN(SIN(RADIANS(A207))*($AW$18/$AW$15)))))))</f>
        <v>-4.641814037602067E-2</v>
      </c>
      <c r="AS206">
        <f t="shared" si="53"/>
        <v>400.13393153138452</v>
      </c>
    </row>
    <row r="207" spans="1:45" customFormat="1" x14ac:dyDescent="0.2">
      <c r="A207" s="7">
        <v>-158</v>
      </c>
      <c r="B207" s="7">
        <v>427.92</v>
      </c>
      <c r="C207" s="7">
        <f t="shared" si="63"/>
        <v>4.2791999999999998E-4</v>
      </c>
      <c r="D207" s="7"/>
      <c r="E207" s="7">
        <v>1.204</v>
      </c>
      <c r="F207" s="7"/>
      <c r="G207" s="7">
        <v>1.359</v>
      </c>
      <c r="H207" s="7">
        <v>1.2729999999999999</v>
      </c>
      <c r="I207" s="7">
        <v>1.246</v>
      </c>
      <c r="J207" s="7">
        <v>0.93899999999999995</v>
      </c>
      <c r="L207" s="13">
        <f t="shared" si="54"/>
        <v>4.2791999999999998E-4</v>
      </c>
      <c r="M207" s="12"/>
      <c r="N207" s="10">
        <f t="shared" si="55"/>
        <v>-0.96000000000003638</v>
      </c>
      <c r="O207" s="10">
        <f t="shared" si="56"/>
        <v>2.0000000000000018E-3</v>
      </c>
      <c r="P207" s="10"/>
      <c r="Q207" s="13">
        <f t="shared" si="57"/>
        <v>-9.6000000000004502E-7</v>
      </c>
      <c r="R207" s="10">
        <f t="shared" si="64"/>
        <v>200</v>
      </c>
      <c r="S207" s="10"/>
      <c r="T207" s="10">
        <f t="shared" si="58"/>
        <v>120400</v>
      </c>
      <c r="U207" s="10"/>
      <c r="V207" s="10">
        <f t="shared" si="59"/>
        <v>1.0516380925939064</v>
      </c>
      <c r="W207" s="10"/>
      <c r="X207" s="10">
        <f t="shared" si="60"/>
        <v>8.0626486921805726E-2</v>
      </c>
      <c r="Y207" s="10">
        <f t="shared" si="61"/>
        <v>2.6313625848869608</v>
      </c>
      <c r="Z207" s="10"/>
      <c r="AA207" s="10">
        <f t="shared" si="65"/>
        <v>7.2082088232676422E-4</v>
      </c>
      <c r="AB207" s="10">
        <f t="shared" si="66"/>
        <v>-9.7539509142974268E-4</v>
      </c>
      <c r="AC207" s="10"/>
      <c r="AD207" s="10">
        <f t="shared" si="67"/>
        <v>5.0806264869218056</v>
      </c>
      <c r="AE207" s="10">
        <f t="shared" si="62"/>
        <v>-3.3686374151130396</v>
      </c>
      <c r="AF207" s="10"/>
      <c r="AG207" s="24">
        <f t="shared" si="68"/>
        <v>7.2082088232683361E-4</v>
      </c>
      <c r="AH207" s="24">
        <f t="shared" si="69"/>
        <v>-9.7539509142929859E-4</v>
      </c>
      <c r="AJ207" s="57">
        <f t="shared" si="70"/>
        <v>-41.080320000001556</v>
      </c>
      <c r="AL207">
        <v>-8.3398813236702757E+83</v>
      </c>
      <c r="AN207">
        <v>0</v>
      </c>
      <c r="AO207">
        <f t="shared" si="51"/>
        <v>0</v>
      </c>
      <c r="AP207">
        <f t="shared" si="52"/>
        <v>0</v>
      </c>
      <c r="AR207" s="11">
        <f>($AW$18*$AW$15 -($AW$18*COS(RADIANS(A207)))-($AW$15*COS(RADIANS(DEGREES(ASIN(SIN(RADIANS(A208))*($AW$18/$AW$15)))))))</f>
        <v>-4.6632363844806873E-2</v>
      </c>
      <c r="AS207">
        <f t="shared" si="53"/>
        <v>398.61336684928693</v>
      </c>
    </row>
    <row r="208" spans="1:45" customFormat="1" x14ac:dyDescent="0.2">
      <c r="A208" s="7">
        <v>-157</v>
      </c>
      <c r="B208" s="7">
        <v>426.96</v>
      </c>
      <c r="C208" s="7">
        <f t="shared" si="63"/>
        <v>4.2695999999999994E-4</v>
      </c>
      <c r="D208" s="7"/>
      <c r="E208" s="7">
        <v>1.206</v>
      </c>
      <c r="F208" s="7"/>
      <c r="G208" s="7">
        <v>1.3740000000000001</v>
      </c>
      <c r="H208" s="7">
        <v>1.284</v>
      </c>
      <c r="I208" s="7">
        <v>1.2629999999999999</v>
      </c>
      <c r="J208" s="7">
        <v>0.90100000000000002</v>
      </c>
      <c r="L208" s="13">
        <f t="shared" si="54"/>
        <v>4.2695999999999994E-4</v>
      </c>
      <c r="M208" s="12"/>
      <c r="N208" s="10">
        <f t="shared" si="55"/>
        <v>-1.0099999999999909</v>
      </c>
      <c r="O208" s="10">
        <f t="shared" si="56"/>
        <v>-2.9999999999998916E-3</v>
      </c>
      <c r="P208" s="10"/>
      <c r="Q208" s="13">
        <f t="shared" si="57"/>
        <v>-1.0099999999999649E-6</v>
      </c>
      <c r="R208" s="10">
        <f t="shared" si="64"/>
        <v>-300</v>
      </c>
      <c r="S208" s="10"/>
      <c r="T208" s="10">
        <f t="shared" si="58"/>
        <v>120600</v>
      </c>
      <c r="U208" s="10"/>
      <c r="V208" s="10">
        <f t="shared" si="59"/>
        <v>0.33693678531396171</v>
      </c>
      <c r="W208" s="10"/>
      <c r="X208" s="10">
        <f t="shared" si="60"/>
        <v>8.134730780413249E-2</v>
      </c>
      <c r="Y208" s="10">
        <f t="shared" si="61"/>
        <v>2.6303871897955311</v>
      </c>
      <c r="Z208" s="10"/>
      <c r="AA208" s="10">
        <f t="shared" si="65"/>
        <v>-1.0816804642877209E-3</v>
      </c>
      <c r="AB208" s="10">
        <f t="shared" si="66"/>
        <v>-1.0285672151906233E-3</v>
      </c>
      <c r="AC208" s="10"/>
      <c r="AD208" s="10">
        <f t="shared" si="67"/>
        <v>5.0813473078041325</v>
      </c>
      <c r="AE208" s="10">
        <f t="shared" si="62"/>
        <v>-3.3696128102044689</v>
      </c>
      <c r="AF208" s="10"/>
      <c r="AG208" s="24">
        <f t="shared" si="68"/>
        <v>-1.0816804642876932E-3</v>
      </c>
      <c r="AH208" s="24">
        <f t="shared" si="69"/>
        <v>-1.0285672151906233E-3</v>
      </c>
      <c r="AJ208" s="57">
        <f t="shared" si="70"/>
        <v>-43.122959999999608</v>
      </c>
      <c r="AL208">
        <v>-1.4475517577014771E+82</v>
      </c>
      <c r="AN208">
        <v>0</v>
      </c>
      <c r="AO208">
        <f t="shared" si="51"/>
        <v>0</v>
      </c>
      <c r="AP208">
        <f t="shared" si="52"/>
        <v>0</v>
      </c>
      <c r="AR208" s="11">
        <f>($AW$18*$AW$15 -($AW$18*COS(RADIANS(A208)))-($AW$15*COS(RADIANS(DEGREES(ASIN(SIN(RADIANS(A209))*($AW$18/$AW$15)))))))</f>
        <v>-4.6858325312779725E-2</v>
      </c>
      <c r="AS208">
        <f t="shared" si="53"/>
        <v>398.37977662214337</v>
      </c>
    </row>
    <row r="209" spans="1:45" customFormat="1" x14ac:dyDescent="0.2">
      <c r="A209" s="7">
        <v>-156</v>
      </c>
      <c r="B209" s="7">
        <v>425.95</v>
      </c>
      <c r="C209" s="7">
        <f t="shared" si="63"/>
        <v>4.2594999999999997E-4</v>
      </c>
      <c r="D209" s="7"/>
      <c r="E209" s="7">
        <v>1.2030000000000001</v>
      </c>
      <c r="F209" s="7"/>
      <c r="G209" s="7">
        <v>1.3759999999999999</v>
      </c>
      <c r="H209" s="7">
        <v>1.296</v>
      </c>
      <c r="I209" s="7">
        <v>1.2789999999999999</v>
      </c>
      <c r="J209" s="7">
        <v>0.86</v>
      </c>
      <c r="L209" s="13">
        <f t="shared" si="54"/>
        <v>4.2594999999999997E-4</v>
      </c>
      <c r="M209" s="12"/>
      <c r="N209" s="10">
        <f t="shared" si="55"/>
        <v>-1.0500000000000114</v>
      </c>
      <c r="O209" s="10">
        <f t="shared" si="56"/>
        <v>-1.0000000000001119E-3</v>
      </c>
      <c r="P209" s="10"/>
      <c r="Q209" s="13">
        <f t="shared" si="57"/>
        <v>-1.0499999999999984E-6</v>
      </c>
      <c r="R209" s="10">
        <f t="shared" si="64"/>
        <v>-100</v>
      </c>
      <c r="S209" s="10"/>
      <c r="T209" s="10">
        <f t="shared" si="58"/>
        <v>120300</v>
      </c>
      <c r="U209" s="10"/>
      <c r="V209" s="10">
        <f t="shared" si="59"/>
        <v>-2.2400789436110959</v>
      </c>
      <c r="W209" s="10"/>
      <c r="X209" s="10">
        <f t="shared" si="60"/>
        <v>8.0265627339844769E-2</v>
      </c>
      <c r="Y209" s="10">
        <f t="shared" si="61"/>
        <v>2.6293586225803405</v>
      </c>
      <c r="Z209" s="10"/>
      <c r="AA209" s="10">
        <f t="shared" si="65"/>
        <v>-3.6115967312407016E-4</v>
      </c>
      <c r="AB209" s="10">
        <f t="shared" si="66"/>
        <v>-1.0718914908260935E-3</v>
      </c>
      <c r="AC209" s="10"/>
      <c r="AD209" s="10">
        <f t="shared" si="67"/>
        <v>5.0802656273398448</v>
      </c>
      <c r="AE209" s="10">
        <f t="shared" si="62"/>
        <v>-3.3706413774196595</v>
      </c>
      <c r="AF209" s="10"/>
      <c r="AG209" s="24">
        <f t="shared" si="68"/>
        <v>-3.6115967312433384E-4</v>
      </c>
      <c r="AH209" s="24">
        <f t="shared" si="69"/>
        <v>-1.0718914908260935E-3</v>
      </c>
      <c r="AJ209" s="57">
        <f t="shared" si="70"/>
        <v>-44.724750000000483</v>
      </c>
      <c r="AL209">
        <v>-2.6601373203731696E+80</v>
      </c>
      <c r="AN209">
        <v>0</v>
      </c>
      <c r="AO209">
        <f t="shared" si="51"/>
        <v>0</v>
      </c>
      <c r="AP209">
        <f t="shared" si="52"/>
        <v>0</v>
      </c>
      <c r="AR209" s="11">
        <f>($AW$18*$AW$15 -($AW$18*COS(RADIANS(A209)))-($AW$15*COS(RADIANS(DEGREES(ASIN(SIN(RADIANS(A210))*($AW$18/$AW$15)))))))</f>
        <v>-4.7096166804742309E-2</v>
      </c>
      <c r="AS209">
        <f t="shared" si="53"/>
        <v>396.4487346778206</v>
      </c>
    </row>
    <row r="210" spans="1:45" customFormat="1" x14ac:dyDescent="0.2">
      <c r="A210" s="7">
        <v>-155</v>
      </c>
      <c r="B210" s="7">
        <v>424.9</v>
      </c>
      <c r="C210" s="7">
        <f t="shared" si="63"/>
        <v>4.2489999999999997E-4</v>
      </c>
      <c r="D210" s="7"/>
      <c r="E210" s="7">
        <v>1.202</v>
      </c>
      <c r="F210" s="7"/>
      <c r="G210" s="7">
        <v>1.3859999999999999</v>
      </c>
      <c r="H210" s="7">
        <v>1.3009999999999999</v>
      </c>
      <c r="I210" s="7">
        <v>1.2829999999999999</v>
      </c>
      <c r="J210" s="7">
        <v>0.83799999999999997</v>
      </c>
      <c r="L210" s="13">
        <f t="shared" si="54"/>
        <v>4.2489999999999997E-4</v>
      </c>
      <c r="M210" s="12"/>
      <c r="N210" s="10">
        <f t="shared" si="55"/>
        <v>-1.0999999999999659</v>
      </c>
      <c r="O210" s="10">
        <f t="shared" si="56"/>
        <v>7.0000000000001172E-3</v>
      </c>
      <c r="P210" s="10"/>
      <c r="Q210" s="13">
        <f t="shared" si="57"/>
        <v>-1.0999999999999725E-6</v>
      </c>
      <c r="R210" s="10">
        <f t="shared" si="64"/>
        <v>700.00000000001455</v>
      </c>
      <c r="S210" s="10"/>
      <c r="T210" s="10">
        <f t="shared" si="58"/>
        <v>120200</v>
      </c>
      <c r="U210" s="10"/>
      <c r="V210" s="10">
        <f t="shared" si="59"/>
        <v>-3.0852235841270792</v>
      </c>
      <c r="W210" s="10"/>
      <c r="X210" s="10">
        <f t="shared" si="60"/>
        <v>7.9904467666720699E-2</v>
      </c>
      <c r="Y210" s="10">
        <f t="shared" si="61"/>
        <v>2.6282867310895144</v>
      </c>
      <c r="Z210" s="10"/>
      <c r="AA210" s="10">
        <f t="shared" si="65"/>
        <v>2.5218331940512068E-3</v>
      </c>
      <c r="AB210" s="10">
        <f t="shared" si="66"/>
        <v>-1.1257787147385123E-3</v>
      </c>
      <c r="AC210" s="10"/>
      <c r="AD210" s="10">
        <f t="shared" si="67"/>
        <v>5.0799044676667204</v>
      </c>
      <c r="AE210" s="10">
        <f t="shared" si="62"/>
        <v>-3.3717132689104856</v>
      </c>
      <c r="AF210" s="10"/>
      <c r="AG210" s="24">
        <f t="shared" si="68"/>
        <v>2.5218331940513039E-3</v>
      </c>
      <c r="AH210" s="24">
        <f t="shared" si="69"/>
        <v>-1.1257787147385123E-3</v>
      </c>
      <c r="AJ210" s="57">
        <f t="shared" si="70"/>
        <v>-46.738999999998548</v>
      </c>
      <c r="AL210">
        <v>-5.1736122931854922E+78</v>
      </c>
      <c r="AN210">
        <v>0</v>
      </c>
      <c r="AO210">
        <f t="shared" si="51"/>
        <v>0</v>
      </c>
      <c r="AP210">
        <f t="shared" si="52"/>
        <v>0</v>
      </c>
      <c r="AR210" s="11">
        <f>($AW$18*$AW$15 -($AW$18*COS(RADIANS(A210)))-($AW$15*COS(RADIANS(DEGREES(ASIN(SIN(RADIANS(A211))*($AW$18/$AW$15)))))))</f>
        <v>-4.7346036121080237E-2</v>
      </c>
      <c r="AS210">
        <f t="shared" si="53"/>
        <v>395.14271989599177</v>
      </c>
    </row>
    <row r="211" spans="1:45" customFormat="1" x14ac:dyDescent="0.2">
      <c r="A211" s="7">
        <v>-154</v>
      </c>
      <c r="B211" s="7">
        <v>423.8</v>
      </c>
      <c r="C211" s="7">
        <f t="shared" si="63"/>
        <v>4.238E-4</v>
      </c>
      <c r="D211" s="7"/>
      <c r="E211" s="7">
        <v>1.2090000000000001</v>
      </c>
      <c r="F211" s="7"/>
      <c r="G211" s="7">
        <v>1.3939999999999999</v>
      </c>
      <c r="H211" s="7">
        <v>1.3069999999999999</v>
      </c>
      <c r="I211" s="7">
        <v>1.298</v>
      </c>
      <c r="J211" s="7">
        <v>0.83499999999999996</v>
      </c>
      <c r="L211" s="13">
        <f t="shared" si="54"/>
        <v>4.238E-4</v>
      </c>
      <c r="M211" s="12"/>
      <c r="N211" s="10">
        <f t="shared" si="55"/>
        <v>-1.1299999999999955</v>
      </c>
      <c r="O211" s="10">
        <f t="shared" si="56"/>
        <v>1.0000000000000009E-2</v>
      </c>
      <c r="P211" s="10"/>
      <c r="Q211" s="13">
        <f t="shared" si="57"/>
        <v>-1.1300000000000112E-6</v>
      </c>
      <c r="R211" s="10">
        <f t="shared" si="64"/>
        <v>1000</v>
      </c>
      <c r="S211" s="10"/>
      <c r="T211" s="10">
        <f t="shared" si="58"/>
        <v>120900.00000000001</v>
      </c>
      <c r="U211" s="10"/>
      <c r="V211" s="10">
        <f t="shared" si="59"/>
        <v>-5.5322217645566818</v>
      </c>
      <c r="W211" s="10"/>
      <c r="X211" s="10">
        <f t="shared" si="60"/>
        <v>8.2426300860771906E-2</v>
      </c>
      <c r="Y211" s="10">
        <f t="shared" si="61"/>
        <v>2.6271609523747759</v>
      </c>
      <c r="Z211" s="10"/>
      <c r="AA211" s="10">
        <f t="shared" si="65"/>
        <v>3.5774047576100504E-3</v>
      </c>
      <c r="AB211" s="10">
        <f t="shared" si="66"/>
        <v>-1.1595285268839461E-3</v>
      </c>
      <c r="AC211" s="10"/>
      <c r="AD211" s="10">
        <f t="shared" si="67"/>
        <v>5.0824263008607717</v>
      </c>
      <c r="AE211" s="10">
        <f t="shared" si="62"/>
        <v>-3.3728390476252241</v>
      </c>
      <c r="AF211" s="10"/>
      <c r="AG211" s="24">
        <f t="shared" si="68"/>
        <v>3.5774047576104806E-3</v>
      </c>
      <c r="AH211" s="24">
        <f t="shared" si="69"/>
        <v>-1.1595285268839461E-3</v>
      </c>
      <c r="AJ211" s="57">
        <f t="shared" si="70"/>
        <v>-47.88939999999981</v>
      </c>
      <c r="AL211">
        <v>-1.0644560041581351E+77</v>
      </c>
      <c r="AN211">
        <v>0</v>
      </c>
      <c r="AO211">
        <f t="shared" si="51"/>
        <v>0</v>
      </c>
      <c r="AP211">
        <f t="shared" si="52"/>
        <v>0</v>
      </c>
      <c r="AR211" s="11">
        <f>($AW$18*$AW$15 -($AW$18*COS(RADIANS(A211)))-($AW$15*COS(RADIANS(DEGREES(ASIN(SIN(RADIANS(A212))*($AW$18/$AW$15)))))))</f>
        <v>-4.7608086819596732E-2</v>
      </c>
      <c r="AS211">
        <f t="shared" si="53"/>
        <v>396.41496343572067</v>
      </c>
    </row>
    <row r="212" spans="1:45" customFormat="1" x14ac:dyDescent="0.2">
      <c r="A212" s="7">
        <v>-153</v>
      </c>
      <c r="B212" s="7">
        <v>422.67</v>
      </c>
      <c r="C212" s="7">
        <f t="shared" si="63"/>
        <v>4.2266999999999999E-4</v>
      </c>
      <c r="D212" s="7"/>
      <c r="E212" s="7">
        <v>1.2190000000000001</v>
      </c>
      <c r="F212" s="7"/>
      <c r="G212" s="7">
        <v>1.4059999999999999</v>
      </c>
      <c r="H212" s="7">
        <v>1.321</v>
      </c>
      <c r="I212" s="7">
        <v>1.302</v>
      </c>
      <c r="J212" s="7">
        <v>0.84799999999999998</v>
      </c>
      <c r="L212" s="13">
        <f t="shared" si="54"/>
        <v>4.2266999999999999E-4</v>
      </c>
      <c r="M212" s="12"/>
      <c r="N212" s="10">
        <f t="shared" si="55"/>
        <v>-1.1800000000000068</v>
      </c>
      <c r="O212" s="10">
        <f t="shared" si="56"/>
        <v>1.8999999999999906E-2</v>
      </c>
      <c r="P212" s="10"/>
      <c r="Q212" s="13">
        <f t="shared" si="57"/>
        <v>-1.1799999999999853E-6</v>
      </c>
      <c r="R212" s="10">
        <f t="shared" si="64"/>
        <v>1899.9999999999854</v>
      </c>
      <c r="S212" s="10"/>
      <c r="T212" s="10">
        <f t="shared" si="58"/>
        <v>121900.00000000001</v>
      </c>
      <c r="U212" s="10"/>
      <c r="V212" s="10">
        <f t="shared" si="59"/>
        <v>-5.7555747198661908</v>
      </c>
      <c r="W212" s="10"/>
      <c r="X212" s="10">
        <f t="shared" si="60"/>
        <v>8.6003705618381956E-2</v>
      </c>
      <c r="Y212" s="10">
        <f t="shared" si="61"/>
        <v>2.6260014238478919</v>
      </c>
      <c r="Z212" s="10"/>
      <c r="AA212" s="10">
        <f t="shared" si="65"/>
        <v>6.7169390657172146E-3</v>
      </c>
      <c r="AB212" s="10">
        <f t="shared" si="66"/>
        <v>-1.214148555784611E-3</v>
      </c>
      <c r="AC212" s="10"/>
      <c r="AD212" s="10">
        <f t="shared" si="67"/>
        <v>5.0860037056183822</v>
      </c>
      <c r="AE212" s="10">
        <f t="shared" si="62"/>
        <v>-3.3739985761521081</v>
      </c>
      <c r="AF212" s="10"/>
      <c r="AG212" s="24">
        <f t="shared" si="68"/>
        <v>6.7169390657166872E-3</v>
      </c>
      <c r="AH212" s="24">
        <f t="shared" si="69"/>
        <v>-1.214148555784611E-3</v>
      </c>
      <c r="AJ212" s="57">
        <f t="shared" si="70"/>
        <v>-49.875060000000289</v>
      </c>
      <c r="AL212">
        <v>-2.3159528224975281E+75</v>
      </c>
      <c r="AN212">
        <v>0</v>
      </c>
      <c r="AO212">
        <f t="shared" si="51"/>
        <v>0</v>
      </c>
      <c r="AP212">
        <f t="shared" si="52"/>
        <v>0</v>
      </c>
      <c r="AR212" s="11">
        <f>($AW$18*$AW$15 -($AW$18*COS(RADIANS(A212)))-($AW$15*COS(RADIANS(DEGREES(ASIN(SIN(RADIANS(A213))*($AW$18/$AW$15)))))))</f>
        <v>-4.7882478190947098E-2</v>
      </c>
      <c r="AS212">
        <f t="shared" si="53"/>
        <v>398.62810550133747</v>
      </c>
    </row>
    <row r="213" spans="1:45" customFormat="1" x14ac:dyDescent="0.2">
      <c r="A213" s="7">
        <v>-152</v>
      </c>
      <c r="B213" s="7">
        <v>421.49</v>
      </c>
      <c r="C213" s="7">
        <f t="shared" si="63"/>
        <v>4.2149E-4</v>
      </c>
      <c r="D213" s="7"/>
      <c r="E213" s="7">
        <v>1.238</v>
      </c>
      <c r="F213" s="7"/>
      <c r="G213" s="7">
        <v>1.4139999999999999</v>
      </c>
      <c r="H213" s="7">
        <v>1.335</v>
      </c>
      <c r="I213" s="7">
        <v>1.3180000000000001</v>
      </c>
      <c r="J213" s="7">
        <v>0.88300000000000001</v>
      </c>
      <c r="L213" s="13">
        <f t="shared" si="54"/>
        <v>4.2149E-4</v>
      </c>
      <c r="M213" s="12"/>
      <c r="N213" s="10">
        <f t="shared" si="55"/>
        <v>-1.2300000000000182</v>
      </c>
      <c r="O213" s="10">
        <f t="shared" si="56"/>
        <v>2.0999999999999908E-2</v>
      </c>
      <c r="P213" s="10"/>
      <c r="Q213" s="13">
        <f t="shared" si="57"/>
        <v>-1.2300000000000136E-6</v>
      </c>
      <c r="R213" s="10">
        <f t="shared" si="64"/>
        <v>2099.9999999999854</v>
      </c>
      <c r="S213" s="10"/>
      <c r="T213" s="10">
        <f t="shared" si="58"/>
        <v>123800</v>
      </c>
      <c r="U213" s="10"/>
      <c r="V213" s="10">
        <f t="shared" si="59"/>
        <v>-7.0667206701025638</v>
      </c>
      <c r="W213" s="10"/>
      <c r="X213" s="10">
        <f t="shared" si="60"/>
        <v>9.2720644684099171E-2</v>
      </c>
      <c r="Y213" s="10">
        <f t="shared" si="61"/>
        <v>2.6247872752921073</v>
      </c>
      <c r="Z213" s="10"/>
      <c r="AA213" s="10">
        <f t="shared" si="65"/>
        <v>7.3050854237633883E-3</v>
      </c>
      <c r="AB213" s="10">
        <f t="shared" si="66"/>
        <v>-1.2692191100480699E-3</v>
      </c>
      <c r="AC213" s="10"/>
      <c r="AD213" s="10">
        <f t="shared" si="67"/>
        <v>5.0927206446840989</v>
      </c>
      <c r="AE213" s="10">
        <f t="shared" si="62"/>
        <v>-3.3752127247078927</v>
      </c>
      <c r="AF213" s="10"/>
      <c r="AG213" s="24">
        <f t="shared" si="68"/>
        <v>7.3050854237637353E-3</v>
      </c>
      <c r="AH213" s="24">
        <f t="shared" si="69"/>
        <v>-1.2692191100480699E-3</v>
      </c>
      <c r="AJ213" s="57">
        <f t="shared" si="70"/>
        <v>-51.843270000000771</v>
      </c>
      <c r="AL213">
        <v>-5.3262800881157334E+73</v>
      </c>
      <c r="AN213">
        <v>0</v>
      </c>
      <c r="AO213">
        <f t="shared" si="51"/>
        <v>0</v>
      </c>
      <c r="AP213">
        <f t="shared" si="52"/>
        <v>0</v>
      </c>
      <c r="AR213" s="11">
        <f>($AW$18*$AW$15 -($AW$18*COS(RADIANS(A213)))-($AW$15*COS(RADIANS(DEGREES(ASIN(SIN(RADIANS(A214))*($AW$18/$AW$15)))))))</f>
        <v>-4.8169375226867872E-2</v>
      </c>
      <c r="AS213">
        <f t="shared" si="53"/>
        <v>403.71111456800537</v>
      </c>
    </row>
    <row r="214" spans="1:45" customFormat="1" x14ac:dyDescent="0.2">
      <c r="A214" s="7">
        <v>-151</v>
      </c>
      <c r="B214" s="7">
        <v>420.26</v>
      </c>
      <c r="C214" s="7">
        <f t="shared" si="63"/>
        <v>4.2025999999999999E-4</v>
      </c>
      <c r="D214" s="7"/>
      <c r="E214" s="7">
        <v>1.2589999999999999</v>
      </c>
      <c r="F214" s="7"/>
      <c r="G214" s="7">
        <v>1.419</v>
      </c>
      <c r="H214" s="7">
        <v>1.343</v>
      </c>
      <c r="I214" s="7">
        <v>1.3340000000000001</v>
      </c>
      <c r="J214" s="7">
        <v>0.94199999999999995</v>
      </c>
      <c r="L214" s="13">
        <f t="shared" si="54"/>
        <v>4.2025999999999999E-4</v>
      </c>
      <c r="M214" s="12"/>
      <c r="N214" s="10">
        <f t="shared" si="55"/>
        <v>-1.2599999999999909</v>
      </c>
      <c r="O214" s="10">
        <f t="shared" si="56"/>
        <v>2.7000000000000135E-2</v>
      </c>
      <c r="P214" s="10"/>
      <c r="Q214" s="13">
        <f t="shared" si="57"/>
        <v>-1.2599999999999981E-6</v>
      </c>
      <c r="R214" s="10">
        <f t="shared" si="64"/>
        <v>2700.0000000000146</v>
      </c>
      <c r="S214" s="10"/>
      <c r="T214" s="10">
        <f t="shared" si="58"/>
        <v>125899.99999999999</v>
      </c>
      <c r="U214" s="10"/>
      <c r="V214" s="10">
        <f t="shared" si="59"/>
        <v>-6.1485739777731929</v>
      </c>
      <c r="W214" s="10"/>
      <c r="X214" s="10">
        <f t="shared" si="60"/>
        <v>0.10002573010786256</v>
      </c>
      <c r="Y214" s="10">
        <f t="shared" si="61"/>
        <v>2.6235180561820592</v>
      </c>
      <c r="Z214" s="10"/>
      <c r="AA214" s="10">
        <f t="shared" si="65"/>
        <v>9.2152384803407122E-3</v>
      </c>
      <c r="AB214" s="10">
        <f t="shared" si="66"/>
        <v>-1.304033215764111E-3</v>
      </c>
      <c r="AC214" s="10"/>
      <c r="AD214" s="10">
        <f t="shared" si="67"/>
        <v>5.1000257301078626</v>
      </c>
      <c r="AE214" s="10">
        <f t="shared" si="62"/>
        <v>-3.3764819438179408</v>
      </c>
      <c r="AF214" s="10"/>
      <c r="AG214" s="24">
        <f t="shared" si="68"/>
        <v>9.2152384803405596E-3</v>
      </c>
      <c r="AH214" s="24">
        <f t="shared" si="69"/>
        <v>-1.304033215764111E-3</v>
      </c>
      <c r="AJ214" s="57">
        <f t="shared" si="70"/>
        <v>-52.952759999999614</v>
      </c>
      <c r="AL214">
        <v>-1.2942993604541627E+72</v>
      </c>
      <c r="AN214">
        <v>0</v>
      </c>
      <c r="AO214">
        <f t="shared" si="51"/>
        <v>0</v>
      </c>
      <c r="AP214">
        <f t="shared" si="52"/>
        <v>0</v>
      </c>
      <c r="AR214" s="11">
        <f>($AW$18*$AW$15 -($AW$18*COS(RADIANS(A214)))-($AW$15*COS(RADIANS(DEGREES(ASIN(SIN(RADIANS(A215))*($AW$18/$AW$15)))))))</f>
        <v>-4.846894858034706E-2</v>
      </c>
      <c r="AS214">
        <f t="shared" si="53"/>
        <v>409.36110139751645</v>
      </c>
    </row>
    <row r="215" spans="1:45" customFormat="1" x14ac:dyDescent="0.2">
      <c r="A215" s="7">
        <v>-150</v>
      </c>
      <c r="B215" s="7">
        <v>419</v>
      </c>
      <c r="C215" s="7">
        <f t="shared" si="63"/>
        <v>4.1899999999999999E-4</v>
      </c>
      <c r="D215" s="7"/>
      <c r="E215" s="7">
        <v>1.286</v>
      </c>
      <c r="F215" s="7"/>
      <c r="G215" s="7">
        <v>1.419</v>
      </c>
      <c r="H215" s="7">
        <v>1.355</v>
      </c>
      <c r="I215" s="7">
        <v>1.351</v>
      </c>
      <c r="J215" s="7">
        <v>1.018</v>
      </c>
      <c r="L215" s="13">
        <f t="shared" si="54"/>
        <v>4.1899999999999999E-4</v>
      </c>
      <c r="M215" s="12"/>
      <c r="N215" s="10">
        <f t="shared" si="55"/>
        <v>-1.3100000000000023</v>
      </c>
      <c r="O215" s="10">
        <f t="shared" si="56"/>
        <v>2.4999999999999911E-2</v>
      </c>
      <c r="P215" s="10"/>
      <c r="Q215" s="13">
        <f t="shared" si="57"/>
        <v>-1.3100000000000264E-6</v>
      </c>
      <c r="R215" s="10">
        <f t="shared" si="64"/>
        <v>2500</v>
      </c>
      <c r="S215" s="10"/>
      <c r="T215" s="10">
        <f t="shared" si="58"/>
        <v>128600</v>
      </c>
      <c r="U215" s="10"/>
      <c r="V215" s="10">
        <f t="shared" si="59"/>
        <v>-6.708767893898985</v>
      </c>
      <c r="W215" s="10"/>
      <c r="X215" s="10">
        <f t="shared" si="60"/>
        <v>0.10924096858820327</v>
      </c>
      <c r="Y215" s="10">
        <f t="shared" si="61"/>
        <v>2.6222140229662951</v>
      </c>
      <c r="Z215" s="10"/>
      <c r="AA215" s="10">
        <f t="shared" si="65"/>
        <v>8.3617231018809912E-3</v>
      </c>
      <c r="AB215" s="10">
        <f t="shared" si="66"/>
        <v>-1.3599451079402414E-3</v>
      </c>
      <c r="AC215" s="10"/>
      <c r="AD215" s="10">
        <f t="shared" si="67"/>
        <v>5.1092409685882032</v>
      </c>
      <c r="AE215" s="10">
        <f t="shared" si="62"/>
        <v>-3.3777859770337049</v>
      </c>
      <c r="AF215" s="10"/>
      <c r="AG215" s="24">
        <f t="shared" si="68"/>
        <v>8.3617231018813243E-3</v>
      </c>
      <c r="AH215" s="24">
        <f t="shared" si="69"/>
        <v>-1.3599451079402414E-3</v>
      </c>
      <c r="AJ215" s="57">
        <f t="shared" si="70"/>
        <v>-54.889000000000102</v>
      </c>
      <c r="AL215">
        <v>-3.3218962179467837E+70</v>
      </c>
      <c r="AN215">
        <v>0</v>
      </c>
      <c r="AO215">
        <f t="shared" si="51"/>
        <v>0</v>
      </c>
      <c r="AP215">
        <f t="shared" si="52"/>
        <v>0</v>
      </c>
      <c r="AR215" s="11">
        <f>($AW$18*$AW$15 -($AW$18*COS(RADIANS(A215)))-($AW$15*COS(RADIANS(DEGREES(ASIN(SIN(RADIANS(A216))*($AW$18/$AW$15)))))))</f>
        <v>-4.8781374516827652E-2</v>
      </c>
      <c r="AS215">
        <f t="shared" si="53"/>
        <v>416.88644824021799</v>
      </c>
    </row>
    <row r="216" spans="1:45" customFormat="1" x14ac:dyDescent="0.2">
      <c r="A216" s="7">
        <v>-149</v>
      </c>
      <c r="B216" s="7">
        <v>417.69</v>
      </c>
      <c r="C216" s="7">
        <f t="shared" si="63"/>
        <v>4.1768999999999997E-4</v>
      </c>
      <c r="D216" s="7"/>
      <c r="E216" s="7">
        <v>1.3109999999999999</v>
      </c>
      <c r="F216" s="7"/>
      <c r="G216" s="7">
        <v>1.4259999999999999</v>
      </c>
      <c r="H216" s="7">
        <v>1.3640000000000001</v>
      </c>
      <c r="I216" s="7">
        <v>1.357</v>
      </c>
      <c r="J216" s="7">
        <v>1.0980000000000001</v>
      </c>
      <c r="L216" s="13">
        <f t="shared" si="54"/>
        <v>4.1768999999999997E-4</v>
      </c>
      <c r="M216" s="12"/>
      <c r="N216" s="10">
        <f t="shared" si="55"/>
        <v>-1.3600000000000136</v>
      </c>
      <c r="O216" s="10">
        <f t="shared" si="56"/>
        <v>2.9000000000000137E-2</v>
      </c>
      <c r="P216" s="10"/>
      <c r="Q216" s="13">
        <f t="shared" si="57"/>
        <v>-1.3600000000000005E-6</v>
      </c>
      <c r="R216" s="10">
        <f t="shared" si="64"/>
        <v>2900</v>
      </c>
      <c r="S216" s="10"/>
      <c r="T216" s="10">
        <f t="shared" si="58"/>
        <v>131100</v>
      </c>
      <c r="U216" s="10"/>
      <c r="V216" s="10">
        <f t="shared" si="59"/>
        <v>-6.1837475487899658</v>
      </c>
      <c r="W216" s="10"/>
      <c r="X216" s="10">
        <f t="shared" si="60"/>
        <v>0.11760269169008426</v>
      </c>
      <c r="Y216" s="10">
        <f t="shared" si="61"/>
        <v>2.6208540778583549</v>
      </c>
      <c r="Z216" s="10"/>
      <c r="AA216" s="10">
        <f t="shared" si="65"/>
        <v>9.5021066747233845E-3</v>
      </c>
      <c r="AB216" s="10">
        <f t="shared" si="66"/>
        <v>-1.4163713553667634E-3</v>
      </c>
      <c r="AC216" s="10"/>
      <c r="AD216" s="10">
        <f t="shared" si="67"/>
        <v>5.1176026916900845</v>
      </c>
      <c r="AE216" s="10">
        <f t="shared" si="62"/>
        <v>-3.3791459221416451</v>
      </c>
      <c r="AF216" s="10"/>
      <c r="AG216" s="24">
        <f t="shared" si="68"/>
        <v>9.5021066747227323E-3</v>
      </c>
      <c r="AH216" s="24">
        <f t="shared" si="69"/>
        <v>-1.4163713553667634E-3</v>
      </c>
      <c r="AJ216" s="57">
        <f t="shared" si="70"/>
        <v>-56.805840000000572</v>
      </c>
      <c r="AL216">
        <v>-9.0012353097206534E+68</v>
      </c>
      <c r="AN216">
        <v>0</v>
      </c>
      <c r="AO216">
        <f t="shared" si="51"/>
        <v>0</v>
      </c>
      <c r="AP216">
        <f t="shared" si="52"/>
        <v>0</v>
      </c>
      <c r="AR216" s="11">
        <f>($AW$18*$AW$15 -($AW$18*COS(RADIANS(A216)))-($AW$15*COS(RADIANS(DEGREES(ASIN(SIN(RADIANS(A217))*($AW$18/$AW$15)))))))</f>
        <v>-4.910683485548642E-2</v>
      </c>
      <c r="AS216">
        <f t="shared" si="53"/>
        <v>423.66204256099957</v>
      </c>
    </row>
    <row r="217" spans="1:45" customFormat="1" x14ac:dyDescent="0.2">
      <c r="A217" s="7">
        <v>-148</v>
      </c>
      <c r="B217" s="7">
        <v>416.33</v>
      </c>
      <c r="C217" s="7">
        <f t="shared" si="63"/>
        <v>4.1632999999999997E-4</v>
      </c>
      <c r="D217" s="7"/>
      <c r="E217" s="7">
        <v>1.34</v>
      </c>
      <c r="F217" s="7"/>
      <c r="G217" s="7">
        <v>1.4339999999999999</v>
      </c>
      <c r="H217" s="7">
        <v>1.3779999999999999</v>
      </c>
      <c r="I217" s="7">
        <v>1.371</v>
      </c>
      <c r="J217" s="7">
        <v>1.1759999999999999</v>
      </c>
      <c r="L217" s="13">
        <f t="shared" si="54"/>
        <v>4.1632999999999997E-4</v>
      </c>
      <c r="M217" s="12"/>
      <c r="N217" s="10">
        <f t="shared" si="55"/>
        <v>-1.3899999999999864</v>
      </c>
      <c r="O217" s="10">
        <f t="shared" si="56"/>
        <v>2.8000000000000025E-2</v>
      </c>
      <c r="P217" s="10"/>
      <c r="Q217" s="13">
        <f t="shared" si="57"/>
        <v>-1.389999999999985E-6</v>
      </c>
      <c r="R217" s="10">
        <f t="shared" si="64"/>
        <v>2800</v>
      </c>
      <c r="S217" s="10"/>
      <c r="T217" s="10">
        <f t="shared" si="58"/>
        <v>134000</v>
      </c>
      <c r="U217" s="10"/>
      <c r="V217" s="10">
        <f t="shared" si="59"/>
        <v>-5.2093507743199927</v>
      </c>
      <c r="W217" s="10"/>
      <c r="X217" s="10">
        <f t="shared" si="60"/>
        <v>0.12710479836480765</v>
      </c>
      <c r="Y217" s="10">
        <f t="shared" si="61"/>
        <v>2.6194377065029881</v>
      </c>
      <c r="Z217" s="10"/>
      <c r="AA217" s="10">
        <f t="shared" si="65"/>
        <v>8.9812990192898179E-3</v>
      </c>
      <c r="AB217" s="10">
        <f t="shared" si="66"/>
        <v>-1.4524038939862649E-3</v>
      </c>
      <c r="AC217" s="10"/>
      <c r="AD217" s="10">
        <f t="shared" si="67"/>
        <v>5.1271047983648073</v>
      </c>
      <c r="AE217" s="10">
        <f t="shared" si="62"/>
        <v>-3.3805622934970119</v>
      </c>
      <c r="AF217" s="10"/>
      <c r="AG217" s="24">
        <f t="shared" si="68"/>
        <v>8.9812990192905673E-3</v>
      </c>
      <c r="AH217" s="24">
        <f t="shared" si="69"/>
        <v>-1.4524038939862649E-3</v>
      </c>
      <c r="AJ217" s="57">
        <f t="shared" si="70"/>
        <v>-57.869869999999437</v>
      </c>
      <c r="AL217">
        <v>-2.5739911257725649E+67</v>
      </c>
      <c r="AN217">
        <v>0</v>
      </c>
      <c r="AO217">
        <f t="shared" si="51"/>
        <v>0</v>
      </c>
      <c r="AP217">
        <f t="shared" si="52"/>
        <v>0</v>
      </c>
      <c r="AR217" s="11">
        <f>($AW$18*$AW$15 -($AW$18*COS(RADIANS(A217)))-($AW$15*COS(RADIANS(DEGREES(ASIN(SIN(RADIANS(A218))*($AW$18/$AW$15)))))))</f>
        <v>-4.9445516899575284E-2</v>
      </c>
      <c r="AS217">
        <f t="shared" si="53"/>
        <v>431.62370766217219</v>
      </c>
    </row>
    <row r="218" spans="1:45" customFormat="1" x14ac:dyDescent="0.2">
      <c r="A218" s="7">
        <v>-147</v>
      </c>
      <c r="B218" s="7">
        <v>414.94</v>
      </c>
      <c r="C218" s="7">
        <f t="shared" si="63"/>
        <v>4.1493999999999998E-4</v>
      </c>
      <c r="D218" s="7"/>
      <c r="E218" s="7">
        <v>1.3680000000000001</v>
      </c>
      <c r="F218" s="7"/>
      <c r="G218" s="7">
        <v>1.444</v>
      </c>
      <c r="H218" s="7">
        <v>1.39</v>
      </c>
      <c r="I218" s="7">
        <v>1.377</v>
      </c>
      <c r="J218" s="7">
        <v>1.2589999999999999</v>
      </c>
      <c r="L218" s="13">
        <f t="shared" si="54"/>
        <v>4.1493999999999998E-4</v>
      </c>
      <c r="M218" s="12"/>
      <c r="N218" s="10">
        <f t="shared" si="55"/>
        <v>-1.4399999999999977</v>
      </c>
      <c r="O218" s="10">
        <f t="shared" si="56"/>
        <v>2.4999999999999911E-2</v>
      </c>
      <c r="P218" s="10"/>
      <c r="Q218" s="13">
        <f t="shared" si="57"/>
        <v>-1.4400000000000133E-6</v>
      </c>
      <c r="R218" s="10">
        <f t="shared" si="64"/>
        <v>2500</v>
      </c>
      <c r="S218" s="10"/>
      <c r="T218" s="10">
        <f t="shared" si="58"/>
        <v>136800</v>
      </c>
      <c r="U218" s="10"/>
      <c r="V218" s="10">
        <f t="shared" si="59"/>
        <v>-4.1730193980122969</v>
      </c>
      <c r="W218" s="10"/>
      <c r="X218" s="10">
        <f t="shared" si="60"/>
        <v>0.13608609738409747</v>
      </c>
      <c r="Y218" s="10">
        <f t="shared" si="61"/>
        <v>2.6179853026090019</v>
      </c>
      <c r="Z218" s="10"/>
      <c r="AA218" s="10">
        <f t="shared" si="65"/>
        <v>7.865019039866028E-3</v>
      </c>
      <c r="AB218" s="10">
        <f t="shared" si="66"/>
        <v>-1.5097887204365001E-3</v>
      </c>
      <c r="AC218" s="10"/>
      <c r="AD218" s="10">
        <f t="shared" si="67"/>
        <v>5.1360860973840978</v>
      </c>
      <c r="AE218" s="10">
        <f t="shared" si="62"/>
        <v>-3.3820146973909981</v>
      </c>
      <c r="AF218" s="10"/>
      <c r="AG218" s="24">
        <f t="shared" si="68"/>
        <v>7.8650190398654729E-3</v>
      </c>
      <c r="AH218" s="24">
        <f t="shared" si="69"/>
        <v>-1.5097887204365001E-3</v>
      </c>
      <c r="AJ218" s="57">
        <f t="shared" si="70"/>
        <v>-59.751359999999906</v>
      </c>
      <c r="AL218">
        <v>-7.7647056057307035E+65</v>
      </c>
      <c r="AN218">
        <v>0</v>
      </c>
      <c r="AO218">
        <f t="shared" si="51"/>
        <v>0</v>
      </c>
      <c r="AP218">
        <f t="shared" si="52"/>
        <v>0</v>
      </c>
      <c r="AR218" s="11">
        <f>($AW$18*$AW$15 -($AW$18*COS(RADIANS(A218)))-($AW$15*COS(RADIANS(DEGREES(ASIN(SIN(RADIANS(A219))*($AW$18/$AW$15)))))))</f>
        <v>-4.9797613354761461E-2</v>
      </c>
      <c r="AS218">
        <f t="shared" si="53"/>
        <v>439.17153771897273</v>
      </c>
    </row>
    <row r="219" spans="1:45" customFormat="1" x14ac:dyDescent="0.2">
      <c r="A219" s="7">
        <v>-146</v>
      </c>
      <c r="B219" s="7">
        <v>413.5</v>
      </c>
      <c r="C219" s="7">
        <f t="shared" si="63"/>
        <v>4.1349999999999997E-4</v>
      </c>
      <c r="D219" s="7"/>
      <c r="E219" s="7">
        <v>1.393</v>
      </c>
      <c r="F219" s="7"/>
      <c r="G219" s="7">
        <v>1.4590000000000001</v>
      </c>
      <c r="H219" s="7">
        <v>1.393</v>
      </c>
      <c r="I219" s="7">
        <v>1.385</v>
      </c>
      <c r="J219" s="7">
        <v>1.3360000000000001</v>
      </c>
      <c r="L219" s="13">
        <f t="shared" si="54"/>
        <v>4.1349999999999997E-4</v>
      </c>
      <c r="M219" s="12"/>
      <c r="N219" s="10">
        <f t="shared" si="55"/>
        <v>-1.4800000000000182</v>
      </c>
      <c r="O219" s="10">
        <f t="shared" si="56"/>
        <v>2.0999999999999908E-2</v>
      </c>
      <c r="P219" s="10"/>
      <c r="Q219" s="13">
        <f t="shared" si="57"/>
        <v>-1.4799999999999926E-6</v>
      </c>
      <c r="R219" s="10">
        <f t="shared" si="64"/>
        <v>2100</v>
      </c>
      <c r="S219" s="10"/>
      <c r="T219" s="10">
        <f t="shared" si="58"/>
        <v>139300</v>
      </c>
      <c r="U219" s="10"/>
      <c r="V219" s="10">
        <f t="shared" si="59"/>
        <v>-3.0244348072551768</v>
      </c>
      <c r="W219" s="10"/>
      <c r="X219" s="10">
        <f t="shared" si="60"/>
        <v>0.14395111642396349</v>
      </c>
      <c r="Y219" s="10">
        <f t="shared" si="61"/>
        <v>2.6164755138885654</v>
      </c>
      <c r="Z219" s="10"/>
      <c r="AA219" s="10">
        <f t="shared" si="65"/>
        <v>6.4982930369170966E-3</v>
      </c>
      <c r="AB219" s="10">
        <f t="shared" si="66"/>
        <v>-1.5572161107164639E-3</v>
      </c>
      <c r="AC219" s="10"/>
      <c r="AD219" s="10">
        <f t="shared" si="67"/>
        <v>5.1439511164239633</v>
      </c>
      <c r="AE219" s="10">
        <f t="shared" si="62"/>
        <v>-3.3835244861114346</v>
      </c>
      <c r="AF219" s="10"/>
      <c r="AG219" s="24">
        <f t="shared" si="68"/>
        <v>6.4982930369170688E-3</v>
      </c>
      <c r="AH219" s="24">
        <f t="shared" si="69"/>
        <v>-1.5572161107164639E-3</v>
      </c>
      <c r="AJ219" s="57">
        <f t="shared" si="70"/>
        <v>-61.198000000000754</v>
      </c>
      <c r="AL219">
        <v>-2.4699041860700364E+64</v>
      </c>
      <c r="AN219">
        <v>0</v>
      </c>
      <c r="AO219">
        <f t="shared" si="51"/>
        <v>0</v>
      </c>
      <c r="AP219">
        <f t="shared" si="52"/>
        <v>0</v>
      </c>
      <c r="AR219" s="11">
        <f>($AW$18*$AW$15 -($AW$18*COS(RADIANS(A219)))-($AW$15*COS(RADIANS(DEGREES(ASIN(SIN(RADIANS(A220))*($AW$18/$AW$15)))))))</f>
        <v>-5.0163322234346622E-2</v>
      </c>
      <c r="AS219">
        <f t="shared" si="53"/>
        <v>445.6453881192183</v>
      </c>
    </row>
    <row r="220" spans="1:45" customFormat="1" x14ac:dyDescent="0.2">
      <c r="A220" s="7">
        <v>-145</v>
      </c>
      <c r="B220" s="7">
        <v>412.02</v>
      </c>
      <c r="C220" s="7">
        <f t="shared" si="63"/>
        <v>4.1201999999999998E-4</v>
      </c>
      <c r="D220" s="7"/>
      <c r="E220" s="7">
        <v>1.4139999999999999</v>
      </c>
      <c r="F220" s="7"/>
      <c r="G220" s="7">
        <v>1.4590000000000001</v>
      </c>
      <c r="H220" s="7">
        <v>1.403</v>
      </c>
      <c r="I220" s="7">
        <v>1.395</v>
      </c>
      <c r="J220" s="7">
        <v>1.3979999999999999</v>
      </c>
      <c r="L220" s="13">
        <f t="shared" si="54"/>
        <v>4.1201999999999998E-4</v>
      </c>
      <c r="M220" s="12"/>
      <c r="N220" s="10">
        <f t="shared" si="55"/>
        <v>-1.5299999999999727</v>
      </c>
      <c r="O220" s="10">
        <f t="shared" si="56"/>
        <v>1.6000000000000014E-2</v>
      </c>
      <c r="P220" s="10"/>
      <c r="Q220" s="13">
        <f t="shared" si="57"/>
        <v>-1.5299999999999667E-6</v>
      </c>
      <c r="R220" s="10">
        <f t="shared" si="64"/>
        <v>1600</v>
      </c>
      <c r="S220" s="10"/>
      <c r="T220" s="10">
        <f t="shared" si="58"/>
        <v>141400</v>
      </c>
      <c r="U220" s="10"/>
      <c r="V220" s="10">
        <f t="shared" si="59"/>
        <v>-1.9996900868711094</v>
      </c>
      <c r="W220" s="10"/>
      <c r="X220" s="10">
        <f t="shared" si="60"/>
        <v>0.15044940946088059</v>
      </c>
      <c r="Y220" s="10">
        <f t="shared" si="61"/>
        <v>2.6149182977778489</v>
      </c>
      <c r="Z220" s="10"/>
      <c r="AA220" s="10">
        <f t="shared" si="65"/>
        <v>4.8866280041812149E-3</v>
      </c>
      <c r="AB220" s="10">
        <f t="shared" si="66"/>
        <v>-1.6157160975858176E-3</v>
      </c>
      <c r="AC220" s="10"/>
      <c r="AD220" s="10">
        <f t="shared" si="67"/>
        <v>5.1504494094608804</v>
      </c>
      <c r="AE220" s="10">
        <f t="shared" si="62"/>
        <v>-3.3850817022221511</v>
      </c>
      <c r="AF220" s="10"/>
      <c r="AG220" s="24">
        <f t="shared" si="68"/>
        <v>4.8866280041810484E-3</v>
      </c>
      <c r="AH220" s="24">
        <f t="shared" si="69"/>
        <v>-1.6157160975858176E-3</v>
      </c>
      <c r="AJ220" s="57">
        <f t="shared" si="70"/>
        <v>-63.039059999998869</v>
      </c>
      <c r="AL220">
        <v>-8.2812619929888636E+62</v>
      </c>
      <c r="AN220">
        <v>0</v>
      </c>
      <c r="AO220">
        <f t="shared" si="51"/>
        <v>0</v>
      </c>
      <c r="AP220">
        <f t="shared" si="52"/>
        <v>0</v>
      </c>
      <c r="AR220" s="11">
        <f>($AW$18*$AW$15 -($AW$18*COS(RADIANS(A220)))-($AW$15*COS(RADIANS(DEGREES(ASIN(SIN(RADIANS(A221))*($AW$18/$AW$15)))))))</f>
        <v>-5.0542846750196865E-2</v>
      </c>
      <c r="AS220">
        <f t="shared" si="53"/>
        <v>450.74455941377778</v>
      </c>
    </row>
    <row r="221" spans="1:45" customFormat="1" x14ac:dyDescent="0.2">
      <c r="A221" s="7">
        <v>-144</v>
      </c>
      <c r="B221" s="7">
        <v>410.49</v>
      </c>
      <c r="C221" s="7">
        <f t="shared" si="63"/>
        <v>4.1049000000000001E-4</v>
      </c>
      <c r="D221" s="7"/>
      <c r="E221" s="7">
        <v>1.43</v>
      </c>
      <c r="F221" s="7"/>
      <c r="G221" s="7">
        <v>1.46</v>
      </c>
      <c r="H221" s="7">
        <v>1.4139999999999999</v>
      </c>
      <c r="I221" s="7">
        <v>1.4059999999999999</v>
      </c>
      <c r="J221" s="7">
        <v>1.4390000000000001</v>
      </c>
      <c r="L221" s="13">
        <f t="shared" si="54"/>
        <v>4.1049000000000001E-4</v>
      </c>
      <c r="M221" s="12"/>
      <c r="N221" s="10">
        <f t="shared" si="55"/>
        <v>-1.5699999999999932</v>
      </c>
      <c r="O221" s="10">
        <f t="shared" si="56"/>
        <v>1.1000000000000121E-2</v>
      </c>
      <c r="P221" s="10"/>
      <c r="Q221" s="13">
        <f t="shared" si="57"/>
        <v>-1.5700000000000002E-6</v>
      </c>
      <c r="R221" s="10">
        <f t="shared" si="64"/>
        <v>1100</v>
      </c>
      <c r="S221" s="10"/>
      <c r="T221" s="10">
        <f t="shared" si="58"/>
        <v>143000</v>
      </c>
      <c r="U221" s="10"/>
      <c r="V221" s="10">
        <f t="shared" si="59"/>
        <v>-3.1467786730008669</v>
      </c>
      <c r="W221" s="10"/>
      <c r="X221" s="10">
        <f t="shared" si="60"/>
        <v>0.1553360374650618</v>
      </c>
      <c r="Y221" s="10">
        <f t="shared" si="61"/>
        <v>2.6133025816802631</v>
      </c>
      <c r="Z221" s="10"/>
      <c r="AA221" s="10">
        <f t="shared" si="65"/>
        <v>3.3279433489275256E-3</v>
      </c>
      <c r="AB221" s="10">
        <f t="shared" si="66"/>
        <v>-1.6642295577584676E-3</v>
      </c>
      <c r="AC221" s="10"/>
      <c r="AD221" s="10">
        <f t="shared" si="67"/>
        <v>5.1553360374650614</v>
      </c>
      <c r="AE221" s="10">
        <f t="shared" si="62"/>
        <v>-3.3866974183197369</v>
      </c>
      <c r="AF221" s="10"/>
      <c r="AG221" s="24">
        <f t="shared" si="68"/>
        <v>3.3279433489274979E-3</v>
      </c>
      <c r="AH221" s="24">
        <f t="shared" si="69"/>
        <v>-1.6642295577584676E-3</v>
      </c>
      <c r="AJ221" s="57">
        <f t="shared" si="70"/>
        <v>-64.446929999999725</v>
      </c>
      <c r="AL221">
        <v>-2.9254884867585612E+61</v>
      </c>
      <c r="AN221">
        <v>0</v>
      </c>
      <c r="AO221">
        <f t="shared" si="51"/>
        <v>0</v>
      </c>
      <c r="AP221">
        <f t="shared" si="52"/>
        <v>0</v>
      </c>
      <c r="AR221" s="11">
        <f>($AW$18*$AW$15 -($AW$18*COS(RADIANS(A221)))-($AW$15*COS(RADIANS(DEGREES(ASIN(SIN(RADIANS(A222))*($AW$18/$AW$15)))))))</f>
        <v>-5.093639518816151E-2</v>
      </c>
      <c r="AS221">
        <f t="shared" si="53"/>
        <v>454.15218218880347</v>
      </c>
    </row>
    <row r="222" spans="1:45" customFormat="1" x14ac:dyDescent="0.2">
      <c r="A222" s="7">
        <v>-143</v>
      </c>
      <c r="B222" s="7">
        <v>408.92</v>
      </c>
      <c r="C222" s="7">
        <f t="shared" si="63"/>
        <v>4.0892000000000001E-4</v>
      </c>
      <c r="D222" s="7"/>
      <c r="E222" s="7">
        <v>1.4410000000000001</v>
      </c>
      <c r="F222" s="7"/>
      <c r="G222" s="7">
        <v>1.462</v>
      </c>
      <c r="H222" s="7">
        <v>1.415</v>
      </c>
      <c r="I222" s="7">
        <v>1.4119999999999999</v>
      </c>
      <c r="J222" s="7">
        <v>1.474</v>
      </c>
      <c r="L222" s="13">
        <f t="shared" si="54"/>
        <v>4.0892000000000001E-4</v>
      </c>
      <c r="M222" s="12"/>
      <c r="N222" s="10">
        <f t="shared" si="55"/>
        <v>-1.6100000000000136</v>
      </c>
      <c r="O222" s="10">
        <f t="shared" si="56"/>
        <v>1.8000000000000016E-2</v>
      </c>
      <c r="P222" s="10"/>
      <c r="Q222" s="13">
        <f t="shared" si="57"/>
        <v>-1.6100000000000337E-6</v>
      </c>
      <c r="R222" s="10">
        <f t="shared" si="64"/>
        <v>1800</v>
      </c>
      <c r="S222" s="10"/>
      <c r="T222" s="10">
        <f t="shared" si="58"/>
        <v>144100</v>
      </c>
      <c r="U222" s="10"/>
      <c r="V222" s="10">
        <f t="shared" si="59"/>
        <v>-4.351478207279122</v>
      </c>
      <c r="W222" s="10"/>
      <c r="X222" s="10">
        <f t="shared" si="60"/>
        <v>0.15866398081398933</v>
      </c>
      <c r="Y222" s="10">
        <f t="shared" si="61"/>
        <v>2.6116383521225046</v>
      </c>
      <c r="Z222" s="10"/>
      <c r="AA222" s="10">
        <f t="shared" si="65"/>
        <v>5.3913110794623076E-3</v>
      </c>
      <c r="AB222" s="10">
        <f t="shared" si="66"/>
        <v>-1.7132794008425378E-3</v>
      </c>
      <c r="AC222" s="10"/>
      <c r="AD222" s="10">
        <f t="shared" si="67"/>
        <v>5.1586639808139889</v>
      </c>
      <c r="AE222" s="10">
        <f t="shared" si="62"/>
        <v>-3.3883616478774954</v>
      </c>
      <c r="AF222" s="10"/>
      <c r="AG222" s="24">
        <f t="shared" si="68"/>
        <v>5.3913110794630015E-3</v>
      </c>
      <c r="AH222" s="24">
        <f t="shared" si="69"/>
        <v>-1.7132794008425378E-3</v>
      </c>
      <c r="AJ222" s="57">
        <f t="shared" si="70"/>
        <v>-65.836120000000562</v>
      </c>
      <c r="AL222">
        <v>-1.0884534396948427E+60</v>
      </c>
      <c r="AN222">
        <v>0</v>
      </c>
      <c r="AO222">
        <f t="shared" si="51"/>
        <v>0</v>
      </c>
      <c r="AP222">
        <f t="shared" si="52"/>
        <v>0</v>
      </c>
      <c r="AR222" s="11">
        <f>($AW$18*$AW$15 -($AW$18*COS(RADIANS(A222)))-($AW$15*COS(RADIANS(DEGREES(ASIN(SIN(RADIANS(A223))*($AW$18/$AW$15)))))))</f>
        <v>-5.134418076671142E-2</v>
      </c>
      <c r="AS222">
        <f t="shared" si="53"/>
        <v>455.89530438527618</v>
      </c>
    </row>
    <row r="223" spans="1:45" customFormat="1" x14ac:dyDescent="0.2">
      <c r="A223" s="7">
        <v>-142</v>
      </c>
      <c r="B223" s="7">
        <v>407.31</v>
      </c>
      <c r="C223" s="7">
        <f t="shared" si="63"/>
        <v>4.0730999999999997E-4</v>
      </c>
      <c r="D223" s="7"/>
      <c r="E223" s="7">
        <v>1.4590000000000001</v>
      </c>
      <c r="F223" s="7"/>
      <c r="G223" s="7">
        <v>1.47</v>
      </c>
      <c r="H223" s="7">
        <v>1.4259999999999999</v>
      </c>
      <c r="I223" s="7">
        <v>1.4219999999999999</v>
      </c>
      <c r="J223" s="7">
        <v>1.5189999999999999</v>
      </c>
      <c r="L223" s="13">
        <f t="shared" si="54"/>
        <v>4.0730999999999997E-4</v>
      </c>
      <c r="M223" s="12"/>
      <c r="N223" s="10">
        <f t="shared" si="55"/>
        <v>-1.6499999999999773</v>
      </c>
      <c r="O223" s="10">
        <f t="shared" si="56"/>
        <v>2.6000000000000023E-2</v>
      </c>
      <c r="P223" s="10"/>
      <c r="Q223" s="13">
        <f t="shared" si="57"/>
        <v>-1.6499999999999588E-6</v>
      </c>
      <c r="R223" s="10">
        <f t="shared" si="64"/>
        <v>2600</v>
      </c>
      <c r="S223" s="10"/>
      <c r="T223" s="10">
        <f t="shared" si="58"/>
        <v>145900</v>
      </c>
      <c r="U223" s="10"/>
      <c r="V223" s="10">
        <f t="shared" si="59"/>
        <v>-4.2906238192883484</v>
      </c>
      <c r="W223" s="10"/>
      <c r="X223" s="10">
        <f t="shared" si="60"/>
        <v>0.16405529189345164</v>
      </c>
      <c r="Y223" s="10">
        <f t="shared" si="61"/>
        <v>2.6099250727216621</v>
      </c>
      <c r="Z223" s="10"/>
      <c r="AA223" s="10">
        <f t="shared" si="65"/>
        <v>7.6711617597795545E-3</v>
      </c>
      <c r="AB223" s="10">
        <f t="shared" si="66"/>
        <v>-1.7628864019005874E-3</v>
      </c>
      <c r="AC223" s="10"/>
      <c r="AD223" s="10">
        <f t="shared" si="67"/>
        <v>5.1640552918934519</v>
      </c>
      <c r="AE223" s="10">
        <f t="shared" si="62"/>
        <v>-3.3900749272783379</v>
      </c>
      <c r="AF223" s="10"/>
      <c r="AG223" s="24">
        <f t="shared" si="68"/>
        <v>7.6711617597791104E-3</v>
      </c>
      <c r="AH223" s="24">
        <f t="shared" si="69"/>
        <v>-1.7628864019005874E-3</v>
      </c>
      <c r="AJ223" s="57">
        <f t="shared" si="70"/>
        <v>-67.20614999999907</v>
      </c>
      <c r="AL223">
        <v>-4.2633899483147209E+58</v>
      </c>
      <c r="AN223">
        <v>0</v>
      </c>
      <c r="AO223">
        <f t="shared" si="51"/>
        <v>0</v>
      </c>
      <c r="AP223">
        <f t="shared" si="52"/>
        <v>0</v>
      </c>
      <c r="AR223" s="11">
        <f>($AW$18*$AW$15 -($AW$18*COS(RADIANS(A223)))-($AW$15*COS(RADIANS(DEGREES(ASIN(SIN(RADIANS(A224))*($AW$18/$AW$15)))))))</f>
        <v>-5.1766421477481755E-2</v>
      </c>
      <c r="AS223">
        <f t="shared" si="53"/>
        <v>459.77266850373786</v>
      </c>
    </row>
    <row r="224" spans="1:45" customFormat="1" x14ac:dyDescent="0.2">
      <c r="A224" s="7">
        <v>-141</v>
      </c>
      <c r="B224" s="7">
        <v>405.66</v>
      </c>
      <c r="C224" s="7">
        <f t="shared" si="63"/>
        <v>4.0566000000000002E-4</v>
      </c>
      <c r="D224" s="7"/>
      <c r="E224" s="7">
        <v>1.4850000000000001</v>
      </c>
      <c r="F224" s="7"/>
      <c r="G224" s="7">
        <v>1.4730000000000001</v>
      </c>
      <c r="H224" s="7">
        <v>1.4390000000000001</v>
      </c>
      <c r="I224" s="7">
        <v>1.4350000000000001</v>
      </c>
      <c r="J224" s="7">
        <v>1.5940000000000001</v>
      </c>
      <c r="L224" s="13">
        <f t="shared" si="54"/>
        <v>4.0566000000000002E-4</v>
      </c>
      <c r="M224" s="12"/>
      <c r="N224" s="10">
        <f t="shared" si="55"/>
        <v>-1.7000000000000455</v>
      </c>
      <c r="O224" s="10">
        <f t="shared" si="56"/>
        <v>2.6999999999999913E-2</v>
      </c>
      <c r="P224" s="10"/>
      <c r="Q224" s="13">
        <f t="shared" si="57"/>
        <v>-1.7000000000000413E-6</v>
      </c>
      <c r="R224" s="10">
        <f t="shared" si="64"/>
        <v>2700</v>
      </c>
      <c r="S224" s="10"/>
      <c r="T224" s="10">
        <f t="shared" si="58"/>
        <v>148500</v>
      </c>
      <c r="U224" s="10"/>
      <c r="V224" s="10">
        <f t="shared" si="59"/>
        <v>-3.7990447944530081</v>
      </c>
      <c r="W224" s="10"/>
      <c r="X224" s="10">
        <f t="shared" si="60"/>
        <v>0.17172645365323119</v>
      </c>
      <c r="Y224" s="10">
        <f t="shared" si="61"/>
        <v>2.6081621863197615</v>
      </c>
      <c r="Z224" s="10"/>
      <c r="AA224" s="10">
        <f t="shared" si="65"/>
        <v>7.8253375119565483E-3</v>
      </c>
      <c r="AB224" s="10">
        <f t="shared" si="66"/>
        <v>-1.8238227916365091E-3</v>
      </c>
      <c r="AC224" s="10"/>
      <c r="AD224" s="10">
        <f t="shared" si="67"/>
        <v>5.171726453653231</v>
      </c>
      <c r="AE224" s="10">
        <f t="shared" si="62"/>
        <v>-3.3918378136802385</v>
      </c>
      <c r="AF224" s="10"/>
      <c r="AG224" s="24">
        <f t="shared" si="68"/>
        <v>7.825337511956576E-3</v>
      </c>
      <c r="AH224" s="24">
        <f t="shared" si="69"/>
        <v>-1.8238227916365091E-3</v>
      </c>
      <c r="AJ224" s="57">
        <f t="shared" si="70"/>
        <v>-68.962200000001843</v>
      </c>
      <c r="AL224">
        <v>-1.7573494890840063E+57</v>
      </c>
      <c r="AN224">
        <v>0</v>
      </c>
      <c r="AO224">
        <f t="shared" si="51"/>
        <v>0</v>
      </c>
      <c r="AP224">
        <f t="shared" si="52"/>
        <v>0</v>
      </c>
      <c r="AR224" s="11">
        <f>($AW$18*$AW$15 -($AW$18*COS(RADIANS(A224)))-($AW$15*COS(RADIANS(DEGREES(ASIN(SIN(RADIANS(A225))*($AW$18/$AW$15)))))))</f>
        <v>-5.2203339906359683E-2</v>
      </c>
      <c r="AS224">
        <f t="shared" si="53"/>
        <v>466.07029723587101</v>
      </c>
    </row>
    <row r="225" spans="1:45" customFormat="1" x14ac:dyDescent="0.2">
      <c r="A225" s="7">
        <v>-140</v>
      </c>
      <c r="B225" s="7">
        <v>403.96</v>
      </c>
      <c r="C225" s="7">
        <f t="shared" si="63"/>
        <v>4.0395999999999997E-4</v>
      </c>
      <c r="D225" s="7"/>
      <c r="E225" s="7">
        <v>1.512</v>
      </c>
      <c r="F225" s="7"/>
      <c r="G225" s="7">
        <v>1.484</v>
      </c>
      <c r="H225" s="7">
        <v>1.4470000000000001</v>
      </c>
      <c r="I225" s="7">
        <v>1.446</v>
      </c>
      <c r="J225" s="7">
        <v>1.67</v>
      </c>
      <c r="L225" s="13">
        <f t="shared" si="54"/>
        <v>4.0395999999999997E-4</v>
      </c>
      <c r="M225" s="12"/>
      <c r="N225" s="10">
        <f t="shared" si="55"/>
        <v>-1.7399999999999523</v>
      </c>
      <c r="O225" s="10">
        <f t="shared" si="56"/>
        <v>2.4999999999999911E-2</v>
      </c>
      <c r="P225" s="10"/>
      <c r="Q225" s="13">
        <f t="shared" si="57"/>
        <v>-1.7399999999999664E-6</v>
      </c>
      <c r="R225" s="10">
        <f t="shared" si="64"/>
        <v>2500</v>
      </c>
      <c r="S225" s="10"/>
      <c r="T225" s="10">
        <f t="shared" si="58"/>
        <v>151200</v>
      </c>
      <c r="U225" s="10"/>
      <c r="V225" s="10">
        <f t="shared" si="59"/>
        <v>-3.0425502893786689</v>
      </c>
      <c r="W225" s="10"/>
      <c r="X225" s="10">
        <f t="shared" si="60"/>
        <v>0.17955179116518774</v>
      </c>
      <c r="Y225" s="10">
        <f t="shared" si="61"/>
        <v>2.606338363528125</v>
      </c>
      <c r="Z225" s="10"/>
      <c r="AA225" s="10">
        <f t="shared" si="65"/>
        <v>7.122076334557359E-3</v>
      </c>
      <c r="AB225" s="10">
        <f t="shared" si="66"/>
        <v>-1.8747018579392538E-3</v>
      </c>
      <c r="AC225" s="10"/>
      <c r="AD225" s="10">
        <f t="shared" si="67"/>
        <v>5.1795517911651876</v>
      </c>
      <c r="AE225" s="10">
        <f t="shared" si="62"/>
        <v>-3.393661636471875</v>
      </c>
      <c r="AF225" s="10"/>
      <c r="AG225" s="24">
        <f t="shared" si="68"/>
        <v>7.1220763345571925E-3</v>
      </c>
      <c r="AH225" s="24">
        <f t="shared" si="69"/>
        <v>-1.8747018579396979E-3</v>
      </c>
      <c r="AJ225" s="57">
        <f t="shared" si="70"/>
        <v>-70.289039999998067</v>
      </c>
      <c r="AL225">
        <v>-7.6197942999999103E+55</v>
      </c>
      <c r="AN225">
        <v>0</v>
      </c>
      <c r="AO225">
        <f t="shared" si="51"/>
        <v>0</v>
      </c>
      <c r="AP225">
        <f t="shared" si="52"/>
        <v>0</v>
      </c>
      <c r="AR225" s="11">
        <f>($AW$18*$AW$15 -($AW$18*COS(RADIANS(A225)))-($AW$15*COS(RADIANS(DEGREES(ASIN(SIN(RADIANS(A226))*($AW$18/$AW$15)))))))</f>
        <v>-5.2655163033722072E-2</v>
      </c>
      <c r="AS225">
        <f t="shared" si="53"/>
        <v>472.55562908474792</v>
      </c>
    </row>
    <row r="226" spans="1:45" customFormat="1" x14ac:dyDescent="0.2">
      <c r="A226" s="7">
        <v>-139</v>
      </c>
      <c r="B226" s="7">
        <v>402.22</v>
      </c>
      <c r="C226" s="7">
        <f t="shared" si="63"/>
        <v>4.0222000000000001E-4</v>
      </c>
      <c r="D226" s="7"/>
      <c r="E226" s="7">
        <v>1.5369999999999999</v>
      </c>
      <c r="F226" s="7"/>
      <c r="G226" s="7">
        <v>1.4910000000000001</v>
      </c>
      <c r="H226" s="7">
        <v>1.4570000000000001</v>
      </c>
      <c r="I226" s="7">
        <v>1.4610000000000001</v>
      </c>
      <c r="J226" s="7">
        <v>1.736</v>
      </c>
      <c r="L226" s="13">
        <f t="shared" si="54"/>
        <v>4.0222000000000001E-4</v>
      </c>
      <c r="M226" s="12"/>
      <c r="N226" s="10">
        <f t="shared" si="55"/>
        <v>-1.7900000000000205</v>
      </c>
      <c r="O226" s="10">
        <f t="shared" si="56"/>
        <v>2.100000000000013E-2</v>
      </c>
      <c r="P226" s="10"/>
      <c r="Q226" s="13">
        <f t="shared" si="57"/>
        <v>-1.7899999999999947E-6</v>
      </c>
      <c r="R226" s="10">
        <f t="shared" si="64"/>
        <v>2100</v>
      </c>
      <c r="S226" s="10"/>
      <c r="T226" s="10">
        <f t="shared" si="58"/>
        <v>153700</v>
      </c>
      <c r="U226" s="10"/>
      <c r="V226" s="10">
        <f t="shared" si="59"/>
        <v>-1.6842750445025052</v>
      </c>
      <c r="W226" s="10"/>
      <c r="X226" s="10">
        <f t="shared" si="60"/>
        <v>0.1866738674997451</v>
      </c>
      <c r="Y226" s="10">
        <f t="shared" si="61"/>
        <v>2.6044636616701857</v>
      </c>
      <c r="Z226" s="10"/>
      <c r="AA226" s="10">
        <f t="shared" si="65"/>
        <v>5.8935858368005523E-3</v>
      </c>
      <c r="AB226" s="10">
        <f t="shared" si="66"/>
        <v>-1.9370545352614954E-3</v>
      </c>
      <c r="AC226" s="10"/>
      <c r="AD226" s="10">
        <f t="shared" si="67"/>
        <v>5.1866738674997448</v>
      </c>
      <c r="AE226" s="10">
        <f t="shared" si="62"/>
        <v>-3.3955363383298147</v>
      </c>
      <c r="AF226" s="10"/>
      <c r="AG226" s="24">
        <f t="shared" si="68"/>
        <v>5.8935858368007743E-3</v>
      </c>
      <c r="AH226" s="24">
        <f t="shared" si="69"/>
        <v>-1.9370545352610513E-3</v>
      </c>
      <c r="AJ226" s="57">
        <f t="shared" si="70"/>
        <v>-71.997380000000831</v>
      </c>
      <c r="AL226">
        <v>-3.4740376824938953E+54</v>
      </c>
      <c r="AN226">
        <v>0</v>
      </c>
      <c r="AO226">
        <f t="shared" si="51"/>
        <v>0</v>
      </c>
      <c r="AP226">
        <f t="shared" si="52"/>
        <v>0</v>
      </c>
      <c r="AR226" s="11">
        <f>($AW$18*$AW$15 -($AW$18*COS(RADIANS(A226)))-($AW$15*COS(RADIANS(DEGREES(ASIN(SIN(RADIANS(A227))*($AW$18/$AW$15)))))))</f>
        <v>-5.3122122012393164E-2</v>
      </c>
      <c r="AS226">
        <f t="shared" si="53"/>
        <v>478.29992781373187</v>
      </c>
    </row>
    <row r="227" spans="1:45" customFormat="1" x14ac:dyDescent="0.2">
      <c r="A227" s="7">
        <v>-138</v>
      </c>
      <c r="B227" s="7">
        <v>400.43</v>
      </c>
      <c r="C227" s="7">
        <f t="shared" si="63"/>
        <v>4.0043000000000001E-4</v>
      </c>
      <c r="D227" s="7"/>
      <c r="E227" s="7">
        <v>1.5580000000000001</v>
      </c>
      <c r="F227" s="7"/>
      <c r="G227" s="7">
        <v>1.5009999999999999</v>
      </c>
      <c r="H227" s="7">
        <v>1.472</v>
      </c>
      <c r="I227" s="7">
        <v>1.4710000000000001</v>
      </c>
      <c r="J227" s="7">
        <v>1.7889999999999999</v>
      </c>
      <c r="L227" s="13">
        <f t="shared" si="54"/>
        <v>4.0043000000000001E-4</v>
      </c>
      <c r="M227" s="12"/>
      <c r="N227" s="10">
        <f t="shared" si="55"/>
        <v>-1.8199999999999932</v>
      </c>
      <c r="O227" s="10">
        <f t="shared" si="56"/>
        <v>1.2000000000000011E-2</v>
      </c>
      <c r="P227" s="10"/>
      <c r="Q227" s="13">
        <f t="shared" si="57"/>
        <v>-1.8200000000000334E-6</v>
      </c>
      <c r="R227" s="10">
        <f t="shared" si="64"/>
        <v>1200</v>
      </c>
      <c r="S227" s="10"/>
      <c r="T227" s="10">
        <f t="shared" si="58"/>
        <v>155800</v>
      </c>
      <c r="U227" s="10"/>
      <c r="V227" s="10">
        <f t="shared" si="59"/>
        <v>-1.7536290092268687</v>
      </c>
      <c r="W227" s="10"/>
      <c r="X227" s="10">
        <f t="shared" si="60"/>
        <v>0.19256745333654565</v>
      </c>
      <c r="Y227" s="10">
        <f t="shared" si="61"/>
        <v>2.6025266071349242</v>
      </c>
      <c r="Z227" s="10"/>
      <c r="AA227" s="10">
        <f t="shared" si="65"/>
        <v>3.3321990726881134E-3</v>
      </c>
      <c r="AB227" s="10">
        <f t="shared" si="66"/>
        <v>-1.9784174108408159E-3</v>
      </c>
      <c r="AC227" s="10"/>
      <c r="AD227" s="10">
        <f t="shared" si="67"/>
        <v>5.1925674533365456</v>
      </c>
      <c r="AE227" s="10">
        <f t="shared" si="62"/>
        <v>-3.3974733928650758</v>
      </c>
      <c r="AF227" s="10"/>
      <c r="AG227" s="24">
        <f t="shared" si="68"/>
        <v>3.3321990726884465E-3</v>
      </c>
      <c r="AH227" s="24">
        <f t="shared" si="69"/>
        <v>-1.9784174108408159E-3</v>
      </c>
      <c r="AJ227" s="57">
        <f t="shared" si="70"/>
        <v>-72.878259999999727</v>
      </c>
      <c r="AL227">
        <v>-1.6647771847197705E+53</v>
      </c>
      <c r="AN227">
        <v>0</v>
      </c>
      <c r="AO227">
        <f t="shared" si="51"/>
        <v>0</v>
      </c>
      <c r="AP227">
        <f t="shared" si="52"/>
        <v>0</v>
      </c>
      <c r="AR227" s="11">
        <f>($AW$18*$AW$15 -($AW$18*COS(RADIANS(A227)))-($AW$15*COS(RADIANS(DEGREES(ASIN(SIN(RADIANS(A228))*($AW$18/$AW$15)))))))</f>
        <v>-5.3604451921867621E-2</v>
      </c>
      <c r="AS227">
        <f t="shared" si="53"/>
        <v>482.67726878860259</v>
      </c>
    </row>
    <row r="228" spans="1:45" customFormat="1" x14ac:dyDescent="0.2">
      <c r="A228" s="7">
        <v>-137</v>
      </c>
      <c r="B228" s="7">
        <v>398.61</v>
      </c>
      <c r="C228" s="7">
        <f t="shared" si="63"/>
        <v>3.9860999999999998E-4</v>
      </c>
      <c r="D228" s="7"/>
      <c r="E228" s="7">
        <v>1.57</v>
      </c>
      <c r="F228" s="7"/>
      <c r="G228" s="7">
        <v>1.506</v>
      </c>
      <c r="H228" s="7">
        <v>1.4750000000000001</v>
      </c>
      <c r="I228" s="7">
        <v>1.4770000000000001</v>
      </c>
      <c r="J228" s="7">
        <v>1.821</v>
      </c>
      <c r="L228" s="13">
        <f t="shared" si="54"/>
        <v>3.9860999999999998E-4</v>
      </c>
      <c r="M228" s="12"/>
      <c r="N228" s="10">
        <f t="shared" si="55"/>
        <v>-1.8700000000000045</v>
      </c>
      <c r="O228" s="10">
        <f t="shared" si="56"/>
        <v>1.2999999999999901E-2</v>
      </c>
      <c r="P228" s="10"/>
      <c r="Q228" s="13">
        <f t="shared" si="57"/>
        <v>-1.8700000000000075E-6</v>
      </c>
      <c r="R228" s="10">
        <f t="shared" si="64"/>
        <v>1300</v>
      </c>
      <c r="S228" s="10"/>
      <c r="T228" s="10">
        <f t="shared" si="58"/>
        <v>157000</v>
      </c>
      <c r="U228" s="10"/>
      <c r="V228" s="10">
        <f t="shared" si="59"/>
        <v>-0.91428961898826377</v>
      </c>
      <c r="W228" s="10"/>
      <c r="X228" s="10">
        <f t="shared" si="60"/>
        <v>0.19589965240923377</v>
      </c>
      <c r="Y228" s="10">
        <f t="shared" si="61"/>
        <v>2.6005481897240834</v>
      </c>
      <c r="Z228" s="10"/>
      <c r="AA228" s="10">
        <f t="shared" si="65"/>
        <v>3.5812624531221249E-3</v>
      </c>
      <c r="AB228" s="10">
        <f t="shared" si="66"/>
        <v>-2.0422007358904537E-3</v>
      </c>
      <c r="AC228" s="10"/>
      <c r="AD228" s="10">
        <f t="shared" si="67"/>
        <v>5.195899652409234</v>
      </c>
      <c r="AE228" s="10">
        <f t="shared" si="62"/>
        <v>-3.3994518102759166</v>
      </c>
      <c r="AF228" s="10"/>
      <c r="AG228" s="24">
        <f t="shared" si="68"/>
        <v>3.5812624531219583E-3</v>
      </c>
      <c r="AH228" s="24">
        <f t="shared" si="69"/>
        <v>-2.0422007358904537E-3</v>
      </c>
      <c r="AJ228" s="57">
        <f t="shared" si="70"/>
        <v>-74.540070000000185</v>
      </c>
      <c r="AL228">
        <v>-8.3817009721602613E+51</v>
      </c>
      <c r="AN228">
        <v>0</v>
      </c>
      <c r="AO228">
        <f t="shared" si="51"/>
        <v>0</v>
      </c>
      <c r="AP228">
        <f t="shared" si="52"/>
        <v>0</v>
      </c>
      <c r="AR228" s="11">
        <f>($AW$18*$AW$15 -($AW$18*COS(RADIANS(A228)))-($AW$15*COS(RADIANS(DEGREES(ASIN(SIN(RADIANS(A229))*($AW$18/$AW$15)))))))</f>
        <v>-5.410239149732439E-2</v>
      </c>
      <c r="AS228">
        <f t="shared" si="53"/>
        <v>484.18421665830709</v>
      </c>
    </row>
    <row r="229" spans="1:45" customFormat="1" x14ac:dyDescent="0.2">
      <c r="A229" s="7">
        <v>-136</v>
      </c>
      <c r="B229" s="7">
        <v>396.74</v>
      </c>
      <c r="C229" s="7">
        <f t="shared" si="63"/>
        <v>3.9673999999999997E-4</v>
      </c>
      <c r="D229" s="7"/>
      <c r="E229" s="7">
        <v>1.583</v>
      </c>
      <c r="F229" s="7"/>
      <c r="G229" s="7">
        <v>1.512</v>
      </c>
      <c r="H229" s="7">
        <v>1.4870000000000001</v>
      </c>
      <c r="I229" s="7">
        <v>1.486</v>
      </c>
      <c r="J229" s="7">
        <v>1.8480000000000001</v>
      </c>
      <c r="L229" s="13">
        <f t="shared" si="54"/>
        <v>3.9673999999999997E-4</v>
      </c>
      <c r="M229" s="12"/>
      <c r="N229" s="10">
        <f t="shared" si="55"/>
        <v>-1.910000000000025</v>
      </c>
      <c r="O229" s="10">
        <f t="shared" si="56"/>
        <v>7.0000000000001172E-3</v>
      </c>
      <c r="P229" s="10"/>
      <c r="Q229" s="13">
        <f t="shared" si="57"/>
        <v>-1.9099999999999868E-6</v>
      </c>
      <c r="R229" s="10">
        <f t="shared" si="64"/>
        <v>700</v>
      </c>
      <c r="S229" s="10"/>
      <c r="T229" s="10">
        <f t="shared" si="58"/>
        <v>158300</v>
      </c>
      <c r="U229" s="10"/>
      <c r="V229" s="10">
        <f t="shared" si="59"/>
        <v>-0.5048833380739125</v>
      </c>
      <c r="W229" s="10"/>
      <c r="X229" s="10">
        <f t="shared" si="60"/>
        <v>0.19948091486235589</v>
      </c>
      <c r="Y229" s="10">
        <f t="shared" si="61"/>
        <v>2.598505988988193</v>
      </c>
      <c r="Z229" s="10"/>
      <c r="AA229" s="10">
        <f t="shared" si="65"/>
        <v>1.916209458095619E-3</v>
      </c>
      <c r="AB229" s="10">
        <f t="shared" si="66"/>
        <v>-2.0958451439230252E-3</v>
      </c>
      <c r="AC229" s="10"/>
      <c r="AD229" s="10">
        <f t="shared" si="67"/>
        <v>5.199480914862356</v>
      </c>
      <c r="AE229" s="10">
        <f t="shared" si="62"/>
        <v>-3.401494011011807</v>
      </c>
      <c r="AF229" s="10"/>
      <c r="AG229" s="24">
        <f t="shared" si="68"/>
        <v>1.9162094580957856E-3</v>
      </c>
      <c r="AH229" s="24">
        <f t="shared" si="69"/>
        <v>-2.0958451439230252E-3</v>
      </c>
      <c r="AJ229" s="57">
        <f t="shared" si="70"/>
        <v>-75.77734000000099</v>
      </c>
      <c r="AL229">
        <v>-4.431867939899677E+50</v>
      </c>
      <c r="AN229">
        <v>0</v>
      </c>
      <c r="AO229">
        <f t="shared" si="51"/>
        <v>0</v>
      </c>
      <c r="AP229">
        <f t="shared" si="52"/>
        <v>0</v>
      </c>
      <c r="AR229" s="11">
        <f>($AW$18*$AW$15 -($AW$18*COS(RADIANS(A229)))-($AW$15*COS(RADIANS(DEGREES(ASIN(SIN(RADIANS(A230))*($AW$18/$AW$15)))))))</f>
        <v>-5.4616182831949717E-2</v>
      </c>
      <c r="AS229">
        <f t="shared" si="53"/>
        <v>485.90312259183065</v>
      </c>
    </row>
    <row r="230" spans="1:45" customFormat="1" x14ac:dyDescent="0.2">
      <c r="A230" s="7">
        <v>-135</v>
      </c>
      <c r="B230" s="7">
        <v>394.83</v>
      </c>
      <c r="C230" s="7">
        <f t="shared" si="63"/>
        <v>3.9482999999999999E-4</v>
      </c>
      <c r="D230" s="7"/>
      <c r="E230" s="7">
        <v>1.59</v>
      </c>
      <c r="F230" s="7"/>
      <c r="G230" s="7">
        <v>1.5189999999999999</v>
      </c>
      <c r="H230" s="7">
        <v>1.502</v>
      </c>
      <c r="I230" s="7">
        <v>1.4890000000000001</v>
      </c>
      <c r="J230" s="7">
        <v>1.849</v>
      </c>
      <c r="L230" s="13">
        <f t="shared" si="54"/>
        <v>3.9482999999999999E-4</v>
      </c>
      <c r="M230" s="12"/>
      <c r="N230" s="10">
        <f t="shared" si="55"/>
        <v>-1.9599999999999795</v>
      </c>
      <c r="O230" s="10">
        <f t="shared" si="56"/>
        <v>4.0000000000000036E-3</v>
      </c>
      <c r="P230" s="10"/>
      <c r="Q230" s="13">
        <f t="shared" si="57"/>
        <v>-1.9600000000000151E-6</v>
      </c>
      <c r="R230" s="10">
        <f t="shared" si="64"/>
        <v>400</v>
      </c>
      <c r="S230" s="10"/>
      <c r="T230" s="10">
        <f t="shared" si="58"/>
        <v>159000</v>
      </c>
      <c r="U230" s="10"/>
      <c r="V230" s="10">
        <f t="shared" si="59"/>
        <v>0.24723378937804716</v>
      </c>
      <c r="W230" s="10"/>
      <c r="X230" s="10">
        <f t="shared" si="60"/>
        <v>0.20139712432045151</v>
      </c>
      <c r="Y230" s="10">
        <f t="shared" si="61"/>
        <v>2.5964101438442699</v>
      </c>
      <c r="Z230" s="10"/>
      <c r="AA230" s="10">
        <f t="shared" si="65"/>
        <v>1.0911927396420606E-3</v>
      </c>
      <c r="AB230" s="10">
        <f t="shared" si="66"/>
        <v>-2.1612769868868398E-3</v>
      </c>
      <c r="AC230" s="10"/>
      <c r="AD230" s="10">
        <f t="shared" si="67"/>
        <v>5.2013971243204518</v>
      </c>
      <c r="AE230" s="10">
        <f t="shared" si="62"/>
        <v>-3.4035898561557301</v>
      </c>
      <c r="AF230" s="10"/>
      <c r="AG230" s="24">
        <f t="shared" si="68"/>
        <v>1.0911927396417553E-3</v>
      </c>
      <c r="AH230" s="24">
        <f t="shared" si="69"/>
        <v>-2.1612769868868398E-3</v>
      </c>
      <c r="AJ230" s="57">
        <f t="shared" si="70"/>
        <v>-77.386679999999188</v>
      </c>
      <c r="AL230">
        <v>-2.4600515257300469E+49</v>
      </c>
      <c r="AN230">
        <v>0</v>
      </c>
      <c r="AO230">
        <f t="shared" si="51"/>
        <v>0</v>
      </c>
      <c r="AP230">
        <f t="shared" si="52"/>
        <v>0</v>
      </c>
      <c r="AR230" s="11">
        <f>($AW$18*$AW$15 -($AW$18*COS(RADIANS(A230)))-($AW$15*COS(RADIANS(DEGREES(ASIN(SIN(RADIANS(A231))*($AW$18/$AW$15)))))))</f>
        <v>-5.5146071051085113E-2</v>
      </c>
      <c r="AS230">
        <f t="shared" si="53"/>
        <v>485.70218176712967</v>
      </c>
    </row>
    <row r="231" spans="1:45" customFormat="1" x14ac:dyDescent="0.2">
      <c r="A231" s="7">
        <v>-134</v>
      </c>
      <c r="B231" s="7">
        <v>392.87</v>
      </c>
      <c r="C231" s="7">
        <f t="shared" si="63"/>
        <v>3.9286999999999997E-4</v>
      </c>
      <c r="D231" s="7"/>
      <c r="E231" s="7">
        <v>1.5940000000000001</v>
      </c>
      <c r="F231" s="7"/>
      <c r="G231" s="7">
        <v>1.526</v>
      </c>
      <c r="H231" s="7">
        <v>1.5069999999999999</v>
      </c>
      <c r="I231" s="7">
        <v>1.506</v>
      </c>
      <c r="J231" s="7">
        <v>1.8360000000000001</v>
      </c>
      <c r="L231" s="13">
        <f t="shared" si="54"/>
        <v>3.9286999999999997E-4</v>
      </c>
      <c r="M231" s="12"/>
      <c r="N231" s="10">
        <f t="shared" si="55"/>
        <v>-1.9900000000000091</v>
      </c>
      <c r="O231" s="10">
        <f t="shared" si="56"/>
        <v>-2.0000000000000018E-3</v>
      </c>
      <c r="P231" s="10"/>
      <c r="Q231" s="13">
        <f t="shared" si="57"/>
        <v>-1.9899999999999996E-6</v>
      </c>
      <c r="R231" s="10">
        <f t="shared" si="64"/>
        <v>-200</v>
      </c>
      <c r="S231" s="10"/>
      <c r="T231" s="10">
        <f t="shared" si="58"/>
        <v>159400</v>
      </c>
      <c r="U231" s="10"/>
      <c r="V231" s="10">
        <f t="shared" si="59"/>
        <v>0.48077360471339442</v>
      </c>
      <c r="W231" s="10"/>
      <c r="X231" s="10">
        <f t="shared" si="60"/>
        <v>0.20248831706009357</v>
      </c>
      <c r="Y231" s="10">
        <f t="shared" si="61"/>
        <v>2.5942488668573831</v>
      </c>
      <c r="Z231" s="10"/>
      <c r="AA231" s="10">
        <f t="shared" si="65"/>
        <v>-5.4525365844332319E-4</v>
      </c>
      <c r="AB231" s="10">
        <f t="shared" si="66"/>
        <v>-2.2054172280214779E-3</v>
      </c>
      <c r="AC231" s="10"/>
      <c r="AD231" s="10">
        <f t="shared" si="67"/>
        <v>5.2024883170600935</v>
      </c>
      <c r="AE231" s="10">
        <f t="shared" si="62"/>
        <v>-3.4057511331426169</v>
      </c>
      <c r="AF231" s="10"/>
      <c r="AG231" s="24">
        <f t="shared" si="68"/>
        <v>-5.452536584433787E-4</v>
      </c>
      <c r="AH231" s="24">
        <f t="shared" si="69"/>
        <v>-2.2054172280214779E-3</v>
      </c>
      <c r="AJ231" s="57">
        <f t="shared" si="70"/>
        <v>-78.181130000000365</v>
      </c>
      <c r="AL231">
        <v>-1.4329415784075272E+48</v>
      </c>
      <c r="AN231">
        <v>0</v>
      </c>
      <c r="AO231">
        <f t="shared" si="51"/>
        <v>0</v>
      </c>
      <c r="AP231">
        <f t="shared" si="52"/>
        <v>0</v>
      </c>
      <c r="AR231" s="11">
        <f>($AW$18*$AW$15 -($AW$18*COS(RADIANS(A231)))-($AW$15*COS(RADIANS(DEGREES(ASIN(SIN(RADIANS(A232))*($AW$18/$AW$15)))))))</f>
        <v>-5.5692303956731803E-2</v>
      </c>
      <c r="AS231">
        <f t="shared" si="53"/>
        <v>484.50690416472287</v>
      </c>
    </row>
    <row r="232" spans="1:45" customFormat="1" x14ac:dyDescent="0.2">
      <c r="A232" s="7">
        <v>-133</v>
      </c>
      <c r="B232" s="7">
        <v>390.88</v>
      </c>
      <c r="C232" s="7">
        <f t="shared" si="63"/>
        <v>3.9087999999999997E-4</v>
      </c>
      <c r="D232" s="7"/>
      <c r="E232" s="7">
        <v>1.5920000000000001</v>
      </c>
      <c r="F232" s="7"/>
      <c r="G232" s="7">
        <v>1.5349999999999999</v>
      </c>
      <c r="H232" s="7">
        <v>1.514</v>
      </c>
      <c r="I232" s="7">
        <v>1.52</v>
      </c>
      <c r="J232" s="7">
        <v>1.8</v>
      </c>
      <c r="L232" s="13">
        <f t="shared" si="54"/>
        <v>3.9087999999999997E-4</v>
      </c>
      <c r="M232" s="12"/>
      <c r="N232" s="10">
        <f t="shared" si="55"/>
        <v>-2.0400000000000205</v>
      </c>
      <c r="O232" s="10">
        <f t="shared" si="56"/>
        <v>-4.0000000000000036E-3</v>
      </c>
      <c r="P232" s="10"/>
      <c r="Q232" s="13">
        <f t="shared" si="57"/>
        <v>-2.0400000000000279E-6</v>
      </c>
      <c r="R232" s="10">
        <f t="shared" si="64"/>
        <v>-400</v>
      </c>
      <c r="S232" s="10"/>
      <c r="T232" s="10">
        <f t="shared" si="58"/>
        <v>159200</v>
      </c>
      <c r="U232" s="10"/>
      <c r="V232" s="10">
        <f t="shared" si="59"/>
        <v>0</v>
      </c>
      <c r="W232" s="10"/>
      <c r="X232" s="10">
        <f t="shared" si="60"/>
        <v>0.20194306340165025</v>
      </c>
      <c r="Y232" s="10">
        <f t="shared" si="61"/>
        <v>2.5920434496293616</v>
      </c>
      <c r="Z232" s="10"/>
      <c r="AA232" s="10">
        <f t="shared" si="65"/>
        <v>-1.0925653105727795E-3</v>
      </c>
      <c r="AB232" s="10">
        <f t="shared" si="66"/>
        <v>-2.2725151710933922E-3</v>
      </c>
      <c r="AC232" s="10"/>
      <c r="AD232" s="10">
        <f t="shared" si="67"/>
        <v>5.2019430634016501</v>
      </c>
      <c r="AE232" s="10">
        <f t="shared" si="62"/>
        <v>-3.4079565503706384</v>
      </c>
      <c r="AF232" s="10"/>
      <c r="AG232" s="24">
        <f t="shared" si="68"/>
        <v>-1.0925653105724464E-3</v>
      </c>
      <c r="AH232" s="24">
        <f t="shared" si="69"/>
        <v>-2.2725151710933922E-3</v>
      </c>
      <c r="AJ232" s="57">
        <f t="shared" si="70"/>
        <v>-79.739520000000795</v>
      </c>
      <c r="AL232">
        <v>-8.7551541580665945E+46</v>
      </c>
      <c r="AN232">
        <v>0</v>
      </c>
      <c r="AO232">
        <f t="shared" si="51"/>
        <v>0</v>
      </c>
      <c r="AP232">
        <f t="shared" si="52"/>
        <v>0</v>
      </c>
      <c r="AR232" s="11">
        <f>($AW$18*$AW$15 -($AW$18*COS(RADIANS(A232)))-($AW$15*COS(RADIANS(DEGREES(ASIN(SIN(RADIANS(A233))*($AW$18/$AW$15)))))))</f>
        <v>-5.6255131640967335E-2</v>
      </c>
      <c r="AS232">
        <f t="shared" si="53"/>
        <v>481.44790273426162</v>
      </c>
    </row>
    <row r="233" spans="1:45" customFormat="1" x14ac:dyDescent="0.2">
      <c r="A233" s="7">
        <v>-132</v>
      </c>
      <c r="B233" s="7">
        <v>388.84</v>
      </c>
      <c r="C233" s="7">
        <f t="shared" si="63"/>
        <v>3.8883999999999994E-4</v>
      </c>
      <c r="D233" s="7"/>
      <c r="E233" s="7">
        <v>1.5880000000000001</v>
      </c>
      <c r="F233" s="7"/>
      <c r="G233" s="7">
        <v>1.5489999999999999</v>
      </c>
      <c r="H233" s="7">
        <v>1.5269999999999999</v>
      </c>
      <c r="I233" s="7">
        <v>1.518</v>
      </c>
      <c r="J233" s="7">
        <v>1.7589999999999999</v>
      </c>
      <c r="L233" s="13">
        <f t="shared" si="54"/>
        <v>3.8883999999999994E-4</v>
      </c>
      <c r="M233" s="12"/>
      <c r="N233" s="10">
        <f t="shared" si="55"/>
        <v>-2.0799999999999841</v>
      </c>
      <c r="O233" s="10">
        <f t="shared" si="56"/>
        <v>0</v>
      </c>
      <c r="P233" s="10"/>
      <c r="Q233" s="13">
        <f t="shared" si="57"/>
        <v>-2.079999999999953E-6</v>
      </c>
      <c r="R233" s="10">
        <f t="shared" si="64"/>
        <v>0</v>
      </c>
      <c r="S233" s="10"/>
      <c r="T233" s="10">
        <f t="shared" si="58"/>
        <v>158800</v>
      </c>
      <c r="U233" s="10"/>
      <c r="V233" s="10">
        <f t="shared" si="59"/>
        <v>0.22820041404558747</v>
      </c>
      <c r="W233" s="10"/>
      <c r="X233" s="10">
        <f t="shared" si="60"/>
        <v>0.20085049809107747</v>
      </c>
      <c r="Y233" s="10">
        <f t="shared" si="61"/>
        <v>2.5897709344582682</v>
      </c>
      <c r="Z233" s="10"/>
      <c r="AA233" s="10">
        <f t="shared" si="65"/>
        <v>0</v>
      </c>
      <c r="AB233" s="10">
        <f t="shared" si="66"/>
        <v>-2.3293828983090847E-3</v>
      </c>
      <c r="AC233" s="10"/>
      <c r="AD233" s="10">
        <f t="shared" si="67"/>
        <v>5.2008504980910777</v>
      </c>
      <c r="AE233" s="10">
        <f t="shared" si="62"/>
        <v>-3.4102290655417318</v>
      </c>
      <c r="AF233" s="10"/>
      <c r="AG233" s="24">
        <f t="shared" si="68"/>
        <v>0</v>
      </c>
      <c r="AH233" s="24">
        <f t="shared" si="69"/>
        <v>-2.3293828983090847E-3</v>
      </c>
      <c r="AJ233" s="57">
        <f t="shared" si="70"/>
        <v>-80.878719999999376</v>
      </c>
      <c r="AL233">
        <v>-5.6088559496192591E+45</v>
      </c>
      <c r="AN233">
        <v>0</v>
      </c>
      <c r="AO233">
        <f t="shared" si="51"/>
        <v>0</v>
      </c>
      <c r="AP233">
        <f t="shared" si="52"/>
        <v>0</v>
      </c>
      <c r="AR233" s="11">
        <f>($AW$18*$AW$15 -($AW$18*COS(RADIANS(A233)))-($AW$15*COS(RADIANS(DEGREES(ASIN(SIN(RADIANS(A234))*($AW$18/$AW$15)))))))</f>
        <v>-5.6834806066870344E-2</v>
      </c>
      <c r="AS233">
        <f t="shared" si="53"/>
        <v>477.73187463218244</v>
      </c>
    </row>
    <row r="234" spans="1:45" customFormat="1" x14ac:dyDescent="0.2">
      <c r="A234" s="7">
        <v>-131</v>
      </c>
      <c r="B234" s="7">
        <v>386.76</v>
      </c>
      <c r="C234" s="7">
        <f t="shared" si="63"/>
        <v>3.8675999999999999E-4</v>
      </c>
      <c r="D234" s="7"/>
      <c r="E234" s="7">
        <v>1.5880000000000001</v>
      </c>
      <c r="F234" s="7"/>
      <c r="G234" s="7">
        <v>1.5569999999999999</v>
      </c>
      <c r="H234" s="7">
        <v>1.546</v>
      </c>
      <c r="I234" s="7">
        <v>1.538</v>
      </c>
      <c r="J234" s="7">
        <v>1.71</v>
      </c>
      <c r="L234" s="13">
        <f t="shared" si="54"/>
        <v>3.8675999999999999E-4</v>
      </c>
      <c r="M234" s="12"/>
      <c r="N234" s="10">
        <f t="shared" si="55"/>
        <v>-2.1299999999999955</v>
      </c>
      <c r="O234" s="10">
        <f t="shared" si="56"/>
        <v>-2.0000000000000018E-3</v>
      </c>
      <c r="P234" s="10"/>
      <c r="Q234" s="13">
        <f t="shared" si="57"/>
        <v>-2.1300000000000355E-6</v>
      </c>
      <c r="R234" s="10">
        <f t="shared" si="64"/>
        <v>-200</v>
      </c>
      <c r="S234" s="10"/>
      <c r="T234" s="10">
        <f t="shared" si="58"/>
        <v>158800</v>
      </c>
      <c r="U234" s="10"/>
      <c r="V234" s="10">
        <f t="shared" si="59"/>
        <v>0.67303545568940149</v>
      </c>
      <c r="W234" s="10"/>
      <c r="X234" s="10">
        <f t="shared" si="60"/>
        <v>0.20085049809107747</v>
      </c>
      <c r="Y234" s="10">
        <f t="shared" si="61"/>
        <v>2.5874415515599591</v>
      </c>
      <c r="Z234" s="10"/>
      <c r="AA234" s="10">
        <f t="shared" si="65"/>
        <v>-5.4731510949243556E-4</v>
      </c>
      <c r="AB234" s="10">
        <f t="shared" si="66"/>
        <v>-2.3983966540175317E-3</v>
      </c>
      <c r="AC234" s="10"/>
      <c r="AD234" s="10">
        <f t="shared" si="67"/>
        <v>5.2008504980910777</v>
      </c>
      <c r="AE234" s="10">
        <f t="shared" si="62"/>
        <v>-3.4125584484400409</v>
      </c>
      <c r="AF234" s="10"/>
      <c r="AG234" s="24">
        <f t="shared" si="68"/>
        <v>-5.4731510949235229E-4</v>
      </c>
      <c r="AH234" s="24">
        <f t="shared" si="69"/>
        <v>-2.3983966540175317E-3</v>
      </c>
      <c r="AJ234" s="57">
        <f t="shared" si="70"/>
        <v>-82.379879999999815</v>
      </c>
      <c r="AL234">
        <v>-3.7660327717877262E+44</v>
      </c>
      <c r="AN234">
        <v>0</v>
      </c>
      <c r="AO234">
        <f t="shared" si="51"/>
        <v>0</v>
      </c>
      <c r="AP234">
        <f t="shared" si="52"/>
        <v>0</v>
      </c>
      <c r="AR234" s="11">
        <f>($AW$18*$AW$15 -($AW$18*COS(RADIANS(A234)))-($AW$15*COS(RADIANS(DEGREES(ASIN(SIN(RADIANS(A235))*($AW$18/$AW$15)))))))</f>
        <v>-5.7431580615608074E-2</v>
      </c>
      <c r="AS234">
        <f t="shared" si="53"/>
        <v>475.17637031360692</v>
      </c>
    </row>
    <row r="235" spans="1:45" customFormat="1" x14ac:dyDescent="0.2">
      <c r="A235" s="7">
        <v>-130</v>
      </c>
      <c r="B235" s="7">
        <v>384.63</v>
      </c>
      <c r="C235" s="7">
        <f t="shared" si="63"/>
        <v>3.8462999999999995E-4</v>
      </c>
      <c r="D235" s="7"/>
      <c r="E235" s="7">
        <v>1.5860000000000001</v>
      </c>
      <c r="F235" s="7"/>
      <c r="G235" s="7">
        <v>1.5669999999999999</v>
      </c>
      <c r="H235" s="7">
        <v>1.56</v>
      </c>
      <c r="I235" s="7">
        <v>1.552</v>
      </c>
      <c r="J235" s="7">
        <v>1.665</v>
      </c>
      <c r="L235" s="13">
        <f t="shared" si="54"/>
        <v>3.8462999999999995E-4</v>
      </c>
      <c r="M235" s="12"/>
      <c r="N235" s="10">
        <f t="shared" si="55"/>
        <v>-2.1599999999999682</v>
      </c>
      <c r="O235" s="10">
        <f t="shared" si="56"/>
        <v>-6.0000000000000053E-3</v>
      </c>
      <c r="P235" s="10"/>
      <c r="Q235" s="13">
        <f t="shared" si="57"/>
        <v>-2.1599999999999658E-6</v>
      </c>
      <c r="R235" s="10">
        <f t="shared" si="64"/>
        <v>-600</v>
      </c>
      <c r="S235" s="10"/>
      <c r="T235" s="10">
        <f t="shared" si="58"/>
        <v>158600</v>
      </c>
      <c r="U235" s="10"/>
      <c r="V235" s="10">
        <f t="shared" si="59"/>
        <v>-0.32734034254718064</v>
      </c>
      <c r="W235" s="10"/>
      <c r="X235" s="10">
        <f t="shared" si="60"/>
        <v>0.20030318298158503</v>
      </c>
      <c r="Y235" s="10">
        <f t="shared" si="61"/>
        <v>2.5850431549059416</v>
      </c>
      <c r="Z235" s="10"/>
      <c r="AA235" s="10">
        <f t="shared" si="65"/>
        <v>-1.646096027162397E-3</v>
      </c>
      <c r="AB235" s="10">
        <f t="shared" si="66"/>
        <v>-2.4457790644580868E-3</v>
      </c>
      <c r="AC235" s="10"/>
      <c r="AD235" s="10">
        <f t="shared" si="67"/>
        <v>5.2003031829815853</v>
      </c>
      <c r="AE235" s="10">
        <f t="shared" si="62"/>
        <v>-3.4149568450940584</v>
      </c>
      <c r="AF235" s="10"/>
      <c r="AG235" s="24">
        <f t="shared" si="68"/>
        <v>-1.6460960271631464E-3</v>
      </c>
      <c r="AH235" s="24">
        <f t="shared" si="69"/>
        <v>-2.4457790644580868E-3</v>
      </c>
      <c r="AJ235" s="57">
        <f t="shared" si="70"/>
        <v>-83.080079999998773</v>
      </c>
      <c r="AL235">
        <v>-2.6492159857240931E+43</v>
      </c>
      <c r="AN235">
        <v>0</v>
      </c>
      <c r="AO235">
        <f t="shared" si="51"/>
        <v>0</v>
      </c>
      <c r="AP235">
        <f t="shared" si="52"/>
        <v>0</v>
      </c>
      <c r="AR235" s="11">
        <f>($AW$18*$AW$15 -($AW$18*COS(RADIANS(A235)))-($AW$15*COS(RADIANS(DEGREES(ASIN(SIN(RADIANS(A236))*($AW$18/$AW$15)))))))</f>
        <v>-5.8045709598413819E-2</v>
      </c>
      <c r="AS235">
        <f t="shared" si="53"/>
        <v>471.96427258562591</v>
      </c>
    </row>
    <row r="236" spans="1:45" customFormat="1" x14ac:dyDescent="0.2">
      <c r="A236" s="7">
        <v>-129</v>
      </c>
      <c r="B236" s="7">
        <v>382.47</v>
      </c>
      <c r="C236" s="7">
        <f t="shared" si="63"/>
        <v>3.8246999999999999E-4</v>
      </c>
      <c r="D236" s="7"/>
      <c r="E236" s="7">
        <v>1.58</v>
      </c>
      <c r="F236" s="7"/>
      <c r="G236" s="7">
        <v>1.579</v>
      </c>
      <c r="H236" s="7">
        <v>1.5680000000000001</v>
      </c>
      <c r="I236" s="7">
        <v>1.5569999999999999</v>
      </c>
      <c r="J236" s="7">
        <v>1.6160000000000001</v>
      </c>
      <c r="L236" s="13">
        <f t="shared" si="54"/>
        <v>3.8246999999999999E-4</v>
      </c>
      <c r="M236" s="12"/>
      <c r="N236" s="10">
        <f t="shared" si="55"/>
        <v>-2.2100000000000364</v>
      </c>
      <c r="O236" s="10">
        <f t="shared" si="56"/>
        <v>2.9999999999998916E-3</v>
      </c>
      <c r="P236" s="10"/>
      <c r="Q236" s="13">
        <f t="shared" si="57"/>
        <v>-2.2099999999999941E-6</v>
      </c>
      <c r="R236" s="10">
        <f t="shared" si="64"/>
        <v>300</v>
      </c>
      <c r="S236" s="10"/>
      <c r="T236" s="10">
        <f t="shared" si="58"/>
        <v>158000</v>
      </c>
      <c r="U236" s="10"/>
      <c r="V236" s="10">
        <f t="shared" si="59"/>
        <v>0.31964084810247523</v>
      </c>
      <c r="W236" s="10"/>
      <c r="X236" s="10">
        <f t="shared" si="60"/>
        <v>0.19865708695442263</v>
      </c>
      <c r="Y236" s="10">
        <f t="shared" si="61"/>
        <v>2.5825973758414835</v>
      </c>
      <c r="Z236" s="10"/>
      <c r="AA236" s="10">
        <f t="shared" si="65"/>
        <v>8.2382790793325555E-4</v>
      </c>
      <c r="AB236" s="10">
        <f t="shared" si="66"/>
        <v>-2.5167319784760167E-3</v>
      </c>
      <c r="AC236" s="10"/>
      <c r="AD236" s="10">
        <f t="shared" si="67"/>
        <v>5.1986570869544222</v>
      </c>
      <c r="AE236" s="10">
        <f t="shared" si="62"/>
        <v>-3.4174026241585165</v>
      </c>
      <c r="AF236" s="10"/>
      <c r="AG236" s="24">
        <f t="shared" si="68"/>
        <v>8.2382790793378291E-4</v>
      </c>
      <c r="AH236" s="24">
        <f t="shared" si="69"/>
        <v>-2.5167319784760167E-3</v>
      </c>
      <c r="AJ236" s="57">
        <f t="shared" si="70"/>
        <v>-84.52587000000139</v>
      </c>
      <c r="AL236">
        <v>-1.9516334196050655E+42</v>
      </c>
      <c r="AN236">
        <v>0</v>
      </c>
      <c r="AO236">
        <f t="shared" si="51"/>
        <v>0</v>
      </c>
      <c r="AP236">
        <f t="shared" si="52"/>
        <v>0</v>
      </c>
      <c r="AR236" s="11">
        <f>($AW$18*$AW$15 -($AW$18*COS(RADIANS(A236)))-($AW$15*COS(RADIANS(DEGREES(ASIN(SIN(RADIANS(A237))*($AW$18/$AW$15)))))))</f>
        <v>-5.8677447732278072E-2</v>
      </c>
      <c r="AS236">
        <f t="shared" si="53"/>
        <v>467.53835982200292</v>
      </c>
    </row>
    <row r="237" spans="1:45" customFormat="1" x14ac:dyDescent="0.2">
      <c r="A237" s="7">
        <v>-128</v>
      </c>
      <c r="B237" s="7">
        <v>380.26</v>
      </c>
      <c r="C237" s="7">
        <f t="shared" si="63"/>
        <v>3.8025999999999999E-4</v>
      </c>
      <c r="D237" s="7"/>
      <c r="E237" s="7">
        <v>1.583</v>
      </c>
      <c r="F237" s="7"/>
      <c r="G237" s="7">
        <v>1.59</v>
      </c>
      <c r="H237" s="7">
        <v>1.58</v>
      </c>
      <c r="I237" s="7">
        <v>1.589</v>
      </c>
      <c r="J237" s="7">
        <v>1.575</v>
      </c>
      <c r="L237" s="13">
        <f t="shared" si="54"/>
        <v>3.8025999999999999E-4</v>
      </c>
      <c r="M237" s="12"/>
      <c r="N237" s="10">
        <f t="shared" si="55"/>
        <v>-2.25</v>
      </c>
      <c r="O237" s="10">
        <f t="shared" si="56"/>
        <v>-2.9999999999998916E-3</v>
      </c>
      <c r="P237" s="10"/>
      <c r="Q237" s="13">
        <f t="shared" si="57"/>
        <v>-2.2500000000000276E-6</v>
      </c>
      <c r="R237" s="10">
        <f t="shared" si="64"/>
        <v>-300</v>
      </c>
      <c r="S237" s="10"/>
      <c r="T237" s="10">
        <f t="shared" si="58"/>
        <v>158300</v>
      </c>
      <c r="U237" s="10"/>
      <c r="V237" s="10">
        <f t="shared" si="59"/>
        <v>0.20844760560567369</v>
      </c>
      <c r="W237" s="10"/>
      <c r="X237" s="10">
        <f t="shared" si="60"/>
        <v>0.19948091486235589</v>
      </c>
      <c r="Y237" s="10">
        <f t="shared" si="61"/>
        <v>2.5800806438630075</v>
      </c>
      <c r="Z237" s="10"/>
      <c r="AA237" s="10">
        <f t="shared" si="65"/>
        <v>-8.2382790793325555E-4</v>
      </c>
      <c r="AB237" s="10">
        <f t="shared" si="66"/>
        <v>-2.5773549057461764E-3</v>
      </c>
      <c r="AC237" s="10"/>
      <c r="AD237" s="10">
        <f t="shared" si="67"/>
        <v>5.199480914862356</v>
      </c>
      <c r="AE237" s="10">
        <f t="shared" si="62"/>
        <v>-3.4199193561369925</v>
      </c>
      <c r="AF237" s="10"/>
      <c r="AG237" s="24">
        <f t="shared" si="68"/>
        <v>-8.2382790793378291E-4</v>
      </c>
      <c r="AH237" s="24">
        <f t="shared" si="69"/>
        <v>-2.5773549057461764E-3</v>
      </c>
      <c r="AJ237" s="57">
        <f t="shared" si="70"/>
        <v>-85.558500000000009</v>
      </c>
      <c r="AL237">
        <v>-1.5050498221310845E+41</v>
      </c>
      <c r="AN237">
        <v>0</v>
      </c>
      <c r="AO237">
        <f t="shared" si="51"/>
        <v>0</v>
      </c>
      <c r="AP237">
        <f t="shared" si="52"/>
        <v>0</v>
      </c>
      <c r="AR237" s="11">
        <f>($AW$18*$AW$15 -($AW$18*COS(RADIANS(A237)))-($AW$15*COS(RADIANS(DEGREES(ASIN(SIN(RADIANS(A238))*($AW$18/$AW$15)))))))</f>
        <v>-5.9327049578290755E-2</v>
      </c>
      <c r="AS237">
        <f t="shared" si="53"/>
        <v>465.71941673834135</v>
      </c>
    </row>
    <row r="238" spans="1:45" customFormat="1" x14ac:dyDescent="0.2">
      <c r="A238" s="7">
        <v>-127</v>
      </c>
      <c r="B238" s="7">
        <v>378.01</v>
      </c>
      <c r="C238" s="7">
        <f t="shared" si="63"/>
        <v>3.7800999999999997E-4</v>
      </c>
      <c r="D238" s="7"/>
      <c r="E238" s="7">
        <v>1.58</v>
      </c>
      <c r="F238" s="7"/>
      <c r="G238" s="7">
        <v>1.595</v>
      </c>
      <c r="H238" s="7">
        <v>1.595</v>
      </c>
      <c r="I238" s="7">
        <v>1.5980000000000001</v>
      </c>
      <c r="J238" s="7">
        <v>1.5289999999999999</v>
      </c>
      <c r="L238" s="13">
        <f t="shared" si="54"/>
        <v>3.7800999999999997E-4</v>
      </c>
      <c r="M238" s="12"/>
      <c r="N238" s="10">
        <f t="shared" si="55"/>
        <v>-2.2899999999999636</v>
      </c>
      <c r="O238" s="10">
        <f t="shared" si="56"/>
        <v>-2.0000000000000018E-3</v>
      </c>
      <c r="P238" s="10"/>
      <c r="Q238" s="13">
        <f t="shared" si="57"/>
        <v>-2.2899999999999527E-6</v>
      </c>
      <c r="R238" s="10">
        <f t="shared" si="64"/>
        <v>-200</v>
      </c>
      <c r="S238" s="10"/>
      <c r="T238" s="10">
        <f t="shared" si="58"/>
        <v>158000</v>
      </c>
      <c r="U238" s="10"/>
      <c r="V238" s="10">
        <f t="shared" si="59"/>
        <v>0.20387155616539188</v>
      </c>
      <c r="W238" s="10"/>
      <c r="X238" s="10">
        <f t="shared" si="60"/>
        <v>0.19865708695442263</v>
      </c>
      <c r="Y238" s="10">
        <f t="shared" si="61"/>
        <v>2.5775032889572613</v>
      </c>
      <c r="Z238" s="10"/>
      <c r="AA238" s="10">
        <f t="shared" si="65"/>
        <v>-5.5008808102111062E-4</v>
      </c>
      <c r="AB238" s="10">
        <f t="shared" si="66"/>
        <v>-2.6389752927213905E-3</v>
      </c>
      <c r="AC238" s="10"/>
      <c r="AD238" s="10">
        <f t="shared" si="67"/>
        <v>5.1986570869544222</v>
      </c>
      <c r="AE238" s="10">
        <f t="shared" si="62"/>
        <v>-3.4224967110427387</v>
      </c>
      <c r="AF238" s="10"/>
      <c r="AG238" s="24">
        <f t="shared" si="68"/>
        <v>-5.5008808102030571E-4</v>
      </c>
      <c r="AH238" s="24">
        <f t="shared" si="69"/>
        <v>-2.6389752927213905E-3</v>
      </c>
      <c r="AJ238" s="57">
        <f t="shared" si="70"/>
        <v>-86.564289999998621</v>
      </c>
      <c r="AL238">
        <v>-1.2145052655483409E+40</v>
      </c>
      <c r="AN238">
        <v>0</v>
      </c>
      <c r="AO238">
        <f t="shared" si="51"/>
        <v>0</v>
      </c>
      <c r="AP238">
        <f t="shared" si="52"/>
        <v>0</v>
      </c>
      <c r="AR238" s="11">
        <f>($AW$18*$AW$15 -($AW$18*COS(RADIANS(A238)))-($AW$15*COS(RADIANS(DEGREES(ASIN(SIN(RADIANS(A239))*($AW$18/$AW$15)))))))</f>
        <v>-5.999476894171079E-2</v>
      </c>
      <c r="AS238">
        <f t="shared" si="53"/>
        <v>462.08637382360791</v>
      </c>
    </row>
    <row r="239" spans="1:45" customFormat="1" x14ac:dyDescent="0.2">
      <c r="A239" s="7">
        <v>-126</v>
      </c>
      <c r="B239" s="7">
        <v>375.72</v>
      </c>
      <c r="C239" s="7">
        <f t="shared" si="63"/>
        <v>3.7572000000000001E-4</v>
      </c>
      <c r="D239" s="7"/>
      <c r="E239" s="7">
        <v>1.5780000000000001</v>
      </c>
      <c r="F239" s="7"/>
      <c r="G239" s="7">
        <v>1.6120000000000001</v>
      </c>
      <c r="H239" s="7">
        <v>1.605</v>
      </c>
      <c r="I239" s="7">
        <v>1.6060000000000001</v>
      </c>
      <c r="J239" s="7">
        <v>1.49</v>
      </c>
      <c r="L239" s="13">
        <f t="shared" si="54"/>
        <v>3.7572000000000001E-4</v>
      </c>
      <c r="M239" s="12"/>
      <c r="N239" s="10">
        <f t="shared" si="55"/>
        <v>-2.3300000000000409</v>
      </c>
      <c r="O239" s="10">
        <f t="shared" si="56"/>
        <v>-2.0000000000000018E-3</v>
      </c>
      <c r="P239" s="10"/>
      <c r="Q239" s="13">
        <f t="shared" si="57"/>
        <v>-2.3300000000000404E-6</v>
      </c>
      <c r="R239" s="10">
        <f t="shared" si="64"/>
        <v>-200</v>
      </c>
      <c r="S239" s="10"/>
      <c r="T239" s="10">
        <f t="shared" si="58"/>
        <v>157800</v>
      </c>
      <c r="U239" s="10"/>
      <c r="V239" s="10">
        <f t="shared" si="59"/>
        <v>-9.9618140088512594E-2</v>
      </c>
      <c r="W239" s="10"/>
      <c r="X239" s="10">
        <f t="shared" si="60"/>
        <v>0.19810699887340152</v>
      </c>
      <c r="Y239" s="10">
        <f t="shared" si="61"/>
        <v>2.5748643136645399</v>
      </c>
      <c r="Z239" s="10"/>
      <c r="AA239" s="10">
        <f t="shared" si="65"/>
        <v>-5.5078571986499902E-4</v>
      </c>
      <c r="AB239" s="10">
        <f t="shared" si="66"/>
        <v>-2.7016310182026437E-3</v>
      </c>
      <c r="AC239" s="10"/>
      <c r="AD239" s="10">
        <f t="shared" si="67"/>
        <v>5.1981069988734019</v>
      </c>
      <c r="AE239" s="10">
        <f t="shared" si="62"/>
        <v>-3.4251356863354601</v>
      </c>
      <c r="AF239" s="10"/>
      <c r="AG239" s="24">
        <f t="shared" si="68"/>
        <v>-5.5078571986566516E-4</v>
      </c>
      <c r="AH239" s="24">
        <f t="shared" si="69"/>
        <v>-2.7016310182026437E-3</v>
      </c>
      <c r="AJ239" s="57">
        <f t="shared" si="70"/>
        <v>-87.54276000000155</v>
      </c>
      <c r="AL239">
        <v>-1.0251040893590624E+39</v>
      </c>
      <c r="AN239">
        <v>0</v>
      </c>
      <c r="AO239">
        <f t="shared" si="51"/>
        <v>0</v>
      </c>
      <c r="AP239">
        <f t="shared" si="52"/>
        <v>0</v>
      </c>
      <c r="AR239" s="11">
        <f>($AW$18*$AW$15 -($AW$18*COS(RADIANS(A239)))-($AW$15*COS(RADIANS(DEGREES(ASIN(SIN(RADIANS(A240))*($AW$18/$AW$15)))))))</f>
        <v>-6.0680858233000408E-2</v>
      </c>
      <c r="AS239">
        <f t="shared" si="53"/>
        <v>458.70565972670914</v>
      </c>
    </row>
    <row r="240" spans="1:45" customFormat="1" x14ac:dyDescent="0.2">
      <c r="A240" s="7">
        <v>-125</v>
      </c>
      <c r="B240" s="7">
        <v>373.39</v>
      </c>
      <c r="C240" s="7">
        <f t="shared" si="63"/>
        <v>3.7338999999999997E-4</v>
      </c>
      <c r="D240" s="7"/>
      <c r="E240" s="7">
        <v>1.5760000000000001</v>
      </c>
      <c r="F240" s="7"/>
      <c r="G240" s="7">
        <v>1.623</v>
      </c>
      <c r="H240" s="7">
        <v>1.6080000000000001</v>
      </c>
      <c r="I240" s="7">
        <v>1.6259999999999999</v>
      </c>
      <c r="J240" s="7">
        <v>1.446</v>
      </c>
      <c r="L240" s="13">
        <f t="shared" si="54"/>
        <v>3.7338999999999997E-4</v>
      </c>
      <c r="M240" s="12"/>
      <c r="N240" s="10">
        <f t="shared" si="55"/>
        <v>-2.3700000000000045</v>
      </c>
      <c r="O240" s="10">
        <f t="shared" si="56"/>
        <v>9.9999999999988987E-4</v>
      </c>
      <c r="P240" s="10"/>
      <c r="Q240" s="13">
        <f t="shared" si="57"/>
        <v>-2.3700000000000197E-6</v>
      </c>
      <c r="R240" s="10">
        <f t="shared" si="64"/>
        <v>100</v>
      </c>
      <c r="S240" s="10"/>
      <c r="T240" s="10">
        <f t="shared" si="58"/>
        <v>157600</v>
      </c>
      <c r="U240" s="10"/>
      <c r="V240" s="10">
        <f t="shared" si="59"/>
        <v>-0.48575432903922822</v>
      </c>
      <c r="W240" s="10"/>
      <c r="X240" s="10">
        <f t="shared" si="60"/>
        <v>0.19755621315353653</v>
      </c>
      <c r="Y240" s="10">
        <f t="shared" si="61"/>
        <v>2.5721626826463373</v>
      </c>
      <c r="Z240" s="10"/>
      <c r="AA240" s="10">
        <f t="shared" si="65"/>
        <v>2.7548017536632718E-4</v>
      </c>
      <c r="AB240" s="10">
        <f t="shared" si="66"/>
        <v>-2.7653615608724813E-3</v>
      </c>
      <c r="AC240" s="10"/>
      <c r="AD240" s="10">
        <f t="shared" si="67"/>
        <v>5.1975562131535362</v>
      </c>
      <c r="AE240" s="10">
        <f t="shared" si="62"/>
        <v>-3.4278373173536627</v>
      </c>
      <c r="AF240" s="10"/>
      <c r="AG240" s="24">
        <f t="shared" si="68"/>
        <v>2.754801753663827E-4</v>
      </c>
      <c r="AH240" s="24">
        <f t="shared" si="69"/>
        <v>-2.7653615608724813E-3</v>
      </c>
      <c r="AJ240" s="57">
        <f t="shared" si="70"/>
        <v>-88.493430000000174</v>
      </c>
      <c r="AL240">
        <v>-9.0465026020376297E+37</v>
      </c>
      <c r="AN240">
        <v>0</v>
      </c>
      <c r="AO240">
        <f t="shared" si="51"/>
        <v>0</v>
      </c>
      <c r="AP240">
        <f t="shared" si="52"/>
        <v>0</v>
      </c>
      <c r="AR240" s="11">
        <f>($AW$18*$AW$15 -($AW$18*COS(RADIANS(A240)))-($AW$15*COS(RADIANS(DEGREES(ASIN(SIN(RADIANS(A241))*($AW$18/$AW$15)))))))</f>
        <v>-6.1385567789247628E-2</v>
      </c>
      <c r="AS240">
        <f t="shared" si="53"/>
        <v>455.28325961550684</v>
      </c>
    </row>
    <row r="241" spans="1:45" customFormat="1" x14ac:dyDescent="0.2">
      <c r="A241" s="7">
        <v>-124</v>
      </c>
      <c r="B241" s="7">
        <v>371.02</v>
      </c>
      <c r="C241" s="7">
        <f t="shared" si="63"/>
        <v>3.7101999999999995E-4</v>
      </c>
      <c r="D241" s="7"/>
      <c r="E241" s="7">
        <v>1.577</v>
      </c>
      <c r="F241" s="7"/>
      <c r="G241" s="7">
        <v>1.639</v>
      </c>
      <c r="H241" s="7">
        <v>1.6180000000000001</v>
      </c>
      <c r="I241" s="7">
        <v>1.641</v>
      </c>
      <c r="J241" s="7">
        <v>1.409</v>
      </c>
      <c r="L241" s="13">
        <f t="shared" si="54"/>
        <v>3.7101999999999995E-4</v>
      </c>
      <c r="M241" s="12"/>
      <c r="N241" s="10">
        <f t="shared" si="55"/>
        <v>-2.4099999999999682</v>
      </c>
      <c r="O241" s="10">
        <f t="shared" si="56"/>
        <v>5.0000000000001155E-3</v>
      </c>
      <c r="P241" s="10"/>
      <c r="Q241" s="13">
        <f t="shared" si="57"/>
        <v>-2.4099999999999447E-6</v>
      </c>
      <c r="R241" s="10">
        <f t="shared" si="64"/>
        <v>500</v>
      </c>
      <c r="S241" s="10"/>
      <c r="T241" s="10">
        <f t="shared" si="58"/>
        <v>157700</v>
      </c>
      <c r="U241" s="10"/>
      <c r="V241" s="10">
        <f t="shared" si="59"/>
        <v>-2.3511379347920434</v>
      </c>
      <c r="W241" s="10"/>
      <c r="X241" s="10">
        <f t="shared" si="60"/>
        <v>0.19783169332890285</v>
      </c>
      <c r="Y241" s="10">
        <f t="shared" si="61"/>
        <v>2.5693973210854648</v>
      </c>
      <c r="Z241" s="10"/>
      <c r="AA241" s="10">
        <f t="shared" si="65"/>
        <v>1.3747858327549101E-3</v>
      </c>
      <c r="AB241" s="10">
        <f t="shared" si="66"/>
        <v>-2.8302080919684336E-3</v>
      </c>
      <c r="AC241" s="10"/>
      <c r="AD241" s="10">
        <f t="shared" si="67"/>
        <v>5.1978316933289026</v>
      </c>
      <c r="AE241" s="10">
        <f t="shared" si="62"/>
        <v>-3.4306026789145352</v>
      </c>
      <c r="AF241" s="10"/>
      <c r="AG241" s="24">
        <f t="shared" si="68"/>
        <v>1.3747858327555207E-3</v>
      </c>
      <c r="AH241" s="24">
        <f t="shared" si="69"/>
        <v>-2.8302080919684336E-3</v>
      </c>
      <c r="AJ241" s="57">
        <f t="shared" si="70"/>
        <v>-89.415819999998817</v>
      </c>
      <c r="AL241">
        <v>-8.343759646123822E+36</v>
      </c>
      <c r="AN241">
        <v>0</v>
      </c>
      <c r="AO241">
        <f t="shared" si="51"/>
        <v>0</v>
      </c>
      <c r="AP241">
        <f t="shared" si="52"/>
        <v>0</v>
      </c>
      <c r="AR241" s="11">
        <f>($AW$18*$AW$15 -($AW$18*COS(RADIANS(A241)))-($AW$15*COS(RADIANS(DEGREES(ASIN(SIN(RADIANS(A242))*($AW$18/$AW$15)))))))</f>
        <v>-6.2109145155614241E-2</v>
      </c>
      <c r="AS241">
        <f t="shared" si="53"/>
        <v>452.68051424211734</v>
      </c>
    </row>
    <row r="242" spans="1:45" customFormat="1" x14ac:dyDescent="0.2">
      <c r="A242" s="7">
        <v>-123</v>
      </c>
      <c r="B242" s="7">
        <v>368.61</v>
      </c>
      <c r="C242" s="7">
        <f t="shared" si="63"/>
        <v>3.6861000000000001E-4</v>
      </c>
      <c r="D242" s="7"/>
      <c r="E242" s="7">
        <v>1.5820000000000001</v>
      </c>
      <c r="F242" s="7"/>
      <c r="G242" s="7">
        <v>1.641</v>
      </c>
      <c r="H242" s="7">
        <v>1.6359999999999999</v>
      </c>
      <c r="I242" s="7">
        <v>1.6439999999999999</v>
      </c>
      <c r="J242" s="7">
        <v>1.407</v>
      </c>
      <c r="L242" s="13">
        <f t="shared" si="54"/>
        <v>3.6861000000000001E-4</v>
      </c>
      <c r="M242" s="12"/>
      <c r="N242" s="10">
        <f t="shared" si="55"/>
        <v>-2.4499999999999886</v>
      </c>
      <c r="O242" s="10">
        <f t="shared" si="56"/>
        <v>2.4999999999999911E-2</v>
      </c>
      <c r="P242" s="10"/>
      <c r="Q242" s="13">
        <f t="shared" si="57"/>
        <v>-2.4499999999999782E-6</v>
      </c>
      <c r="R242" s="10">
        <f t="shared" si="64"/>
        <v>2500</v>
      </c>
      <c r="S242" s="10"/>
      <c r="T242" s="10">
        <f t="shared" si="58"/>
        <v>158200</v>
      </c>
      <c r="U242" s="10"/>
      <c r="V242" s="10">
        <f t="shared" si="59"/>
        <v>-3.1449169898821565</v>
      </c>
      <c r="W242" s="10"/>
      <c r="X242" s="10">
        <f t="shared" si="60"/>
        <v>0.19920647916165776</v>
      </c>
      <c r="Y242" s="10">
        <f t="shared" si="61"/>
        <v>2.5665671129934964</v>
      </c>
      <c r="Z242" s="10"/>
      <c r="AA242" s="10">
        <f t="shared" si="65"/>
        <v>6.8093976016867785E-3</v>
      </c>
      <c r="AB242" s="10">
        <f t="shared" si="66"/>
        <v>-2.8962135742531814E-3</v>
      </c>
      <c r="AC242" s="10"/>
      <c r="AD242" s="10">
        <f t="shared" si="67"/>
        <v>5.1992064791616581</v>
      </c>
      <c r="AE242" s="10">
        <f t="shared" si="62"/>
        <v>-3.4334328870065036</v>
      </c>
      <c r="AF242" s="10"/>
      <c r="AG242" s="24">
        <f t="shared" si="68"/>
        <v>6.8093976016863067E-3</v>
      </c>
      <c r="AH242" s="24">
        <f t="shared" si="69"/>
        <v>-2.8962135742531814E-3</v>
      </c>
      <c r="AJ242" s="57">
        <f t="shared" si="70"/>
        <v>-90.309449999999586</v>
      </c>
      <c r="AL242">
        <v>-8.0396164079493257E+35</v>
      </c>
      <c r="AN242">
        <v>0</v>
      </c>
      <c r="AO242">
        <f t="shared" si="51"/>
        <v>0</v>
      </c>
      <c r="AP242">
        <f t="shared" si="52"/>
        <v>0</v>
      </c>
      <c r="AR242" s="11">
        <f>($AW$18*$AW$15 -($AW$18*COS(RADIANS(A242)))-($AW$15*COS(RADIANS(DEGREES(ASIN(SIN(RADIANS(A243))*($AW$18/$AW$15)))))))</f>
        <v>-6.2851834326682288E-2</v>
      </c>
      <c r="AS242">
        <f t="shared" si="53"/>
        <v>451.1660152309949</v>
      </c>
    </row>
    <row r="243" spans="1:45" customFormat="1" x14ac:dyDescent="0.2">
      <c r="A243" s="7">
        <v>-122</v>
      </c>
      <c r="B243" s="7">
        <v>366.16</v>
      </c>
      <c r="C243" s="7">
        <f t="shared" si="63"/>
        <v>3.6616000000000003E-4</v>
      </c>
      <c r="D243" s="7"/>
      <c r="E243" s="7">
        <v>1.607</v>
      </c>
      <c r="F243" s="7"/>
      <c r="G243" s="7">
        <v>1.645</v>
      </c>
      <c r="H243" s="7">
        <v>1.649</v>
      </c>
      <c r="I243" s="7">
        <v>1.669</v>
      </c>
      <c r="J243" s="7">
        <v>1.4630000000000001</v>
      </c>
      <c r="L243" s="13">
        <f t="shared" si="54"/>
        <v>3.6616000000000003E-4</v>
      </c>
      <c r="M243" s="12"/>
      <c r="N243" s="10">
        <f t="shared" si="55"/>
        <v>-2.5</v>
      </c>
      <c r="O243" s="10">
        <f t="shared" si="56"/>
        <v>3.499999999999992E-2</v>
      </c>
      <c r="P243" s="10"/>
      <c r="Q243" s="13">
        <f t="shared" si="57"/>
        <v>-2.5000000000000066E-6</v>
      </c>
      <c r="R243" s="10">
        <f t="shared" si="64"/>
        <v>3500</v>
      </c>
      <c r="S243" s="10"/>
      <c r="T243" s="10">
        <f t="shared" si="58"/>
        <v>160700</v>
      </c>
      <c r="U243" s="10"/>
      <c r="V243" s="10">
        <f t="shared" si="59"/>
        <v>-1.2161017141960346</v>
      </c>
      <c r="W243" s="10"/>
      <c r="X243" s="10">
        <f t="shared" si="60"/>
        <v>0.20601587676334454</v>
      </c>
      <c r="Y243" s="10">
        <f t="shared" si="61"/>
        <v>2.5636708994192432</v>
      </c>
      <c r="Z243" s="10"/>
      <c r="AA243" s="10">
        <f t="shared" si="65"/>
        <v>9.3572760200774097E-3</v>
      </c>
      <c r="AB243" s="10">
        <f t="shared" si="66"/>
        <v>-2.9753650255894826E-3</v>
      </c>
      <c r="AC243" s="10"/>
      <c r="AD243" s="10">
        <f t="shared" si="67"/>
        <v>5.2060158767633444</v>
      </c>
      <c r="AE243" s="10">
        <f t="shared" si="62"/>
        <v>-3.4363291005807568</v>
      </c>
      <c r="AF243" s="10"/>
      <c r="AG243" s="24">
        <f t="shared" si="68"/>
        <v>9.3572760200775207E-3</v>
      </c>
      <c r="AH243" s="24">
        <f t="shared" si="69"/>
        <v>-2.9753650255894826E-3</v>
      </c>
      <c r="AJ243" s="57">
        <f t="shared" si="70"/>
        <v>-91.54</v>
      </c>
      <c r="AL243">
        <v>-8.0895708772396238E+34</v>
      </c>
      <c r="AN243">
        <v>0</v>
      </c>
      <c r="AO243">
        <f t="shared" si="51"/>
        <v>0</v>
      </c>
      <c r="AP243">
        <f t="shared" si="52"/>
        <v>0</v>
      </c>
      <c r="AR243" s="11">
        <f>($AW$18*$AW$15 -($AW$18*COS(RADIANS(A243)))-($AW$15*COS(RADIANS(DEGREES(ASIN(SIN(RADIANS(A244))*($AW$18/$AW$15)))))))</f>
        <v>-6.3613874947841501E-2</v>
      </c>
      <c r="AS243">
        <f t="shared" si="53"/>
        <v>455.24958895213484</v>
      </c>
    </row>
    <row r="244" spans="1:45" customFormat="1" x14ac:dyDescent="0.2">
      <c r="A244" s="7">
        <v>-121</v>
      </c>
      <c r="B244" s="7">
        <v>363.66</v>
      </c>
      <c r="C244" s="7">
        <f t="shared" si="63"/>
        <v>3.6366000000000002E-4</v>
      </c>
      <c r="D244" s="7"/>
      <c r="E244" s="7">
        <v>1.6419999999999999</v>
      </c>
      <c r="F244" s="7"/>
      <c r="G244" s="7">
        <v>1.6779999999999999</v>
      </c>
      <c r="H244" s="7">
        <v>1.659</v>
      </c>
      <c r="I244" s="7">
        <v>1.67</v>
      </c>
      <c r="J244" s="7">
        <v>1.5620000000000001</v>
      </c>
      <c r="L244" s="13">
        <f t="shared" si="54"/>
        <v>3.6366000000000002E-4</v>
      </c>
      <c r="M244" s="12"/>
      <c r="N244" s="10">
        <f t="shared" si="55"/>
        <v>-2.5300000000000296</v>
      </c>
      <c r="O244" s="10">
        <f t="shared" si="56"/>
        <v>1.4000000000000012E-2</v>
      </c>
      <c r="P244" s="10"/>
      <c r="Q244" s="13">
        <f t="shared" si="57"/>
        <v>-2.5300000000000452E-6</v>
      </c>
      <c r="R244" s="10">
        <f t="shared" si="64"/>
        <v>1400</v>
      </c>
      <c r="S244" s="10"/>
      <c r="T244" s="10">
        <f t="shared" si="58"/>
        <v>164200</v>
      </c>
      <c r="U244" s="10"/>
      <c r="V244" s="10">
        <f t="shared" si="59"/>
        <v>-1.9312984065287848</v>
      </c>
      <c r="W244" s="10"/>
      <c r="X244" s="10">
        <f t="shared" si="60"/>
        <v>0.21537315278342195</v>
      </c>
      <c r="Y244" s="10">
        <f t="shared" si="61"/>
        <v>2.5606955343936537</v>
      </c>
      <c r="Z244" s="10"/>
      <c r="AA244" s="10">
        <f t="shared" si="65"/>
        <v>3.6871796654393552E-3</v>
      </c>
      <c r="AB244" s="10">
        <f t="shared" si="66"/>
        <v>-3.0319665060885015E-3</v>
      </c>
      <c r="AC244" s="10"/>
      <c r="AD244" s="10">
        <f t="shared" si="67"/>
        <v>5.215373152783422</v>
      </c>
      <c r="AE244" s="10">
        <f t="shared" si="62"/>
        <v>-3.4393044656063463</v>
      </c>
      <c r="AF244" s="10"/>
      <c r="AG244" s="24">
        <f t="shared" si="68"/>
        <v>3.6871796654391886E-3</v>
      </c>
      <c r="AH244" s="24">
        <f t="shared" si="69"/>
        <v>-3.0319665060885015E-3</v>
      </c>
      <c r="AJ244" s="57">
        <f t="shared" si="70"/>
        <v>-92.005980000001074</v>
      </c>
      <c r="AL244">
        <v>-8.496819620589352E+33</v>
      </c>
      <c r="AN244">
        <v>0</v>
      </c>
      <c r="AO244">
        <f t="shared" si="51"/>
        <v>0</v>
      </c>
      <c r="AP244">
        <f t="shared" si="52"/>
        <v>0</v>
      </c>
      <c r="AR244" s="11">
        <f>($AW$18*$AW$15 -($AW$18*COS(RADIANS(A244)))-($AW$15*COS(RADIANS(DEGREES(ASIN(SIN(RADIANS(A245))*($AW$18/$AW$15)))))))</f>
        <v>-6.4395501477148495E-2</v>
      </c>
      <c r="AS244">
        <f t="shared" si="53"/>
        <v>461.98882793119185</v>
      </c>
    </row>
    <row r="245" spans="1:45" customFormat="1" x14ac:dyDescent="0.2">
      <c r="A245" s="7">
        <v>-120</v>
      </c>
      <c r="B245" s="7">
        <v>361.13</v>
      </c>
      <c r="C245" s="7">
        <f t="shared" si="63"/>
        <v>3.6112999999999998E-4</v>
      </c>
      <c r="D245" s="7"/>
      <c r="E245" s="7">
        <v>1.6559999999999999</v>
      </c>
      <c r="F245" s="7"/>
      <c r="G245" s="7">
        <v>1.6970000000000001</v>
      </c>
      <c r="H245" s="7">
        <v>1.673</v>
      </c>
      <c r="I245" s="7">
        <v>1.6759999999999999</v>
      </c>
      <c r="J245" s="7">
        <v>1.5760000000000001</v>
      </c>
      <c r="L245" s="13">
        <f t="shared" si="54"/>
        <v>3.6112999999999998E-4</v>
      </c>
      <c r="M245" s="12"/>
      <c r="N245" s="10">
        <f t="shared" si="55"/>
        <v>-2.5699999999999932</v>
      </c>
      <c r="O245" s="10">
        <f t="shared" si="56"/>
        <v>2.3000000000000131E-2</v>
      </c>
      <c r="P245" s="10"/>
      <c r="Q245" s="13">
        <f t="shared" si="57"/>
        <v>-2.5699999999999703E-6</v>
      </c>
      <c r="R245" s="10">
        <f t="shared" si="64"/>
        <v>2300</v>
      </c>
      <c r="S245" s="10"/>
      <c r="T245" s="10">
        <f t="shared" si="58"/>
        <v>165600</v>
      </c>
      <c r="U245" s="10"/>
      <c r="V245" s="10">
        <f t="shared" si="59"/>
        <v>1.3106379158014418</v>
      </c>
      <c r="W245" s="10"/>
      <c r="X245" s="10">
        <f t="shared" si="60"/>
        <v>0.21906033244886131</v>
      </c>
      <c r="Y245" s="10">
        <f t="shared" si="61"/>
        <v>2.5576635678875652</v>
      </c>
      <c r="Z245" s="10"/>
      <c r="AA245" s="10">
        <f t="shared" si="65"/>
        <v>5.9903636891874834E-3</v>
      </c>
      <c r="AB245" s="10">
        <f t="shared" si="66"/>
        <v>-3.101728696579098E-3</v>
      </c>
      <c r="AC245" s="10"/>
      <c r="AD245" s="10">
        <f t="shared" si="67"/>
        <v>5.2190603324488611</v>
      </c>
      <c r="AE245" s="10">
        <f t="shared" si="62"/>
        <v>-3.4423364321124348</v>
      </c>
      <c r="AF245" s="10"/>
      <c r="AG245" s="24">
        <f t="shared" si="68"/>
        <v>5.9903636891878165E-3</v>
      </c>
      <c r="AH245" s="24">
        <f t="shared" si="69"/>
        <v>-3.101728696579098E-3</v>
      </c>
      <c r="AJ245" s="57">
        <f t="shared" si="70"/>
        <v>-92.810409999999749</v>
      </c>
      <c r="AL245">
        <v>-9.3121982745890299E+32</v>
      </c>
      <c r="AN245">
        <v>0</v>
      </c>
      <c r="AO245">
        <f t="shared" si="51"/>
        <v>0</v>
      </c>
      <c r="AP245">
        <f t="shared" si="52"/>
        <v>0</v>
      </c>
      <c r="AR245" s="11">
        <f>($AW$18*$AW$15 -($AW$18*COS(RADIANS(A245)))-($AW$15*COS(RADIANS(DEGREES(ASIN(SIN(RADIANS(A246))*($AW$18/$AW$15)))))))</f>
        <v>-6.5196942308410472E-2</v>
      </c>
      <c r="AS245">
        <f t="shared" si="53"/>
        <v>462.68634914602876</v>
      </c>
    </row>
    <row r="246" spans="1:45" customFormat="1" x14ac:dyDescent="0.2">
      <c r="A246" s="7">
        <v>-119</v>
      </c>
      <c r="B246" s="7">
        <v>358.56</v>
      </c>
      <c r="C246" s="7">
        <f t="shared" si="63"/>
        <v>3.5856000000000001E-4</v>
      </c>
      <c r="D246" s="7"/>
      <c r="E246" s="7">
        <v>1.679</v>
      </c>
      <c r="F246" s="7"/>
      <c r="G246" s="7">
        <v>1.694</v>
      </c>
      <c r="H246" s="7">
        <v>1.69</v>
      </c>
      <c r="I246" s="7">
        <v>1.706</v>
      </c>
      <c r="J246" s="7">
        <v>1.625</v>
      </c>
      <c r="L246" s="13">
        <f t="shared" si="54"/>
        <v>3.5856000000000001E-4</v>
      </c>
      <c r="M246" s="12"/>
      <c r="N246" s="10">
        <f t="shared" si="55"/>
        <v>-2.6100000000000136</v>
      </c>
      <c r="O246" s="10">
        <f t="shared" si="56"/>
        <v>-1.6000000000000014E-2</v>
      </c>
      <c r="P246" s="10"/>
      <c r="Q246" s="13">
        <f t="shared" si="57"/>
        <v>-2.610000000000058E-6</v>
      </c>
      <c r="R246" s="10">
        <f t="shared" si="64"/>
        <v>-1600</v>
      </c>
      <c r="S246" s="10"/>
      <c r="T246" s="10">
        <f t="shared" si="58"/>
        <v>167900</v>
      </c>
      <c r="U246" s="10"/>
      <c r="V246" s="10">
        <f t="shared" si="59"/>
        <v>-1.5997815389323777</v>
      </c>
      <c r="W246" s="10"/>
      <c r="X246" s="10">
        <f t="shared" si="60"/>
        <v>0.22505069613804879</v>
      </c>
      <c r="Y246" s="10">
        <f t="shared" si="61"/>
        <v>2.5545618391909861</v>
      </c>
      <c r="Z246" s="10"/>
      <c r="AA246" s="10">
        <f t="shared" si="65"/>
        <v>-4.1584469185295403E-3</v>
      </c>
      <c r="AB246" s="10">
        <f t="shared" si="66"/>
        <v>-3.1728419179657408E-3</v>
      </c>
      <c r="AC246" s="10"/>
      <c r="AD246" s="10">
        <f t="shared" si="67"/>
        <v>5.225050696138049</v>
      </c>
      <c r="AE246" s="10">
        <f t="shared" si="62"/>
        <v>-3.4454381608090139</v>
      </c>
      <c r="AF246" s="10"/>
      <c r="AG246" s="24">
        <f t="shared" si="68"/>
        <v>-4.1584469185300676E-3</v>
      </c>
      <c r="AH246" s="24">
        <f t="shared" si="69"/>
        <v>-3.1728419179657408E-3</v>
      </c>
      <c r="AJ246" s="57">
        <f t="shared" si="70"/>
        <v>-93.58416000000048</v>
      </c>
      <c r="AL246">
        <v>-1.0644789440361192E+32</v>
      </c>
      <c r="AN246">
        <v>0</v>
      </c>
      <c r="AO246">
        <f t="shared" ref="AO246:AO309" si="71">AN247-AN246</f>
        <v>0</v>
      </c>
      <c r="AP246">
        <f t="shared" ref="AP246:AP309" si="72">(($AW$24)*($AO246)*($AW$26)*($AW$25))</f>
        <v>0</v>
      </c>
      <c r="AR246" s="11">
        <f>($AW$18*$AW$15 -($AW$18*COS(RADIANS(A246)))-($AW$15*COS(RADIANS(DEGREES(ASIN(SIN(RADIANS(A247))*($AW$18/$AW$15)))))))</f>
        <v>-6.6018418856587685E-2</v>
      </c>
      <c r="AS246">
        <f t="shared" si="53"/>
        <v>465.77408514536961</v>
      </c>
    </row>
    <row r="247" spans="1:45" customFormat="1" x14ac:dyDescent="0.2">
      <c r="A247" s="7">
        <v>-118</v>
      </c>
      <c r="B247" s="7">
        <v>355.95</v>
      </c>
      <c r="C247" s="7">
        <f t="shared" si="63"/>
        <v>3.5594999999999995E-4</v>
      </c>
      <c r="D247" s="7"/>
      <c r="E247" s="7">
        <v>1.663</v>
      </c>
      <c r="F247" s="7"/>
      <c r="G247" s="7">
        <v>1.716</v>
      </c>
      <c r="H247" s="7">
        <v>1.714</v>
      </c>
      <c r="I247" s="7">
        <v>1.6850000000000001</v>
      </c>
      <c r="J247" s="7">
        <v>1.536</v>
      </c>
      <c r="L247" s="13">
        <f t="shared" si="54"/>
        <v>3.5594999999999995E-4</v>
      </c>
      <c r="M247" s="12"/>
      <c r="N247" s="10">
        <f t="shared" si="55"/>
        <v>-2.6499999999999773</v>
      </c>
      <c r="O247" s="10">
        <f t="shared" si="56"/>
        <v>2.0000000000000018E-2</v>
      </c>
      <c r="P247" s="10"/>
      <c r="Q247" s="13">
        <f t="shared" si="57"/>
        <v>-2.6499999999999289E-6</v>
      </c>
      <c r="R247" s="10">
        <f t="shared" si="64"/>
        <v>2000</v>
      </c>
      <c r="S247" s="10"/>
      <c r="T247" s="10">
        <f t="shared" si="58"/>
        <v>166300</v>
      </c>
      <c r="U247" s="10"/>
      <c r="V247" s="10">
        <f t="shared" si="59"/>
        <v>-2.5406167801072663</v>
      </c>
      <c r="W247" s="10"/>
      <c r="X247" s="10">
        <f t="shared" si="60"/>
        <v>0.22089224921951925</v>
      </c>
      <c r="Y247" s="10">
        <f t="shared" si="61"/>
        <v>2.5513889972730204</v>
      </c>
      <c r="Z247" s="10"/>
      <c r="AA247" s="10">
        <f t="shared" si="65"/>
        <v>5.1918667563046195E-3</v>
      </c>
      <c r="AB247" s="10">
        <f t="shared" si="66"/>
        <v>-3.2453598381749771E-3</v>
      </c>
      <c r="AC247" s="10"/>
      <c r="AD247" s="10">
        <f t="shared" si="67"/>
        <v>5.2208922492195189</v>
      </c>
      <c r="AE247" s="10">
        <f t="shared" si="62"/>
        <v>-3.4486110027269796</v>
      </c>
      <c r="AF247" s="10"/>
      <c r="AG247" s="24">
        <f t="shared" si="68"/>
        <v>5.191866756304897E-3</v>
      </c>
      <c r="AH247" s="24">
        <f t="shared" si="69"/>
        <v>-3.2453598381749771E-3</v>
      </c>
      <c r="AJ247" s="57">
        <f t="shared" si="70"/>
        <v>-94.32674999999918</v>
      </c>
      <c r="AL247">
        <v>-1.2686304324503629E+31</v>
      </c>
      <c r="AN247">
        <v>0</v>
      </c>
      <c r="AO247">
        <f t="shared" si="71"/>
        <v>0</v>
      </c>
      <c r="AP247">
        <f t="shared" si="72"/>
        <v>0</v>
      </c>
      <c r="AR247" s="11">
        <f>($AW$18*$AW$15 -($AW$18*COS(RADIANS(A247)))-($AW$15*COS(RADIANS(DEGREES(ASIN(SIN(RADIANS(A248))*($AW$18/$AW$15)))))))</f>
        <v>-6.6860144606978061E-2</v>
      </c>
      <c r="AS247">
        <f t="shared" si="53"/>
        <v>457.97738463160925</v>
      </c>
    </row>
    <row r="248" spans="1:45" customFormat="1" x14ac:dyDescent="0.2">
      <c r="A248" s="7">
        <v>-117</v>
      </c>
      <c r="B248" s="7">
        <v>353.3</v>
      </c>
      <c r="C248" s="7">
        <f t="shared" si="63"/>
        <v>3.5330000000000002E-4</v>
      </c>
      <c r="D248" s="7"/>
      <c r="E248" s="7">
        <v>1.6830000000000001</v>
      </c>
      <c r="F248" s="7"/>
      <c r="G248" s="7">
        <v>1.7529999999999999</v>
      </c>
      <c r="H248" s="7">
        <v>1.7390000000000001</v>
      </c>
      <c r="I248" s="7">
        <v>1.73</v>
      </c>
      <c r="J248" s="7">
        <v>1.5109999999999999</v>
      </c>
      <c r="L248" s="13">
        <f t="shared" si="54"/>
        <v>3.5330000000000002E-4</v>
      </c>
      <c r="M248" s="12"/>
      <c r="N248" s="10">
        <f t="shared" si="55"/>
        <v>-2.6899999999999977</v>
      </c>
      <c r="O248" s="10">
        <f t="shared" si="56"/>
        <v>3.2999999999999918E-2</v>
      </c>
      <c r="P248" s="10"/>
      <c r="Q248" s="13">
        <f t="shared" si="57"/>
        <v>-2.6900000000000166E-6</v>
      </c>
      <c r="R248" s="10">
        <f t="shared" si="64"/>
        <v>3300</v>
      </c>
      <c r="S248" s="10"/>
      <c r="T248" s="10">
        <f t="shared" si="58"/>
        <v>168300</v>
      </c>
      <c r="U248" s="10"/>
      <c r="V248" s="10">
        <f t="shared" si="59"/>
        <v>-1.5617926766930403</v>
      </c>
      <c r="W248" s="10"/>
      <c r="X248" s="10">
        <f t="shared" si="60"/>
        <v>0.22608411597582387</v>
      </c>
      <c r="Y248" s="10">
        <f t="shared" si="61"/>
        <v>2.5481436374348454</v>
      </c>
      <c r="Z248" s="10"/>
      <c r="AA248" s="10">
        <f t="shared" si="65"/>
        <v>8.4331675368627679E-3</v>
      </c>
      <c r="AB248" s="10">
        <f t="shared" si="66"/>
        <v>-3.319338675117578E-3</v>
      </c>
      <c r="AC248" s="10"/>
      <c r="AD248" s="10">
        <f t="shared" si="67"/>
        <v>5.2260841159758238</v>
      </c>
      <c r="AE248" s="10">
        <f t="shared" si="62"/>
        <v>-3.4518563625651546</v>
      </c>
      <c r="AF248" s="10"/>
      <c r="AG248" s="24">
        <f t="shared" si="68"/>
        <v>8.4331675368627401E-3</v>
      </c>
      <c r="AH248" s="24">
        <f t="shared" si="69"/>
        <v>-3.319338675117578E-3</v>
      </c>
      <c r="AJ248" s="57">
        <f t="shared" si="70"/>
        <v>-95.03769999999993</v>
      </c>
      <c r="AL248">
        <v>-1.5756890174887436E+30</v>
      </c>
      <c r="AN248">
        <v>0</v>
      </c>
      <c r="AO248">
        <f t="shared" si="71"/>
        <v>0</v>
      </c>
      <c r="AP248">
        <f t="shared" si="72"/>
        <v>0</v>
      </c>
      <c r="AR248" s="11">
        <f>($AW$18*$AW$15 -($AW$18*COS(RADIANS(A248)))-($AW$15*COS(RADIANS(DEGREES(ASIN(SIN(RADIANS(A249))*($AW$18/$AW$15)))))))</f>
        <v>-6.772232413003626E-2</v>
      </c>
      <c r="AS248">
        <f t="shared" si="53"/>
        <v>460.034645142626</v>
      </c>
    </row>
    <row r="249" spans="1:45" customFormat="1" x14ac:dyDescent="0.2">
      <c r="A249" s="7">
        <v>-116</v>
      </c>
      <c r="B249" s="7">
        <v>350.61</v>
      </c>
      <c r="C249" s="7">
        <f t="shared" si="63"/>
        <v>3.5061000000000001E-4</v>
      </c>
      <c r="D249" s="7"/>
      <c r="E249" s="7">
        <v>1.716</v>
      </c>
      <c r="F249" s="7"/>
      <c r="G249" s="7">
        <v>1.74</v>
      </c>
      <c r="H249" s="7">
        <v>1.75</v>
      </c>
      <c r="I249" s="7">
        <v>1.819</v>
      </c>
      <c r="J249" s="7">
        <v>1.554</v>
      </c>
      <c r="L249" s="13">
        <f t="shared" si="54"/>
        <v>3.5061000000000001E-4</v>
      </c>
      <c r="M249" s="12"/>
      <c r="N249" s="10">
        <f t="shared" si="55"/>
        <v>-2.7200000000000273</v>
      </c>
      <c r="O249" s="10">
        <f t="shared" si="56"/>
        <v>2.100000000000013E-2</v>
      </c>
      <c r="P249" s="10"/>
      <c r="Q249" s="13">
        <f t="shared" si="57"/>
        <v>-2.7200000000000553E-6</v>
      </c>
      <c r="R249" s="10">
        <f t="shared" si="64"/>
        <v>2100</v>
      </c>
      <c r="S249" s="10"/>
      <c r="T249" s="10">
        <f t="shared" si="58"/>
        <v>171600</v>
      </c>
      <c r="U249" s="10"/>
      <c r="V249" s="10">
        <f t="shared" si="59"/>
        <v>-2.8479634570180714</v>
      </c>
      <c r="W249" s="10"/>
      <c r="X249" s="10">
        <f t="shared" si="60"/>
        <v>0.23451728351268664</v>
      </c>
      <c r="Y249" s="10">
        <f t="shared" si="61"/>
        <v>2.5448242987597278</v>
      </c>
      <c r="Z249" s="10"/>
      <c r="AA249" s="10">
        <f t="shared" si="65"/>
        <v>5.2825349344120254E-3</v>
      </c>
      <c r="AB249" s="10">
        <f t="shared" si="66"/>
        <v>-3.382353505202218E-3</v>
      </c>
      <c r="AC249" s="10"/>
      <c r="AD249" s="10">
        <f t="shared" si="67"/>
        <v>5.2345172835126865</v>
      </c>
      <c r="AE249" s="10">
        <f t="shared" si="62"/>
        <v>-3.4551757012402722</v>
      </c>
      <c r="AF249" s="10"/>
      <c r="AG249" s="24">
        <f t="shared" si="68"/>
        <v>5.2825349344125527E-3</v>
      </c>
      <c r="AH249" s="24">
        <f t="shared" si="69"/>
        <v>-3.3823535052026621E-3</v>
      </c>
      <c r="AJ249" s="57">
        <f t="shared" si="70"/>
        <v>-95.365920000000955</v>
      </c>
      <c r="AL249">
        <v>-2.0387659298173232E+29</v>
      </c>
      <c r="AN249">
        <v>0</v>
      </c>
      <c r="AO249">
        <f t="shared" si="71"/>
        <v>0</v>
      </c>
      <c r="AP249">
        <f t="shared" si="72"/>
        <v>0</v>
      </c>
      <c r="AR249" s="11">
        <f>($AW$18*$AW$15 -($AW$18*COS(RADIANS(A249)))-($AW$15*COS(RADIANS(DEGREES(ASIN(SIN(RADIANS(A250))*($AW$18/$AW$15)))))))</f>
        <v>-6.8605152064088348E-2</v>
      </c>
      <c r="AS249">
        <f t="shared" si="53"/>
        <v>465.48358283188298</v>
      </c>
    </row>
    <row r="250" spans="1:45" customFormat="1" x14ac:dyDescent="0.2">
      <c r="A250" s="7">
        <v>-115</v>
      </c>
      <c r="B250" s="7">
        <v>347.89</v>
      </c>
      <c r="C250" s="7">
        <f t="shared" si="63"/>
        <v>3.4788999999999995E-4</v>
      </c>
      <c r="D250" s="7"/>
      <c r="E250" s="7">
        <v>1.7370000000000001</v>
      </c>
      <c r="F250" s="7"/>
      <c r="G250" s="7">
        <v>1.7649999999999999</v>
      </c>
      <c r="H250" s="7">
        <v>1.764</v>
      </c>
      <c r="I250" s="7">
        <v>1.79</v>
      </c>
      <c r="J250" s="7">
        <v>1.627</v>
      </c>
      <c r="L250" s="13">
        <f t="shared" si="54"/>
        <v>3.4788999999999995E-4</v>
      </c>
      <c r="M250" s="12"/>
      <c r="N250" s="10">
        <f t="shared" si="55"/>
        <v>-2.7699999999999818</v>
      </c>
      <c r="O250" s="10">
        <f t="shared" si="56"/>
        <v>3.9999999999999813E-2</v>
      </c>
      <c r="P250" s="10"/>
      <c r="Q250" s="13">
        <f t="shared" si="57"/>
        <v>-2.7699999999999752E-6</v>
      </c>
      <c r="R250" s="10">
        <f t="shared" si="64"/>
        <v>4000</v>
      </c>
      <c r="S250" s="10"/>
      <c r="T250" s="10">
        <f t="shared" si="58"/>
        <v>173700</v>
      </c>
      <c r="U250" s="10"/>
      <c r="V250" s="10">
        <f t="shared" si="59"/>
        <v>-1.6468414323616238</v>
      </c>
      <c r="W250" s="10"/>
      <c r="X250" s="10">
        <f t="shared" si="60"/>
        <v>0.23979981844709866</v>
      </c>
      <c r="Y250" s="10">
        <f t="shared" si="61"/>
        <v>2.5414419452545256</v>
      </c>
      <c r="Z250" s="10"/>
      <c r="AA250" s="10">
        <f t="shared" si="65"/>
        <v>9.8876093582028479E-3</v>
      </c>
      <c r="AB250" s="10">
        <f t="shared" si="66"/>
        <v>-3.4718174960559622E-3</v>
      </c>
      <c r="AC250" s="10"/>
      <c r="AD250" s="10">
        <f t="shared" si="67"/>
        <v>5.2397998184470991</v>
      </c>
      <c r="AE250" s="10">
        <f t="shared" si="62"/>
        <v>-3.4585580547454748</v>
      </c>
      <c r="AF250" s="10"/>
      <c r="AG250" s="24">
        <f t="shared" si="68"/>
        <v>9.8876093582020985E-3</v>
      </c>
      <c r="AH250" s="24">
        <f t="shared" si="69"/>
        <v>-3.4718174960555181E-3</v>
      </c>
      <c r="AJ250" s="57">
        <f t="shared" si="70"/>
        <v>-96.365529999999367</v>
      </c>
      <c r="AL250">
        <v>-2.7469442616560797E+28</v>
      </c>
      <c r="AN250">
        <v>0</v>
      </c>
      <c r="AO250">
        <f t="shared" si="71"/>
        <v>0</v>
      </c>
      <c r="AP250">
        <f t="shared" si="72"/>
        <v>0</v>
      </c>
      <c r="AR250" s="11">
        <f>($AW$18*$AW$15 -($AW$18*COS(RADIANS(A250)))-($AW$15*COS(RADIANS(DEGREES(ASIN(SIN(RADIANS(A251))*($AW$18/$AW$15)))))))</f>
        <v>-6.9508812068627399E-2</v>
      </c>
      <c r="AS250">
        <f t="shared" ref="AS250:AS313" si="73">(T250*C250)/($AV$28*$AW$27)</f>
        <v>467.52468885183316</v>
      </c>
    </row>
    <row r="251" spans="1:45" customFormat="1" x14ac:dyDescent="0.2">
      <c r="A251" s="7">
        <v>-114</v>
      </c>
      <c r="B251" s="7">
        <v>345.12</v>
      </c>
      <c r="C251" s="7">
        <f t="shared" si="63"/>
        <v>3.4511999999999998E-4</v>
      </c>
      <c r="D251" s="7"/>
      <c r="E251" s="7">
        <v>1.7769999999999999</v>
      </c>
      <c r="F251" s="7"/>
      <c r="G251" s="7">
        <v>1.8</v>
      </c>
      <c r="H251" s="7">
        <v>1.784</v>
      </c>
      <c r="I251" s="7">
        <v>1.796</v>
      </c>
      <c r="J251" s="7">
        <v>1.728</v>
      </c>
      <c r="L251" s="13">
        <f t="shared" si="54"/>
        <v>3.4511999999999998E-4</v>
      </c>
      <c r="M251" s="12"/>
      <c r="N251" s="10">
        <f t="shared" si="55"/>
        <v>-2.8000000000000114</v>
      </c>
      <c r="O251" s="10">
        <f t="shared" si="56"/>
        <v>2.4000000000000021E-2</v>
      </c>
      <c r="P251" s="10"/>
      <c r="Q251" s="13">
        <f t="shared" si="57"/>
        <v>-2.8000000000000138E-6</v>
      </c>
      <c r="R251" s="10">
        <f t="shared" si="64"/>
        <v>2400</v>
      </c>
      <c r="S251" s="10"/>
      <c r="T251" s="10">
        <f t="shared" si="58"/>
        <v>177700</v>
      </c>
      <c r="U251" s="10"/>
      <c r="V251" s="10">
        <f t="shared" si="59"/>
        <v>-0.93277354644754684</v>
      </c>
      <c r="W251" s="10"/>
      <c r="X251" s="10">
        <f t="shared" si="60"/>
        <v>0.24968742780530151</v>
      </c>
      <c r="Y251" s="10">
        <f t="shared" si="61"/>
        <v>2.5379701277584696</v>
      </c>
      <c r="Z251" s="10"/>
      <c r="AA251" s="10">
        <f t="shared" si="65"/>
        <v>5.8262850142318245E-3</v>
      </c>
      <c r="AB251" s="10">
        <f t="shared" si="66"/>
        <v>-3.5378542825932335E-3</v>
      </c>
      <c r="AC251" s="10"/>
      <c r="AD251" s="10">
        <f t="shared" si="67"/>
        <v>5.2496874278053012</v>
      </c>
      <c r="AE251" s="10">
        <f t="shared" si="62"/>
        <v>-3.4620298722415304</v>
      </c>
      <c r="AF251" s="10"/>
      <c r="AG251" s="24">
        <f t="shared" si="68"/>
        <v>5.8262850142325462E-3</v>
      </c>
      <c r="AH251" s="24">
        <f t="shared" si="69"/>
        <v>-3.5378542825932335E-3</v>
      </c>
      <c r="AJ251" s="57">
        <f t="shared" si="70"/>
        <v>-96.633600000000399</v>
      </c>
      <c r="AL251">
        <v>-3.8524950667504431E+27</v>
      </c>
      <c r="AN251">
        <v>0</v>
      </c>
      <c r="AO251">
        <f t="shared" si="71"/>
        <v>0</v>
      </c>
      <c r="AP251">
        <f t="shared" si="72"/>
        <v>0</v>
      </c>
      <c r="AR251" s="11">
        <f>($AW$18*$AW$15 -($AW$18*COS(RADIANS(A251)))-($AW$15*COS(RADIANS(DEGREES(ASIN(SIN(RADIANS(A252))*($AW$18/$AW$15)))))))</f>
        <v>-7.0433475751310953E-2</v>
      </c>
      <c r="AS251">
        <f t="shared" si="73"/>
        <v>474.48265561677982</v>
      </c>
    </row>
    <row r="252" spans="1:45" customFormat="1" x14ac:dyDescent="0.2">
      <c r="A252" s="7">
        <v>-113</v>
      </c>
      <c r="B252" s="7">
        <v>342.32</v>
      </c>
      <c r="C252" s="7">
        <f t="shared" si="63"/>
        <v>3.4231999999999996E-4</v>
      </c>
      <c r="D252" s="7"/>
      <c r="E252" s="7">
        <v>1.8009999999999999</v>
      </c>
      <c r="F252" s="7"/>
      <c r="G252" s="7">
        <v>1.8080000000000001</v>
      </c>
      <c r="H252" s="7">
        <v>1.7969999999999999</v>
      </c>
      <c r="I252" s="7">
        <v>1.84</v>
      </c>
      <c r="J252" s="7">
        <v>1.7589999999999999</v>
      </c>
      <c r="L252" s="13">
        <f t="shared" si="54"/>
        <v>3.4231999999999996E-4</v>
      </c>
      <c r="M252" s="12"/>
      <c r="N252" s="10">
        <f t="shared" si="55"/>
        <v>-2.8299999999999841</v>
      </c>
      <c r="O252" s="10">
        <f t="shared" si="56"/>
        <v>1.4000000000000012E-2</v>
      </c>
      <c r="P252" s="10"/>
      <c r="Q252" s="13">
        <f t="shared" si="57"/>
        <v>-2.8299999999999441E-6</v>
      </c>
      <c r="R252" s="10">
        <f t="shared" si="64"/>
        <v>1400</v>
      </c>
      <c r="S252" s="10"/>
      <c r="T252" s="10">
        <f t="shared" si="58"/>
        <v>180100</v>
      </c>
      <c r="U252" s="10"/>
      <c r="V252" s="10">
        <f t="shared" si="59"/>
        <v>-0.12927067635313103</v>
      </c>
      <c r="W252" s="10"/>
      <c r="X252" s="10">
        <f t="shared" si="60"/>
        <v>0.25551371281953333</v>
      </c>
      <c r="Y252" s="10">
        <f t="shared" si="61"/>
        <v>2.5344322734758764</v>
      </c>
      <c r="Z252" s="10"/>
      <c r="AA252" s="10">
        <f t="shared" si="65"/>
        <v>3.362916552597961E-3</v>
      </c>
      <c r="AB252" s="10">
        <f t="shared" si="66"/>
        <v>-3.6052872268999003E-3</v>
      </c>
      <c r="AC252" s="10"/>
      <c r="AD252" s="10">
        <f t="shared" si="67"/>
        <v>5.2555137128195337</v>
      </c>
      <c r="AE252" s="10">
        <f t="shared" si="62"/>
        <v>-3.4655677265241236</v>
      </c>
      <c r="AF252" s="10"/>
      <c r="AG252" s="24">
        <f t="shared" si="68"/>
        <v>3.3629165525974614E-3</v>
      </c>
      <c r="AH252" s="24">
        <f t="shared" si="69"/>
        <v>-3.6052872268999003E-3</v>
      </c>
      <c r="AJ252" s="57">
        <f t="shared" si="70"/>
        <v>-96.876559999999444</v>
      </c>
      <c r="AL252">
        <v>-5.6217074739997672E+26</v>
      </c>
      <c r="AN252">
        <v>0</v>
      </c>
      <c r="AO252">
        <f t="shared" si="71"/>
        <v>0</v>
      </c>
      <c r="AP252">
        <f t="shared" si="72"/>
        <v>0</v>
      </c>
      <c r="AR252" s="11">
        <f>($AW$18*$AW$15 -($AW$18*COS(RADIANS(A252)))-($AW$15*COS(RADIANS(DEGREES(ASIN(SIN(RADIANS(A253))*($AW$18/$AW$15)))))))</f>
        <v>-7.1379301572225315E-2</v>
      </c>
      <c r="AS252">
        <f t="shared" si="73"/>
        <v>476.98944888374916</v>
      </c>
    </row>
    <row r="253" spans="1:45" customFormat="1" x14ac:dyDescent="0.2">
      <c r="A253" s="7">
        <v>-112</v>
      </c>
      <c r="B253" s="7">
        <v>339.49</v>
      </c>
      <c r="C253" s="7">
        <f t="shared" si="63"/>
        <v>3.3949000000000002E-4</v>
      </c>
      <c r="D253" s="7"/>
      <c r="E253" s="7">
        <v>1.8149999999999999</v>
      </c>
      <c r="F253" s="7"/>
      <c r="G253" s="7">
        <v>1.827</v>
      </c>
      <c r="H253" s="7">
        <v>1.8149999999999999</v>
      </c>
      <c r="I253" s="7">
        <v>1.849</v>
      </c>
      <c r="J253" s="7">
        <v>1.768</v>
      </c>
      <c r="L253" s="13">
        <f t="shared" si="54"/>
        <v>3.3949000000000002E-4</v>
      </c>
      <c r="M253" s="12"/>
      <c r="N253" s="10">
        <f t="shared" si="55"/>
        <v>-2.8799999999999955</v>
      </c>
      <c r="O253" s="10">
        <f t="shared" si="56"/>
        <v>2.0000000000000018E-3</v>
      </c>
      <c r="P253" s="10"/>
      <c r="Q253" s="13">
        <f t="shared" si="57"/>
        <v>-2.8800000000000266E-6</v>
      </c>
      <c r="R253" s="10">
        <f t="shared" si="64"/>
        <v>200</v>
      </c>
      <c r="S253" s="10"/>
      <c r="T253" s="10">
        <f t="shared" si="58"/>
        <v>181500</v>
      </c>
      <c r="U253" s="10"/>
      <c r="V253" s="10">
        <f t="shared" si="59"/>
        <v>-1.4537511522656148</v>
      </c>
      <c r="W253" s="10"/>
      <c r="X253" s="10">
        <f t="shared" si="60"/>
        <v>0.25887662937213129</v>
      </c>
      <c r="Y253" s="10">
        <f t="shared" si="61"/>
        <v>2.5308269862489765</v>
      </c>
      <c r="Z253" s="10"/>
      <c r="AA253" s="10">
        <f t="shared" si="65"/>
        <v>4.7829793590298264E-4</v>
      </c>
      <c r="AB253" s="10">
        <f t="shared" si="66"/>
        <v>-3.6999724098003561E-3</v>
      </c>
      <c r="AC253" s="10"/>
      <c r="AD253" s="10">
        <f t="shared" si="67"/>
        <v>5.2588766293721312</v>
      </c>
      <c r="AE253" s="10">
        <f t="shared" si="62"/>
        <v>-3.4691730137510235</v>
      </c>
      <c r="AF253" s="10"/>
      <c r="AG253" s="24">
        <f t="shared" si="68"/>
        <v>4.7829793590281611E-4</v>
      </c>
      <c r="AH253" s="24">
        <f t="shared" si="69"/>
        <v>-3.6999724098003561E-3</v>
      </c>
      <c r="AJ253" s="57">
        <f t="shared" si="70"/>
        <v>-97.773119999999849</v>
      </c>
      <c r="AL253">
        <v>-8.5320314407797129E+25</v>
      </c>
      <c r="AN253">
        <v>0</v>
      </c>
      <c r="AO253">
        <f t="shared" si="71"/>
        <v>0</v>
      </c>
      <c r="AP253">
        <f t="shared" si="72"/>
        <v>0</v>
      </c>
      <c r="AR253" s="11">
        <f>($AW$18*$AW$15 -($AW$18*COS(RADIANS(A253)))-($AW$15*COS(RADIANS(DEGREES(ASIN(SIN(RADIANS(A254))*($AW$18/$AW$15)))))))</f>
        <v>-7.2346433729424675E-2</v>
      </c>
      <c r="AS253">
        <f t="shared" si="73"/>
        <v>476.72332530654143</v>
      </c>
    </row>
    <row r="254" spans="1:45" customFormat="1" x14ac:dyDescent="0.2">
      <c r="A254" s="7">
        <v>-111</v>
      </c>
      <c r="B254" s="7">
        <v>336.61</v>
      </c>
      <c r="C254" s="7">
        <f t="shared" si="63"/>
        <v>3.3660999999999999E-4</v>
      </c>
      <c r="D254" s="7"/>
      <c r="E254" s="7">
        <v>1.8169999999999999</v>
      </c>
      <c r="F254" s="7"/>
      <c r="G254" s="7">
        <v>1.859</v>
      </c>
      <c r="H254" s="7">
        <v>1.8280000000000001</v>
      </c>
      <c r="I254" s="7">
        <v>1.865</v>
      </c>
      <c r="J254" s="7">
        <v>1.7170000000000001</v>
      </c>
      <c r="L254" s="13">
        <f t="shared" si="54"/>
        <v>3.3660999999999999E-4</v>
      </c>
      <c r="M254" s="12"/>
      <c r="N254" s="10">
        <f t="shared" si="55"/>
        <v>-2.9000000000000341</v>
      </c>
      <c r="O254" s="10">
        <f t="shared" si="56"/>
        <v>2.3000000000000131E-2</v>
      </c>
      <c r="P254" s="10"/>
      <c r="Q254" s="13">
        <f t="shared" si="57"/>
        <v>-2.9000000000000163E-6</v>
      </c>
      <c r="R254" s="10">
        <f t="shared" si="64"/>
        <v>2300</v>
      </c>
      <c r="S254" s="10"/>
      <c r="T254" s="10">
        <f t="shared" si="58"/>
        <v>181700</v>
      </c>
      <c r="U254" s="10"/>
      <c r="V254" s="10">
        <f t="shared" si="59"/>
        <v>-2.0019394355155371</v>
      </c>
      <c r="W254" s="10"/>
      <c r="X254" s="10">
        <f t="shared" si="60"/>
        <v>0.25935492730803428</v>
      </c>
      <c r="Y254" s="10">
        <f t="shared" si="61"/>
        <v>2.5271270138391762</v>
      </c>
      <c r="Z254" s="10"/>
      <c r="AA254" s="10">
        <f t="shared" si="65"/>
        <v>5.4628957015022128E-3</v>
      </c>
      <c r="AB254" s="10">
        <f t="shared" si="66"/>
        <v>-3.7577928608958366E-3</v>
      </c>
      <c r="AC254" s="10"/>
      <c r="AD254" s="10">
        <f t="shared" si="67"/>
        <v>5.259354927308034</v>
      </c>
      <c r="AE254" s="10">
        <f t="shared" si="62"/>
        <v>-3.4728729861608238</v>
      </c>
      <c r="AF254" s="10"/>
      <c r="AG254" s="24">
        <f t="shared" si="68"/>
        <v>5.4628957015028234E-3</v>
      </c>
      <c r="AH254" s="24">
        <f t="shared" si="69"/>
        <v>-3.7577928608958366E-3</v>
      </c>
      <c r="AJ254" s="57">
        <f t="shared" si="70"/>
        <v>-97.616900000001152</v>
      </c>
      <c r="AL254">
        <v>-1.3462287051625152E+25</v>
      </c>
      <c r="AN254">
        <v>0</v>
      </c>
      <c r="AO254">
        <f t="shared" si="71"/>
        <v>0</v>
      </c>
      <c r="AP254">
        <f t="shared" si="72"/>
        <v>0</v>
      </c>
      <c r="AR254" s="11">
        <f>($AW$18*$AW$15 -($AW$18*COS(RADIANS(A254)))-($AW$15*COS(RADIANS(DEGREES(ASIN(SIN(RADIANS(A255))*($AW$18/$AW$15)))))))</f>
        <v>-7.3335001030195246E-2</v>
      </c>
      <c r="AS254">
        <f t="shared" si="73"/>
        <v>473.19999057347525</v>
      </c>
    </row>
    <row r="255" spans="1:45" customFormat="1" x14ac:dyDescent="0.2">
      <c r="A255" s="7">
        <v>-110</v>
      </c>
      <c r="B255" s="7">
        <v>333.71</v>
      </c>
      <c r="C255" s="7">
        <f t="shared" si="63"/>
        <v>3.3370999999999997E-4</v>
      </c>
      <c r="D255" s="7"/>
      <c r="E255" s="7">
        <v>1.84</v>
      </c>
      <c r="F255" s="7"/>
      <c r="G255" s="7">
        <v>1.8660000000000001</v>
      </c>
      <c r="H255" s="7">
        <v>1.843</v>
      </c>
      <c r="I255" s="7">
        <v>1.8939999999999999</v>
      </c>
      <c r="J255" s="7">
        <v>1.7569999999999999</v>
      </c>
      <c r="L255" s="13">
        <f t="shared" si="54"/>
        <v>3.3370999999999997E-4</v>
      </c>
      <c r="M255" s="12"/>
      <c r="N255" s="10">
        <f t="shared" si="55"/>
        <v>-2.9499999999999886</v>
      </c>
      <c r="O255" s="10">
        <f t="shared" si="56"/>
        <v>3.2999999999999918E-2</v>
      </c>
      <c r="P255" s="10"/>
      <c r="Q255" s="13">
        <f t="shared" si="57"/>
        <v>-2.9499999999999904E-6</v>
      </c>
      <c r="R255" s="10">
        <f t="shared" si="64"/>
        <v>3300</v>
      </c>
      <c r="S255" s="10"/>
      <c r="T255" s="10">
        <f t="shared" si="58"/>
        <v>184000</v>
      </c>
      <c r="U255" s="10"/>
      <c r="V255" s="10">
        <f t="shared" si="59"/>
        <v>-1.5867690934683651</v>
      </c>
      <c r="W255" s="10"/>
      <c r="X255" s="10">
        <f t="shared" si="60"/>
        <v>0.26481782300953649</v>
      </c>
      <c r="Y255" s="10">
        <f t="shared" si="61"/>
        <v>2.5233692209782803</v>
      </c>
      <c r="Z255" s="10"/>
      <c r="AA255" s="10">
        <f t="shared" si="65"/>
        <v>7.7199543657008873E-3</v>
      </c>
      <c r="AB255" s="10">
        <f t="shared" si="66"/>
        <v>-3.8562377206545762E-3</v>
      </c>
      <c r="AC255" s="10"/>
      <c r="AD255" s="10">
        <f t="shared" si="67"/>
        <v>5.2648178230095368</v>
      </c>
      <c r="AE255" s="10">
        <f t="shared" si="62"/>
        <v>-3.4766307790217197</v>
      </c>
      <c r="AF255" s="10"/>
      <c r="AG255" s="24">
        <f t="shared" si="68"/>
        <v>7.7199543657009428E-3</v>
      </c>
      <c r="AH255" s="24">
        <f t="shared" si="69"/>
        <v>-3.8562377206545762E-3</v>
      </c>
      <c r="AJ255" s="57">
        <f t="shared" si="70"/>
        <v>-98.44444999999962</v>
      </c>
      <c r="AL255">
        <v>-2.2074536095556154E+24</v>
      </c>
      <c r="AN255">
        <v>0</v>
      </c>
      <c r="AO255">
        <f t="shared" si="71"/>
        <v>0</v>
      </c>
      <c r="AP255">
        <f t="shared" si="72"/>
        <v>0</v>
      </c>
      <c r="AR255" s="11">
        <f>($AW$18*$AW$15 -($AW$18*COS(RADIANS(A255)))-($AW$15*COS(RADIANS(DEGREES(ASIN(SIN(RADIANS(A256))*($AW$18/$AW$15)))))))</f>
        <v>-7.4345115752922658E-2</v>
      </c>
      <c r="AS255">
        <f t="shared" si="73"/>
        <v>475.0614939326905</v>
      </c>
    </row>
    <row r="256" spans="1:45" customFormat="1" x14ac:dyDescent="0.2">
      <c r="A256" s="7">
        <v>-109</v>
      </c>
      <c r="B256" s="7">
        <v>330.76</v>
      </c>
      <c r="C256" s="7">
        <f t="shared" si="63"/>
        <v>3.3075999999999998E-4</v>
      </c>
      <c r="D256" s="7"/>
      <c r="E256" s="7">
        <v>1.873</v>
      </c>
      <c r="F256" s="7"/>
      <c r="G256" s="7">
        <v>1.8759999999999999</v>
      </c>
      <c r="H256" s="7">
        <v>1.8680000000000001</v>
      </c>
      <c r="I256" s="7">
        <v>1.9390000000000001</v>
      </c>
      <c r="J256" s="7">
        <v>1.81</v>
      </c>
      <c r="L256" s="13">
        <f t="shared" si="54"/>
        <v>3.3075999999999998E-4</v>
      </c>
      <c r="M256" s="12"/>
      <c r="N256" s="10">
        <f t="shared" si="55"/>
        <v>-2.9699999999999704</v>
      </c>
      <c r="O256" s="10">
        <f t="shared" si="56"/>
        <v>2.6999999999999913E-2</v>
      </c>
      <c r="P256" s="10"/>
      <c r="Q256" s="13">
        <f t="shared" si="57"/>
        <v>-2.96999999999998E-6</v>
      </c>
      <c r="R256" s="10">
        <f t="shared" si="64"/>
        <v>2700</v>
      </c>
      <c r="S256" s="10"/>
      <c r="T256" s="10">
        <f t="shared" si="58"/>
        <v>187300</v>
      </c>
      <c r="U256" s="10"/>
      <c r="V256" s="10">
        <f t="shared" si="59"/>
        <v>-2.0279024436895843</v>
      </c>
      <c r="W256" s="10"/>
      <c r="X256" s="10">
        <f t="shared" si="60"/>
        <v>0.27253777737523738</v>
      </c>
      <c r="Y256" s="10">
        <f t="shared" si="61"/>
        <v>2.5195129832576257</v>
      </c>
      <c r="Z256" s="10"/>
      <c r="AA256" s="10">
        <f t="shared" si="65"/>
        <v>6.2158235775915394E-3</v>
      </c>
      <c r="AB256" s="10">
        <f t="shared" si="66"/>
        <v>-3.9172829891742644E-3</v>
      </c>
      <c r="AC256" s="10"/>
      <c r="AD256" s="10">
        <f t="shared" si="67"/>
        <v>5.2725377773752378</v>
      </c>
      <c r="AE256" s="10">
        <f t="shared" si="62"/>
        <v>-3.4804870167423743</v>
      </c>
      <c r="AF256" s="10"/>
      <c r="AG256" s="24">
        <f t="shared" si="68"/>
        <v>6.2158235775910953E-3</v>
      </c>
      <c r="AH256" s="24">
        <f t="shared" si="69"/>
        <v>-3.9172829891742644E-3</v>
      </c>
      <c r="AJ256" s="57">
        <f t="shared" si="70"/>
        <v>-98.23571999999902</v>
      </c>
      <c r="AL256">
        <v>-3.7600602808597382E+23</v>
      </c>
      <c r="AN256">
        <v>0</v>
      </c>
      <c r="AO256">
        <f t="shared" si="71"/>
        <v>0</v>
      </c>
      <c r="AP256">
        <f t="shared" si="72"/>
        <v>0</v>
      </c>
      <c r="AR256" s="11">
        <f>($AW$18*$AW$15 -($AW$18*COS(RADIANS(A256)))-($AW$15*COS(RADIANS(DEGREES(ASIN(SIN(RADIANS(A257))*($AW$18/$AW$15)))))))</f>
        <v>-7.537687250485417E-2</v>
      </c>
      <c r="AS256">
        <f t="shared" si="73"/>
        <v>479.30675182734808</v>
      </c>
    </row>
    <row r="257" spans="1:45" customFormat="1" x14ac:dyDescent="0.2">
      <c r="A257" s="7">
        <v>-108</v>
      </c>
      <c r="B257" s="7">
        <v>327.79</v>
      </c>
      <c r="C257" s="7">
        <f t="shared" si="63"/>
        <v>3.2779E-4</v>
      </c>
      <c r="D257" s="7"/>
      <c r="E257" s="7">
        <v>1.9</v>
      </c>
      <c r="F257" s="7"/>
      <c r="G257" s="7">
        <v>1.909</v>
      </c>
      <c r="H257" s="7">
        <v>1.9</v>
      </c>
      <c r="I257" s="7">
        <v>1.9350000000000001</v>
      </c>
      <c r="J257" s="7">
        <v>1.857</v>
      </c>
      <c r="L257" s="13">
        <f t="shared" si="54"/>
        <v>3.2779E-4</v>
      </c>
      <c r="M257" s="12"/>
      <c r="N257" s="10">
        <f t="shared" si="55"/>
        <v>-3.0200000000000387</v>
      </c>
      <c r="O257" s="10">
        <f t="shared" si="56"/>
        <v>3.6000000000000032E-2</v>
      </c>
      <c r="P257" s="10"/>
      <c r="Q257" s="13">
        <f t="shared" si="57"/>
        <v>-3.0200000000000626E-6</v>
      </c>
      <c r="R257" s="10">
        <f t="shared" si="64"/>
        <v>3600</v>
      </c>
      <c r="S257" s="10"/>
      <c r="T257" s="10">
        <f t="shared" si="58"/>
        <v>190000</v>
      </c>
      <c r="U257" s="10"/>
      <c r="V257" s="10">
        <f t="shared" si="59"/>
        <v>-1.7431776157902255</v>
      </c>
      <c r="W257" s="10"/>
      <c r="X257" s="10">
        <f t="shared" si="60"/>
        <v>0.27875360095282892</v>
      </c>
      <c r="Y257" s="10">
        <f t="shared" si="61"/>
        <v>2.5155957002684515</v>
      </c>
      <c r="Z257" s="10"/>
      <c r="AA257" s="10">
        <f t="shared" si="65"/>
        <v>8.1517520195459325E-3</v>
      </c>
      <c r="AB257" s="10">
        <f t="shared" si="66"/>
        <v>-4.0197949585354387E-3</v>
      </c>
      <c r="AC257" s="10"/>
      <c r="AD257" s="10">
        <f t="shared" si="67"/>
        <v>5.2787536009528289</v>
      </c>
      <c r="AE257" s="10">
        <f t="shared" si="62"/>
        <v>-3.4844042997315485</v>
      </c>
      <c r="AF257" s="10"/>
      <c r="AG257" s="24">
        <f t="shared" si="68"/>
        <v>8.151752019545988E-3</v>
      </c>
      <c r="AH257" s="24">
        <f t="shared" si="69"/>
        <v>-4.0197949585358828E-3</v>
      </c>
      <c r="AJ257" s="57">
        <f t="shared" si="70"/>
        <v>-98.992580000001269</v>
      </c>
      <c r="AL257">
        <v>-6.6504748676892154E+22</v>
      </c>
      <c r="AN257">
        <v>0</v>
      </c>
      <c r="AO257">
        <f t="shared" si="71"/>
        <v>0</v>
      </c>
      <c r="AP257">
        <f t="shared" si="72"/>
        <v>0</v>
      </c>
      <c r="AR257" s="11">
        <f>($AW$18*$AW$15 -($AW$18*COS(RADIANS(A257)))-($AW$15*COS(RADIANS(DEGREES(ASIN(SIN(RADIANS(A258))*($AW$18/$AW$15)))))))</f>
        <v>-7.6430347081433384E-2</v>
      </c>
      <c r="AS257">
        <f t="shared" si="73"/>
        <v>481.85024859317707</v>
      </c>
    </row>
    <row r="258" spans="1:45" customFormat="1" x14ac:dyDescent="0.2">
      <c r="A258" s="7">
        <v>-107</v>
      </c>
      <c r="B258" s="7">
        <v>324.77</v>
      </c>
      <c r="C258" s="7">
        <f t="shared" si="63"/>
        <v>3.2476999999999994E-4</v>
      </c>
      <c r="D258" s="7"/>
      <c r="E258" s="7">
        <v>1.9359999999999999</v>
      </c>
      <c r="F258" s="7"/>
      <c r="G258" s="7">
        <v>1.921</v>
      </c>
      <c r="H258" s="7">
        <v>1.9470000000000001</v>
      </c>
      <c r="I258" s="7">
        <v>1.972</v>
      </c>
      <c r="J258" s="7">
        <v>1.903</v>
      </c>
      <c r="L258" s="13">
        <f t="shared" si="54"/>
        <v>3.2476999999999994E-4</v>
      </c>
      <c r="M258" s="12"/>
      <c r="N258" s="10">
        <f t="shared" si="55"/>
        <v>-3.0399999999999636</v>
      </c>
      <c r="O258" s="10">
        <f t="shared" si="56"/>
        <v>3.2000000000000028E-2</v>
      </c>
      <c r="P258" s="10"/>
      <c r="Q258" s="13">
        <f t="shared" si="57"/>
        <v>-3.0399999999999438E-6</v>
      </c>
      <c r="R258" s="10">
        <f t="shared" si="64"/>
        <v>3200</v>
      </c>
      <c r="S258" s="10"/>
      <c r="T258" s="10">
        <f t="shared" si="58"/>
        <v>193600</v>
      </c>
      <c r="U258" s="10"/>
      <c r="V258" s="10">
        <f t="shared" si="59"/>
        <v>-1.3122743123143996</v>
      </c>
      <c r="W258" s="10"/>
      <c r="X258" s="10">
        <f t="shared" si="60"/>
        <v>0.28690535297237485</v>
      </c>
      <c r="Y258" s="10">
        <f t="shared" si="61"/>
        <v>2.511575905309916</v>
      </c>
      <c r="Z258" s="10"/>
      <c r="AA258" s="10">
        <f t="shared" si="65"/>
        <v>7.1197411229478313E-3</v>
      </c>
      <c r="AB258" s="10">
        <f t="shared" si="66"/>
        <v>-4.0843463445470185E-3</v>
      </c>
      <c r="AC258" s="10"/>
      <c r="AD258" s="10">
        <f t="shared" si="67"/>
        <v>5.2869053529723748</v>
      </c>
      <c r="AE258" s="10">
        <f t="shared" si="62"/>
        <v>-3.4884240946900844</v>
      </c>
      <c r="AF258" s="10"/>
      <c r="AG258" s="24">
        <f t="shared" si="68"/>
        <v>7.1197411229482199E-3</v>
      </c>
      <c r="AH258" s="24">
        <f t="shared" si="69"/>
        <v>-4.0843463445465744E-3</v>
      </c>
      <c r="AJ258" s="57">
        <f t="shared" si="70"/>
        <v>-98.730079999998821</v>
      </c>
      <c r="AL258">
        <v>-1.2209258148845834E+22</v>
      </c>
      <c r="AN258">
        <v>0</v>
      </c>
      <c r="AO258">
        <f t="shared" si="71"/>
        <v>0</v>
      </c>
      <c r="AP258">
        <f t="shared" si="72"/>
        <v>0</v>
      </c>
      <c r="AR258" s="11">
        <f>($AW$18*$AW$15 -($AW$18*COS(RADIANS(A258)))-($AW$15*COS(RADIANS(DEGREES(ASIN(SIN(RADIANS(A259))*($AW$18/$AW$15)))))))</f>
        <v>-7.7505595333239863E-2</v>
      </c>
      <c r="AS258">
        <f t="shared" si="73"/>
        <v>486.45653770005731</v>
      </c>
    </row>
    <row r="259" spans="1:45" customFormat="1" x14ac:dyDescent="0.2">
      <c r="A259" s="7">
        <v>-106</v>
      </c>
      <c r="B259" s="7">
        <v>321.73</v>
      </c>
      <c r="C259" s="7">
        <f t="shared" si="63"/>
        <v>3.2173E-4</v>
      </c>
      <c r="D259" s="7"/>
      <c r="E259" s="7">
        <v>1.968</v>
      </c>
      <c r="F259" s="7"/>
      <c r="G259" s="7">
        <v>1.9330000000000001</v>
      </c>
      <c r="H259" s="7">
        <v>1.9870000000000001</v>
      </c>
      <c r="I259" s="7">
        <v>2.024</v>
      </c>
      <c r="J259" s="7">
        <v>1.9259999999999999</v>
      </c>
      <c r="L259" s="13">
        <f t="shared" si="54"/>
        <v>3.2173E-4</v>
      </c>
      <c r="M259" s="12"/>
      <c r="N259" s="10">
        <f t="shared" si="55"/>
        <v>-3.0800000000000409</v>
      </c>
      <c r="O259" s="10">
        <f t="shared" si="56"/>
        <v>2.5000000000000133E-2</v>
      </c>
      <c r="P259" s="10"/>
      <c r="Q259" s="13">
        <f t="shared" si="57"/>
        <v>-3.0800000000000315E-6</v>
      </c>
      <c r="R259" s="10">
        <f t="shared" si="64"/>
        <v>2500</v>
      </c>
      <c r="S259" s="10"/>
      <c r="T259" s="10">
        <f t="shared" si="58"/>
        <v>196800</v>
      </c>
      <c r="U259" s="10"/>
      <c r="V259" s="10">
        <f t="shared" si="59"/>
        <v>1.0800296623925465</v>
      </c>
      <c r="W259" s="10"/>
      <c r="X259" s="10">
        <f t="shared" si="60"/>
        <v>0.29402509409532268</v>
      </c>
      <c r="Y259" s="10">
        <f t="shared" si="61"/>
        <v>2.507491558965369</v>
      </c>
      <c r="Z259" s="10"/>
      <c r="AA259" s="10">
        <f t="shared" si="65"/>
        <v>5.4822046051649642E-3</v>
      </c>
      <c r="AB259" s="10">
        <f t="shared" si="66"/>
        <v>-4.1776361494845204E-3</v>
      </c>
      <c r="AC259" s="10"/>
      <c r="AD259" s="10">
        <f t="shared" si="67"/>
        <v>5.2940250940953231</v>
      </c>
      <c r="AE259" s="10">
        <f t="shared" si="62"/>
        <v>-3.492508441034631</v>
      </c>
      <c r="AF259" s="10"/>
      <c r="AG259" s="24">
        <f t="shared" si="68"/>
        <v>5.4822046051645756E-3</v>
      </c>
      <c r="AH259" s="24">
        <f t="shared" si="69"/>
        <v>-4.1776361494845204E-3</v>
      </c>
      <c r="AJ259" s="57">
        <f t="shared" si="70"/>
        <v>-99.092840000001317</v>
      </c>
      <c r="AL259">
        <v>-2.3255667574727605E+21</v>
      </c>
      <c r="AN259">
        <v>0</v>
      </c>
      <c r="AO259">
        <f t="shared" si="71"/>
        <v>0</v>
      </c>
      <c r="AP259">
        <f t="shared" si="72"/>
        <v>0</v>
      </c>
      <c r="AR259" s="11">
        <f>($AW$18*$AW$15 -($AW$18*COS(RADIANS(A259)))-($AW$15*COS(RADIANS(DEGREES(ASIN(SIN(RADIANS(A260))*($AW$18/$AW$15)))))))</f>
        <v>-7.8602652046879773E-2</v>
      </c>
      <c r="AS259">
        <f t="shared" si="73"/>
        <v>489.86841572895588</v>
      </c>
    </row>
    <row r="260" spans="1:45" customFormat="1" x14ac:dyDescent="0.2">
      <c r="A260" s="7">
        <v>-105</v>
      </c>
      <c r="B260" s="7">
        <v>318.64999999999998</v>
      </c>
      <c r="C260" s="7">
        <f t="shared" si="63"/>
        <v>3.1864999999999997E-4</v>
      </c>
      <c r="D260" s="7"/>
      <c r="E260" s="7">
        <v>1.9930000000000001</v>
      </c>
      <c r="F260" s="7"/>
      <c r="G260" s="7">
        <v>1.9910000000000001</v>
      </c>
      <c r="H260" s="7">
        <v>2.0550000000000002</v>
      </c>
      <c r="I260" s="7">
        <v>2.0230000000000001</v>
      </c>
      <c r="J260" s="7">
        <v>1.9019999999999999</v>
      </c>
      <c r="L260" s="13">
        <f t="shared" si="54"/>
        <v>3.1864999999999997E-4</v>
      </c>
      <c r="M260" s="12"/>
      <c r="N260" s="10">
        <f t="shared" si="55"/>
        <v>-3.1099999999999568</v>
      </c>
      <c r="O260" s="10">
        <f t="shared" si="56"/>
        <v>-2.100000000000013E-2</v>
      </c>
      <c r="P260" s="10"/>
      <c r="Q260" s="13">
        <f t="shared" si="57"/>
        <v>-3.1099999999999618E-6</v>
      </c>
      <c r="R260" s="10">
        <f t="shared" si="64"/>
        <v>-2100</v>
      </c>
      <c r="S260" s="10"/>
      <c r="T260" s="10">
        <f t="shared" si="58"/>
        <v>199300</v>
      </c>
      <c r="U260" s="10"/>
      <c r="V260" s="10">
        <f t="shared" si="59"/>
        <v>-0.70735745944961659</v>
      </c>
      <c r="W260" s="10"/>
      <c r="X260" s="10">
        <f t="shared" si="60"/>
        <v>0.29950729870048765</v>
      </c>
      <c r="Y260" s="10">
        <f t="shared" si="61"/>
        <v>2.5033139228158845</v>
      </c>
      <c r="Z260" s="10"/>
      <c r="AA260" s="10">
        <f t="shared" si="65"/>
        <v>-4.600388095295227E-3</v>
      </c>
      <c r="AB260" s="10">
        <f t="shared" si="66"/>
        <v>-4.2595016187836343E-3</v>
      </c>
      <c r="AC260" s="10"/>
      <c r="AD260" s="10">
        <f t="shared" si="67"/>
        <v>5.2995072987004876</v>
      </c>
      <c r="AE260" s="10">
        <f t="shared" si="62"/>
        <v>-3.4966860771841155</v>
      </c>
      <c r="AF260" s="10"/>
      <c r="AG260" s="24">
        <f t="shared" si="68"/>
        <v>-4.6003880952953935E-3</v>
      </c>
      <c r="AH260" s="24">
        <f t="shared" si="69"/>
        <v>-4.2595016187836343E-3</v>
      </c>
      <c r="AJ260" s="57">
        <f t="shared" si="70"/>
        <v>-99.100149999998621</v>
      </c>
      <c r="AL260">
        <v>-4.5940466788820405E+20</v>
      </c>
      <c r="AN260">
        <v>0</v>
      </c>
      <c r="AO260">
        <f t="shared" si="71"/>
        <v>0</v>
      </c>
      <c r="AP260">
        <f t="shared" si="72"/>
        <v>0</v>
      </c>
      <c r="AR260" s="11">
        <f>($AW$18*$AW$15 -($AW$18*COS(RADIANS(A260)))-($AW$15*COS(RADIANS(DEGREES(ASIN(SIN(RADIANS(A261))*($AW$18/$AW$15)))))))</f>
        <v>-7.9721529846440917E-2</v>
      </c>
      <c r="AS260">
        <f t="shared" si="73"/>
        <v>491.34213393432611</v>
      </c>
    </row>
    <row r="261" spans="1:45" customFormat="1" x14ac:dyDescent="0.2">
      <c r="A261" s="7">
        <v>-104</v>
      </c>
      <c r="B261" s="7">
        <v>315.54000000000002</v>
      </c>
      <c r="C261" s="7">
        <f t="shared" si="63"/>
        <v>3.1554E-4</v>
      </c>
      <c r="D261" s="7"/>
      <c r="E261" s="7">
        <v>1.972</v>
      </c>
      <c r="F261" s="7"/>
      <c r="G261" s="7">
        <v>2.016</v>
      </c>
      <c r="H261" s="7">
        <v>2.024</v>
      </c>
      <c r="I261" s="7">
        <v>2.0529999999999999</v>
      </c>
      <c r="J261" s="7">
        <v>1.7969999999999999</v>
      </c>
      <c r="L261" s="13">
        <f t="shared" ref="L261:L324" si="74">B261*10^-6</f>
        <v>3.1554E-4</v>
      </c>
      <c r="M261" s="12"/>
      <c r="N261" s="10">
        <f t="shared" ref="N261:N324" si="75">-(B261-B262)</f>
        <v>-3.1400000000000432</v>
      </c>
      <c r="O261" s="10">
        <f t="shared" ref="O261:O324" si="76">E262-E261</f>
        <v>1.4000000000000012E-2</v>
      </c>
      <c r="P261" s="10"/>
      <c r="Q261" s="13">
        <f t="shared" ref="Q261:Q324" si="77">(L262-L261)</f>
        <v>-3.1400000000000546E-6</v>
      </c>
      <c r="R261" s="10">
        <f t="shared" si="64"/>
        <v>1400</v>
      </c>
      <c r="S261" s="10"/>
      <c r="T261" s="10">
        <f t="shared" ref="T261:T324" si="78">E261*10^5</f>
        <v>197200</v>
      </c>
      <c r="U261" s="10"/>
      <c r="V261" s="10">
        <f t="shared" ref="V261:V324" si="79">((AD263-AD262))/(AE263-AE262)</f>
        <v>-3.1576288363260754</v>
      </c>
      <c r="W261" s="10"/>
      <c r="X261" s="10">
        <f t="shared" ref="X261:X324" si="80">LOG(E261)</f>
        <v>0.29490691060519242</v>
      </c>
      <c r="Y261" s="10">
        <f t="shared" ref="Y261:Y324" si="81">LOG(B261)</f>
        <v>2.4990544211971009</v>
      </c>
      <c r="Z261" s="10"/>
      <c r="AA261" s="10">
        <f t="shared" si="65"/>
        <v>3.0723335541699703E-3</v>
      </c>
      <c r="AB261" s="10">
        <f t="shared" si="66"/>
        <v>-4.3433959918379728E-3</v>
      </c>
      <c r="AC261" s="10"/>
      <c r="AD261" s="10">
        <f t="shared" si="67"/>
        <v>5.2949069106051923</v>
      </c>
      <c r="AE261" s="10">
        <f t="shared" ref="AE261:AE324" si="82">LOG(L261)</f>
        <v>-3.5009455788028991</v>
      </c>
      <c r="AF261" s="10"/>
      <c r="AG261" s="24">
        <f t="shared" si="68"/>
        <v>3.0723335541704699E-3</v>
      </c>
      <c r="AH261" s="24">
        <f t="shared" si="69"/>
        <v>-4.3433959918384168E-3</v>
      </c>
      <c r="AJ261" s="57">
        <f t="shared" si="70"/>
        <v>-99.079560000001365</v>
      </c>
      <c r="AL261">
        <v>-9.4083442240623149E+19</v>
      </c>
      <c r="AN261">
        <v>0</v>
      </c>
      <c r="AO261">
        <f t="shared" si="71"/>
        <v>0</v>
      </c>
      <c r="AP261">
        <f t="shared" si="72"/>
        <v>0</v>
      </c>
      <c r="AR261" s="11">
        <f>($AW$18*$AW$15 -($AW$18*COS(RADIANS(A261)))-($AW$15*COS(RADIANS(DEGREES(ASIN(SIN(RADIANS(A262))*($AW$18/$AW$15)))))))</f>
        <v>-8.0862218122335253E-2</v>
      </c>
      <c r="AS261">
        <f t="shared" si="73"/>
        <v>481.41998826885578</v>
      </c>
    </row>
    <row r="262" spans="1:45" customFormat="1" x14ac:dyDescent="0.2">
      <c r="A262" s="7">
        <v>-103</v>
      </c>
      <c r="B262" s="7">
        <v>312.39999999999998</v>
      </c>
      <c r="C262" s="7">
        <f t="shared" ref="C262:C325" si="83">B262*10^-6</f>
        <v>3.1239999999999995E-4</v>
      </c>
      <c r="D262" s="7"/>
      <c r="E262" s="7">
        <v>1.986</v>
      </c>
      <c r="F262" s="7"/>
      <c r="G262" s="7">
        <v>2.0230000000000001</v>
      </c>
      <c r="H262" s="7">
        <v>2.008</v>
      </c>
      <c r="I262" s="7">
        <v>2.1</v>
      </c>
      <c r="J262" s="7">
        <v>1.8149999999999999</v>
      </c>
      <c r="L262" s="13">
        <f t="shared" si="74"/>
        <v>3.1239999999999995E-4</v>
      </c>
      <c r="M262" s="12"/>
      <c r="N262" s="10">
        <f t="shared" si="75"/>
        <v>-3.1699999999999591</v>
      </c>
      <c r="O262" s="10">
        <f t="shared" si="76"/>
        <v>6.5000000000000169E-2</v>
      </c>
      <c r="P262" s="10"/>
      <c r="Q262" s="13">
        <f t="shared" si="77"/>
        <v>-3.1699999999999307E-6</v>
      </c>
      <c r="R262" s="10">
        <f t="shared" ref="R262:R325" si="84">(T263-T262)</f>
        <v>6500.0000000000291</v>
      </c>
      <c r="S262" s="10"/>
      <c r="T262" s="10">
        <f t="shared" si="78"/>
        <v>198600</v>
      </c>
      <c r="U262" s="10"/>
      <c r="V262" s="10">
        <f t="shared" si="79"/>
        <v>-2.9084624124850009</v>
      </c>
      <c r="W262" s="10"/>
      <c r="X262" s="10">
        <f t="shared" si="80"/>
        <v>0.29797924415936239</v>
      </c>
      <c r="Y262" s="10">
        <f t="shared" si="81"/>
        <v>2.4947110252052629</v>
      </c>
      <c r="Z262" s="10"/>
      <c r="AA262" s="10">
        <f t="shared" ref="AA262:AA325" si="85">X263-X262</f>
        <v>1.3986416209003927E-2</v>
      </c>
      <c r="AB262" s="10">
        <f t="shared" ref="AB262:AB325" si="86">Y263-Y262</f>
        <v>-4.4294047635053957E-3</v>
      </c>
      <c r="AC262" s="10"/>
      <c r="AD262" s="10">
        <f t="shared" ref="AD262:AD325" si="87">(LOG(T262))</f>
        <v>5.2979792441593627</v>
      </c>
      <c r="AE262" s="10">
        <f t="shared" si="82"/>
        <v>-3.5052889747947376</v>
      </c>
      <c r="AF262" s="10"/>
      <c r="AG262" s="24">
        <f t="shared" ref="AG262:AG325" si="88">AD263-AD262</f>
        <v>1.3986416209003316E-2</v>
      </c>
      <c r="AH262" s="24">
        <f t="shared" ref="AH262:AH325" si="89">AE263-AE262</f>
        <v>-4.4294047635049516E-3</v>
      </c>
      <c r="AJ262" s="57">
        <f t="shared" ref="AJ262:AJ325" si="90">(B262*$N262)/10</f>
        <v>-99.03079999999872</v>
      </c>
      <c r="AL262">
        <v>-1.9966702153302647E+19</v>
      </c>
      <c r="AN262">
        <v>0</v>
      </c>
      <c r="AO262">
        <f t="shared" si="71"/>
        <v>0</v>
      </c>
      <c r="AP262">
        <f t="shared" si="72"/>
        <v>0</v>
      </c>
      <c r="AR262" s="11">
        <f>($AW$18*$AW$15 -($AW$18*COS(RADIANS(A262)))-($AW$15*COS(RADIANS(DEGREES(ASIN(SIN(RADIANS(A263))*($AW$18/$AW$15)))))))</f>
        <v>-8.2024681994502052E-2</v>
      </c>
      <c r="AS262">
        <f t="shared" si="73"/>
        <v>480.01306207563874</v>
      </c>
    </row>
    <row r="263" spans="1:45" customFormat="1" x14ac:dyDescent="0.2">
      <c r="A263" s="7">
        <v>-102</v>
      </c>
      <c r="B263" s="7">
        <v>309.23</v>
      </c>
      <c r="C263" s="7">
        <f t="shared" si="83"/>
        <v>3.0923000000000002E-4</v>
      </c>
      <c r="D263" s="7"/>
      <c r="E263" s="7">
        <v>2.0510000000000002</v>
      </c>
      <c r="F263" s="7"/>
      <c r="G263" s="7">
        <v>2.085</v>
      </c>
      <c r="H263" s="7">
        <v>2.0870000000000002</v>
      </c>
      <c r="I263" s="7">
        <v>2.1179999999999999</v>
      </c>
      <c r="J263" s="7">
        <v>1.915</v>
      </c>
      <c r="L263" s="13">
        <f t="shared" si="74"/>
        <v>3.0923000000000002E-4</v>
      </c>
      <c r="M263" s="12"/>
      <c r="N263" s="10">
        <f t="shared" si="75"/>
        <v>-3.2000000000000455</v>
      </c>
      <c r="O263" s="10">
        <f t="shared" si="76"/>
        <v>6.2999999999999723E-2</v>
      </c>
      <c r="P263" s="10"/>
      <c r="Q263" s="13">
        <f t="shared" si="77"/>
        <v>-3.2000000000000778E-6</v>
      </c>
      <c r="R263" s="10">
        <f t="shared" si="84"/>
        <v>6299.9999999999709</v>
      </c>
      <c r="S263" s="10"/>
      <c r="T263" s="10">
        <f t="shared" si="78"/>
        <v>205100.00000000003</v>
      </c>
      <c r="U263" s="10"/>
      <c r="V263" s="10">
        <f t="shared" si="79"/>
        <v>-2.2466628425816841</v>
      </c>
      <c r="W263" s="10"/>
      <c r="X263" s="10">
        <f t="shared" si="80"/>
        <v>0.31196566036836632</v>
      </c>
      <c r="Y263" s="10">
        <f t="shared" si="81"/>
        <v>2.4902816204417575</v>
      </c>
      <c r="Z263" s="10"/>
      <c r="AA263" s="10">
        <f t="shared" si="85"/>
        <v>1.3139322603041126E-2</v>
      </c>
      <c r="AB263" s="10">
        <f t="shared" si="86"/>
        <v>-4.517618156810066E-3</v>
      </c>
      <c r="AC263" s="10"/>
      <c r="AD263" s="10">
        <f t="shared" si="87"/>
        <v>5.311965660368366</v>
      </c>
      <c r="AE263" s="10">
        <f t="shared" si="82"/>
        <v>-3.5097183795582425</v>
      </c>
      <c r="AF263" s="10"/>
      <c r="AG263" s="24">
        <f t="shared" si="88"/>
        <v>1.3139322603041848E-2</v>
      </c>
      <c r="AH263" s="24">
        <f t="shared" si="89"/>
        <v>-4.517618156810066E-3</v>
      </c>
      <c r="AJ263" s="57">
        <f t="shared" si="90"/>
        <v>-98.953600000001416</v>
      </c>
      <c r="AL263">
        <v>-4.3893374477508552E+18</v>
      </c>
      <c r="AN263">
        <v>0</v>
      </c>
      <c r="AO263">
        <f t="shared" si="71"/>
        <v>0</v>
      </c>
      <c r="AP263">
        <f t="shared" si="72"/>
        <v>0</v>
      </c>
      <c r="AR263" s="11">
        <f>($AW$18*$AW$15 -($AW$18*COS(RADIANS(A263)))-($AW$15*COS(RADIANS(DEGREES(ASIN(SIN(RADIANS(A264))*($AW$18/$AW$15)))))))</f>
        <v>-8.3208861317024929E-2</v>
      </c>
      <c r="AS263">
        <f t="shared" si="73"/>
        <v>490.69323092919291</v>
      </c>
    </row>
    <row r="264" spans="1:45" customFormat="1" x14ac:dyDescent="0.2">
      <c r="A264" s="7">
        <v>-101</v>
      </c>
      <c r="B264" s="7">
        <v>306.02999999999997</v>
      </c>
      <c r="C264" s="7">
        <f t="shared" si="83"/>
        <v>3.0602999999999994E-4</v>
      </c>
      <c r="D264" s="7"/>
      <c r="E264" s="7">
        <v>2.1139999999999999</v>
      </c>
      <c r="F264" s="7"/>
      <c r="G264" s="7">
        <v>2.109</v>
      </c>
      <c r="H264" s="7">
        <v>2.1520000000000001</v>
      </c>
      <c r="I264" s="7">
        <v>2.1379999999999999</v>
      </c>
      <c r="J264" s="7">
        <v>2.0579999999999998</v>
      </c>
      <c r="L264" s="13">
        <f t="shared" si="74"/>
        <v>3.0602999999999994E-4</v>
      </c>
      <c r="M264" s="12"/>
      <c r="N264" s="10">
        <f t="shared" si="75"/>
        <v>-3.2299999999999613</v>
      </c>
      <c r="O264" s="10">
        <f t="shared" si="76"/>
        <v>5.1000000000000156E-2</v>
      </c>
      <c r="P264" s="10"/>
      <c r="Q264" s="13">
        <f t="shared" si="77"/>
        <v>-3.2299999999999538E-6</v>
      </c>
      <c r="R264" s="10">
        <f t="shared" si="84"/>
        <v>5100</v>
      </c>
      <c r="S264" s="10"/>
      <c r="T264" s="10">
        <f t="shared" si="78"/>
        <v>211400</v>
      </c>
      <c r="U264" s="10"/>
      <c r="V264" s="10">
        <f t="shared" si="79"/>
        <v>-2.067564782001416</v>
      </c>
      <c r="W264" s="10"/>
      <c r="X264" s="10">
        <f t="shared" si="80"/>
        <v>0.32510498297140744</v>
      </c>
      <c r="Y264" s="10">
        <f t="shared" si="81"/>
        <v>2.4857640022849474</v>
      </c>
      <c r="Z264" s="10"/>
      <c r="AA264" s="10">
        <f t="shared" si="85"/>
        <v>1.0352917717976806E-2</v>
      </c>
      <c r="AB264" s="10">
        <f t="shared" si="86"/>
        <v>-4.6081314569121901E-3</v>
      </c>
      <c r="AC264" s="10"/>
      <c r="AD264" s="10">
        <f t="shared" si="87"/>
        <v>5.3251049829714079</v>
      </c>
      <c r="AE264" s="10">
        <f t="shared" si="82"/>
        <v>-3.5142359977150526</v>
      </c>
      <c r="AF264" s="10"/>
      <c r="AG264" s="24">
        <f t="shared" si="88"/>
        <v>1.0352917717976418E-2</v>
      </c>
      <c r="AH264" s="24">
        <f t="shared" si="89"/>
        <v>-4.6081314569121901E-3</v>
      </c>
      <c r="AJ264" s="57">
        <f t="shared" si="90"/>
        <v>-98.847689999998806</v>
      </c>
      <c r="AL264">
        <v>-9.9911443705458291E+17</v>
      </c>
      <c r="AN264">
        <v>0</v>
      </c>
      <c r="AO264">
        <f t="shared" si="71"/>
        <v>0</v>
      </c>
      <c r="AP264">
        <f t="shared" si="72"/>
        <v>0</v>
      </c>
      <c r="AR264" s="11">
        <f>($AW$18*$AW$15 -($AW$18*COS(RADIANS(A264)))-($AW$15*COS(RADIANS(DEGREES(ASIN(SIN(RADIANS(A265))*($AW$18/$AW$15)))))))</f>
        <v>-8.441466973122265E-2</v>
      </c>
      <c r="AS264">
        <f t="shared" si="73"/>
        <v>500.53191172415347</v>
      </c>
    </row>
    <row r="265" spans="1:45" customFormat="1" x14ac:dyDescent="0.2">
      <c r="A265" s="7">
        <v>-100</v>
      </c>
      <c r="B265" s="7">
        <v>302.8</v>
      </c>
      <c r="C265" s="7">
        <f t="shared" si="83"/>
        <v>3.0279999999999999E-4</v>
      </c>
      <c r="D265" s="7"/>
      <c r="E265" s="7">
        <v>2.165</v>
      </c>
      <c r="F265" s="7"/>
      <c r="G265" s="7">
        <v>2.1110000000000002</v>
      </c>
      <c r="H265" s="7">
        <v>2.1349999999999998</v>
      </c>
      <c r="I265" s="7">
        <v>2.1949999999999998</v>
      </c>
      <c r="J265" s="7">
        <v>2.218</v>
      </c>
      <c r="L265" s="13">
        <f t="shared" si="74"/>
        <v>3.0279999999999999E-4</v>
      </c>
      <c r="M265" s="12"/>
      <c r="N265" s="10">
        <f t="shared" si="75"/>
        <v>-3.2599999999999909</v>
      </c>
      <c r="O265" s="10">
        <f t="shared" si="76"/>
        <v>4.8999999999999932E-2</v>
      </c>
      <c r="P265" s="10"/>
      <c r="Q265" s="13">
        <f t="shared" si="77"/>
        <v>-3.2599999999999925E-6</v>
      </c>
      <c r="R265" s="10">
        <f t="shared" si="84"/>
        <v>4900</v>
      </c>
      <c r="S265" s="10"/>
      <c r="T265" s="10">
        <f t="shared" si="78"/>
        <v>216500</v>
      </c>
      <c r="U265" s="10"/>
      <c r="V265" s="10">
        <f t="shared" si="79"/>
        <v>-1.7470263051293486</v>
      </c>
      <c r="W265" s="10"/>
      <c r="X265" s="10">
        <f t="shared" si="80"/>
        <v>0.33545790068938425</v>
      </c>
      <c r="Y265" s="10">
        <f t="shared" si="81"/>
        <v>2.4811558708280352</v>
      </c>
      <c r="Z265" s="10"/>
      <c r="AA265" s="10">
        <f t="shared" si="85"/>
        <v>9.7197158533197658E-3</v>
      </c>
      <c r="AB265" s="10">
        <f t="shared" si="86"/>
        <v>-4.7010453737321711E-3</v>
      </c>
      <c r="AC265" s="10"/>
      <c r="AD265" s="10">
        <f t="shared" si="87"/>
        <v>5.3354579006893843</v>
      </c>
      <c r="AE265" s="10">
        <f t="shared" si="82"/>
        <v>-3.5188441291719648</v>
      </c>
      <c r="AF265" s="10"/>
      <c r="AG265" s="24">
        <f t="shared" si="88"/>
        <v>9.7197158533193218E-3</v>
      </c>
      <c r="AH265" s="24">
        <f t="shared" si="89"/>
        <v>-4.7010453737321711E-3</v>
      </c>
      <c r="AJ265" s="57">
        <f t="shared" si="90"/>
        <v>-98.712799999999731</v>
      </c>
      <c r="AL265">
        <v>-2.3538526683702E+17</v>
      </c>
      <c r="AN265">
        <v>0</v>
      </c>
      <c r="AO265">
        <f t="shared" si="71"/>
        <v>0</v>
      </c>
      <c r="AP265">
        <f t="shared" si="72"/>
        <v>0</v>
      </c>
      <c r="AR265" s="11">
        <f>($AW$18*$AW$15 -($AW$18*COS(RADIANS(A265)))-($AW$15*COS(RADIANS(DEGREES(ASIN(SIN(RADIANS(A266))*($AW$18/$AW$15)))))))</f>
        <v>-8.5641993774202979E-2</v>
      </c>
      <c r="AS265">
        <f t="shared" si="73"/>
        <v>507.19686170741596</v>
      </c>
    </row>
    <row r="266" spans="1:45" customFormat="1" x14ac:dyDescent="0.2">
      <c r="A266" s="7">
        <v>-99</v>
      </c>
      <c r="B266" s="7">
        <v>299.54000000000002</v>
      </c>
      <c r="C266" s="7">
        <f t="shared" si="83"/>
        <v>2.9954E-4</v>
      </c>
      <c r="D266" s="7"/>
      <c r="E266" s="7">
        <v>2.214</v>
      </c>
      <c r="F266" s="7"/>
      <c r="G266" s="7">
        <v>2.1520000000000001</v>
      </c>
      <c r="H266" s="7">
        <v>2.173</v>
      </c>
      <c r="I266" s="7">
        <v>2.2069999999999999</v>
      </c>
      <c r="J266" s="7">
        <v>2.3220000000000001</v>
      </c>
      <c r="L266" s="13">
        <f t="shared" si="74"/>
        <v>2.9954E-4</v>
      </c>
      <c r="M266" s="12"/>
      <c r="N266" s="10">
        <f t="shared" si="75"/>
        <v>-3.2800000000000296</v>
      </c>
      <c r="O266" s="10">
        <f t="shared" si="76"/>
        <v>4.3000000000000149E-2</v>
      </c>
      <c r="P266" s="10"/>
      <c r="Q266" s="13">
        <f t="shared" si="77"/>
        <v>-3.2800000000000364E-6</v>
      </c>
      <c r="R266" s="10">
        <f t="shared" si="84"/>
        <v>4300</v>
      </c>
      <c r="S266" s="10"/>
      <c r="T266" s="10">
        <f t="shared" si="78"/>
        <v>221400</v>
      </c>
      <c r="U266" s="10"/>
      <c r="V266" s="10">
        <f t="shared" si="79"/>
        <v>-1.3696141181152934</v>
      </c>
      <c r="W266" s="10"/>
      <c r="X266" s="10">
        <f t="shared" si="80"/>
        <v>0.34517761654270401</v>
      </c>
      <c r="Y266" s="10">
        <f t="shared" si="81"/>
        <v>2.4764548254543031</v>
      </c>
      <c r="Z266" s="10"/>
      <c r="AA266" s="10">
        <f t="shared" si="85"/>
        <v>8.3539425350580565E-3</v>
      </c>
      <c r="AB266" s="10">
        <f t="shared" si="86"/>
        <v>-4.7818069542118202E-3</v>
      </c>
      <c r="AC266" s="10"/>
      <c r="AD266" s="10">
        <f t="shared" si="87"/>
        <v>5.3451776165427036</v>
      </c>
      <c r="AE266" s="10">
        <f t="shared" si="82"/>
        <v>-3.5235451745456969</v>
      </c>
      <c r="AF266" s="10"/>
      <c r="AG266" s="24">
        <f t="shared" si="88"/>
        <v>8.3539425350585006E-3</v>
      </c>
      <c r="AH266" s="24">
        <f t="shared" si="89"/>
        <v>-4.7818069542118202E-3</v>
      </c>
      <c r="AJ266" s="57">
        <f t="shared" si="90"/>
        <v>-98.249120000000886</v>
      </c>
      <c r="AL266">
        <v>-5.737401450940856E+16</v>
      </c>
      <c r="AN266">
        <v>0</v>
      </c>
      <c r="AO266">
        <f t="shared" si="71"/>
        <v>0</v>
      </c>
      <c r="AP266">
        <f t="shared" si="72"/>
        <v>0</v>
      </c>
      <c r="AR266" s="11">
        <f>($AW$18*$AW$15 -($AW$18*COS(RADIANS(A266)))-($AW$15*COS(RADIANS(DEGREES(ASIN(SIN(RADIANS(A267))*($AW$18/$AW$15)))))))</f>
        <v>-8.6890692049715085E-2</v>
      </c>
      <c r="AS266">
        <f t="shared" si="73"/>
        <v>513.09198210730392</v>
      </c>
    </row>
    <row r="267" spans="1:45" customFormat="1" x14ac:dyDescent="0.2">
      <c r="A267" s="7">
        <v>-98</v>
      </c>
      <c r="B267" s="7">
        <v>296.26</v>
      </c>
      <c r="C267" s="7">
        <f t="shared" si="83"/>
        <v>2.9625999999999996E-4</v>
      </c>
      <c r="D267" s="7"/>
      <c r="E267" s="7">
        <v>2.2570000000000001</v>
      </c>
      <c r="F267" s="7"/>
      <c r="G267" s="7">
        <v>2.1850000000000001</v>
      </c>
      <c r="H267" s="7">
        <v>2.2170000000000001</v>
      </c>
      <c r="I267" s="7">
        <v>2.2240000000000002</v>
      </c>
      <c r="J267" s="7">
        <v>2.4020000000000001</v>
      </c>
      <c r="L267" s="13">
        <f t="shared" si="74"/>
        <v>2.9625999999999996E-4</v>
      </c>
      <c r="M267" s="12"/>
      <c r="N267" s="10">
        <f t="shared" si="75"/>
        <v>-3.3100000000000023</v>
      </c>
      <c r="O267" s="10">
        <f t="shared" si="76"/>
        <v>3.4999999999999698E-2</v>
      </c>
      <c r="P267" s="10"/>
      <c r="Q267" s="13">
        <f t="shared" si="77"/>
        <v>-3.3099999999999666E-6</v>
      </c>
      <c r="R267" s="10">
        <f t="shared" si="84"/>
        <v>3499.9999999999709</v>
      </c>
      <c r="S267" s="10"/>
      <c r="T267" s="10">
        <f t="shared" si="78"/>
        <v>225700</v>
      </c>
      <c r="U267" s="10"/>
      <c r="V267" s="10">
        <f t="shared" si="79"/>
        <v>-1.0213228343643657</v>
      </c>
      <c r="W267" s="10"/>
      <c r="X267" s="10">
        <f t="shared" si="80"/>
        <v>0.35353155907776207</v>
      </c>
      <c r="Y267" s="10">
        <f t="shared" si="81"/>
        <v>2.4716730185000912</v>
      </c>
      <c r="Z267" s="10"/>
      <c r="AA267" s="10">
        <f t="shared" si="85"/>
        <v>6.6830542175902452E-3</v>
      </c>
      <c r="AB267" s="10">
        <f t="shared" si="86"/>
        <v>-4.8795161565555745E-3</v>
      </c>
      <c r="AC267" s="10"/>
      <c r="AD267" s="10">
        <f t="shared" si="87"/>
        <v>5.3535315590777621</v>
      </c>
      <c r="AE267" s="10">
        <f t="shared" si="82"/>
        <v>-3.5283269814999088</v>
      </c>
      <c r="AF267" s="10"/>
      <c r="AG267" s="24">
        <f t="shared" si="88"/>
        <v>6.6830542175901897E-3</v>
      </c>
      <c r="AH267" s="24">
        <f t="shared" si="89"/>
        <v>-4.8795161565555745E-3</v>
      </c>
      <c r="AJ267" s="57">
        <f t="shared" si="90"/>
        <v>-98.062060000000059</v>
      </c>
      <c r="AL267">
        <v>-1.4462629697561532E+16</v>
      </c>
      <c r="AN267">
        <v>0</v>
      </c>
      <c r="AO267">
        <f t="shared" si="71"/>
        <v>0</v>
      </c>
      <c r="AP267">
        <f t="shared" si="72"/>
        <v>0</v>
      </c>
      <c r="AR267" s="11">
        <f>($AW$18*$AW$15 -($AW$18*COS(RADIANS(A267)))-($AW$15*COS(RADIANS(DEGREES(ASIN(SIN(RADIANS(A268))*($AW$18/$AW$15)))))))</f>
        <v>-8.816059446790081E-2</v>
      </c>
      <c r="AS267">
        <f t="shared" si="73"/>
        <v>517.32964243959202</v>
      </c>
    </row>
    <row r="268" spans="1:45" customFormat="1" x14ac:dyDescent="0.2">
      <c r="A268" s="7">
        <v>-97</v>
      </c>
      <c r="B268" s="7">
        <v>292.95</v>
      </c>
      <c r="C268" s="7">
        <f t="shared" si="83"/>
        <v>2.9294999999999999E-4</v>
      </c>
      <c r="D268" s="7"/>
      <c r="E268" s="7">
        <v>2.2919999999999998</v>
      </c>
      <c r="F268" s="7"/>
      <c r="G268" s="7">
        <v>2.2290000000000001</v>
      </c>
      <c r="H268" s="7">
        <v>2.266</v>
      </c>
      <c r="I268" s="7">
        <v>2.2589999999999999</v>
      </c>
      <c r="J268" s="7">
        <v>2.4140000000000001</v>
      </c>
      <c r="L268" s="13">
        <f t="shared" si="74"/>
        <v>2.9294999999999999E-4</v>
      </c>
      <c r="M268" s="12"/>
      <c r="N268" s="10">
        <f t="shared" si="75"/>
        <v>-3.339999999999975</v>
      </c>
      <c r="O268" s="10">
        <f t="shared" si="76"/>
        <v>2.7000000000000135E-2</v>
      </c>
      <c r="P268" s="10"/>
      <c r="Q268" s="13">
        <f t="shared" si="77"/>
        <v>-3.3400000000000053E-6</v>
      </c>
      <c r="R268" s="10">
        <f t="shared" si="84"/>
        <v>2700.0000000000291</v>
      </c>
      <c r="S268" s="10"/>
      <c r="T268" s="10">
        <f t="shared" si="78"/>
        <v>229199.99999999997</v>
      </c>
      <c r="U268" s="10"/>
      <c r="V268" s="10">
        <f t="shared" si="79"/>
        <v>-1.3523954133564549</v>
      </c>
      <c r="W268" s="10"/>
      <c r="X268" s="10">
        <f t="shared" si="80"/>
        <v>0.36021461329535231</v>
      </c>
      <c r="Y268" s="10">
        <f t="shared" si="81"/>
        <v>2.4667935023435357</v>
      </c>
      <c r="Z268" s="10"/>
      <c r="AA268" s="10">
        <f t="shared" si="85"/>
        <v>5.0861353426350231E-3</v>
      </c>
      <c r="AB268" s="10">
        <f t="shared" si="86"/>
        <v>-4.9799487209161164E-3</v>
      </c>
      <c r="AC268" s="10"/>
      <c r="AD268" s="10">
        <f t="shared" si="87"/>
        <v>5.3602146132953523</v>
      </c>
      <c r="AE268" s="10">
        <f t="shared" si="82"/>
        <v>-3.5332064976564643</v>
      </c>
      <c r="AF268" s="10"/>
      <c r="AG268" s="24">
        <f t="shared" si="88"/>
        <v>5.0861353426352451E-3</v>
      </c>
      <c r="AH268" s="24">
        <f t="shared" si="89"/>
        <v>-4.9799487209161164E-3</v>
      </c>
      <c r="AJ268" s="57">
        <f t="shared" si="90"/>
        <v>-97.845299999999256</v>
      </c>
      <c r="AL268">
        <v>-3768768862403762.5</v>
      </c>
      <c r="AN268">
        <v>0</v>
      </c>
      <c r="AO268">
        <f t="shared" si="71"/>
        <v>0</v>
      </c>
      <c r="AP268">
        <f t="shared" si="72"/>
        <v>0</v>
      </c>
      <c r="AR268" s="11">
        <f>($AW$18*$AW$15 -($AW$18*COS(RADIANS(A268)))-($AW$15*COS(RADIANS(DEGREES(ASIN(SIN(RADIANS(A269))*($AW$18/$AW$15)))))))</f>
        <v>-8.9451501560225716E-2</v>
      </c>
      <c r="AS268">
        <f t="shared" si="73"/>
        <v>519.48247595259295</v>
      </c>
    </row>
    <row r="269" spans="1:45" customFormat="1" x14ac:dyDescent="0.2">
      <c r="A269" s="7">
        <v>-96</v>
      </c>
      <c r="B269" s="7">
        <v>289.61</v>
      </c>
      <c r="C269" s="7">
        <f t="shared" si="83"/>
        <v>2.8960999999999999E-4</v>
      </c>
      <c r="D269" s="7"/>
      <c r="E269" s="7">
        <v>2.319</v>
      </c>
      <c r="F269" s="7"/>
      <c r="G269" s="7">
        <v>2.2679999999999998</v>
      </c>
      <c r="H269" s="7">
        <v>2.2799999999999998</v>
      </c>
      <c r="I269" s="7">
        <v>2.3079999999999998</v>
      </c>
      <c r="J269" s="7">
        <v>2.4180000000000001</v>
      </c>
      <c r="L269" s="13">
        <f t="shared" si="74"/>
        <v>2.8960999999999999E-4</v>
      </c>
      <c r="M269" s="12"/>
      <c r="N269" s="10">
        <f t="shared" si="75"/>
        <v>-3.3700000000000045</v>
      </c>
      <c r="O269" s="10">
        <f t="shared" si="76"/>
        <v>3.6999999999999922E-2</v>
      </c>
      <c r="P269" s="10"/>
      <c r="Q269" s="13">
        <f t="shared" si="77"/>
        <v>-3.3699999999999898E-6</v>
      </c>
      <c r="R269" s="10">
        <f t="shared" si="84"/>
        <v>3700</v>
      </c>
      <c r="S269" s="10"/>
      <c r="T269" s="10">
        <f t="shared" si="78"/>
        <v>231900</v>
      </c>
      <c r="U269" s="10"/>
      <c r="V269" s="10">
        <f t="shared" si="79"/>
        <v>-1.732925977893933</v>
      </c>
      <c r="W269" s="10"/>
      <c r="X269" s="10">
        <f t="shared" si="80"/>
        <v>0.36530074863798734</v>
      </c>
      <c r="Y269" s="10">
        <f t="shared" si="81"/>
        <v>2.4618135536226196</v>
      </c>
      <c r="Z269" s="10"/>
      <c r="AA269" s="10">
        <f t="shared" si="85"/>
        <v>6.8745374770766698E-3</v>
      </c>
      <c r="AB269" s="10">
        <f t="shared" si="86"/>
        <v>-5.083230399321792E-3</v>
      </c>
      <c r="AC269" s="10"/>
      <c r="AD269" s="10">
        <f t="shared" si="87"/>
        <v>5.3653007486379876</v>
      </c>
      <c r="AE269" s="10">
        <f t="shared" si="82"/>
        <v>-3.5381864463773804</v>
      </c>
      <c r="AF269" s="10"/>
      <c r="AG269" s="24">
        <f t="shared" si="88"/>
        <v>6.8745374770768919E-3</v>
      </c>
      <c r="AH269" s="24">
        <f t="shared" si="89"/>
        <v>-5.083230399321792E-3</v>
      </c>
      <c r="AJ269" s="57">
        <f t="shared" si="90"/>
        <v>-97.598570000000137</v>
      </c>
      <c r="AL269">
        <v>-1014836531027432.1</v>
      </c>
      <c r="AN269">
        <v>0</v>
      </c>
      <c r="AO269">
        <f t="shared" si="71"/>
        <v>0</v>
      </c>
      <c r="AP269">
        <f t="shared" si="72"/>
        <v>0</v>
      </c>
      <c r="AR269" s="11">
        <f>($AW$18*$AW$15 -($AW$18*COS(RADIANS(A269)))-($AW$15*COS(RADIANS(DEGREES(ASIN(SIN(RADIANS(A270))*($AW$18/$AW$15)))))))</f>
        <v>-9.0763183875468362E-2</v>
      </c>
      <c r="AS269">
        <f t="shared" si="73"/>
        <v>519.60950688593516</v>
      </c>
    </row>
    <row r="270" spans="1:45" customFormat="1" x14ac:dyDescent="0.2">
      <c r="A270" s="7">
        <v>-95</v>
      </c>
      <c r="B270" s="7">
        <v>286.24</v>
      </c>
      <c r="C270" s="7">
        <f t="shared" si="83"/>
        <v>2.8624E-4</v>
      </c>
      <c r="D270" s="7"/>
      <c r="E270" s="7">
        <v>2.3559999999999999</v>
      </c>
      <c r="F270" s="7"/>
      <c r="G270" s="7">
        <v>2.302</v>
      </c>
      <c r="H270" s="7">
        <v>2.3149999999999999</v>
      </c>
      <c r="I270" s="7">
        <v>2.3359999999999999</v>
      </c>
      <c r="J270" s="7">
        <v>2.4700000000000002</v>
      </c>
      <c r="L270" s="13">
        <f t="shared" si="74"/>
        <v>2.8624E-4</v>
      </c>
      <c r="M270" s="12"/>
      <c r="N270" s="10">
        <f t="shared" si="75"/>
        <v>-3.3799999999999955</v>
      </c>
      <c r="O270" s="10">
        <f t="shared" si="76"/>
        <v>4.8999999999999932E-2</v>
      </c>
      <c r="P270" s="10"/>
      <c r="Q270" s="13">
        <f t="shared" si="77"/>
        <v>-3.3799999999999846E-6</v>
      </c>
      <c r="R270" s="10">
        <f t="shared" si="84"/>
        <v>4899.9999999999709</v>
      </c>
      <c r="S270" s="10"/>
      <c r="T270" s="10">
        <f t="shared" si="78"/>
        <v>235600</v>
      </c>
      <c r="U270" s="10"/>
      <c r="V270" s="10">
        <f t="shared" si="79"/>
        <v>-1.5284520576790435</v>
      </c>
      <c r="W270" s="10"/>
      <c r="X270" s="10">
        <f t="shared" si="80"/>
        <v>0.37217528611506401</v>
      </c>
      <c r="Y270" s="10">
        <f t="shared" si="81"/>
        <v>2.4567303232232978</v>
      </c>
      <c r="Z270" s="10"/>
      <c r="AA270" s="10">
        <f t="shared" si="85"/>
        <v>8.9397945947865542E-3</v>
      </c>
      <c r="AB270" s="10">
        <f t="shared" si="86"/>
        <v>-5.1587861852304684E-3</v>
      </c>
      <c r="AC270" s="10"/>
      <c r="AD270" s="10">
        <f t="shared" si="87"/>
        <v>5.3721752861150645</v>
      </c>
      <c r="AE270" s="10">
        <f t="shared" si="82"/>
        <v>-3.5432696767767022</v>
      </c>
      <c r="AF270" s="10"/>
      <c r="AG270" s="24">
        <f t="shared" si="88"/>
        <v>8.9397945947862212E-3</v>
      </c>
      <c r="AH270" s="24">
        <f t="shared" si="89"/>
        <v>-5.1587861852304684E-3</v>
      </c>
      <c r="AJ270" s="57">
        <f t="shared" si="90"/>
        <v>-96.749119999999863</v>
      </c>
      <c r="AL270">
        <v>-282267695417848.94</v>
      </c>
      <c r="AN270">
        <v>0</v>
      </c>
      <c r="AO270">
        <f t="shared" si="71"/>
        <v>0</v>
      </c>
      <c r="AP270">
        <f t="shared" si="72"/>
        <v>0</v>
      </c>
      <c r="AR270" s="11">
        <f>($AW$18*$AW$15 -($AW$18*COS(RADIANS(A270)))-($AW$15*COS(RADIANS(DEGREES(ASIN(SIN(RADIANS(A271))*($AW$18/$AW$15)))))))</f>
        <v>-9.2095381462166517E-2</v>
      </c>
      <c r="AS270">
        <f t="shared" si="73"/>
        <v>521.75713351556067</v>
      </c>
    </row>
    <row r="271" spans="1:45" customFormat="1" x14ac:dyDescent="0.2">
      <c r="A271" s="7">
        <v>-94</v>
      </c>
      <c r="B271" s="7">
        <v>282.86</v>
      </c>
      <c r="C271" s="7">
        <f t="shared" si="83"/>
        <v>2.8286000000000001E-4</v>
      </c>
      <c r="D271" s="7"/>
      <c r="E271" s="7">
        <v>2.4049999999999998</v>
      </c>
      <c r="F271" s="7"/>
      <c r="G271" s="7">
        <v>2.343</v>
      </c>
      <c r="H271" s="7">
        <v>2.3530000000000002</v>
      </c>
      <c r="I271" s="7">
        <v>2.387</v>
      </c>
      <c r="J271" s="7">
        <v>2.5350000000000001</v>
      </c>
      <c r="L271" s="13">
        <f t="shared" si="74"/>
        <v>2.8286000000000001E-4</v>
      </c>
      <c r="M271" s="12"/>
      <c r="N271" s="10">
        <f t="shared" si="75"/>
        <v>-3.410000000000025</v>
      </c>
      <c r="O271" s="10">
        <f t="shared" si="76"/>
        <v>4.5000000000000373E-2</v>
      </c>
      <c r="P271" s="10"/>
      <c r="Q271" s="13">
        <f t="shared" si="77"/>
        <v>-3.4100000000000233E-6</v>
      </c>
      <c r="R271" s="10">
        <f t="shared" si="84"/>
        <v>4500.0000000000582</v>
      </c>
      <c r="S271" s="10"/>
      <c r="T271" s="10">
        <f t="shared" si="78"/>
        <v>240499.99999999997</v>
      </c>
      <c r="U271" s="10"/>
      <c r="V271" s="10">
        <f t="shared" si="79"/>
        <v>-1.5710360066516504</v>
      </c>
      <c r="W271" s="10"/>
      <c r="X271" s="10">
        <f t="shared" si="80"/>
        <v>0.38111508070985056</v>
      </c>
      <c r="Y271" s="10">
        <f t="shared" si="81"/>
        <v>2.4515715370380673</v>
      </c>
      <c r="Z271" s="10"/>
      <c r="AA271" s="10">
        <f t="shared" si="85"/>
        <v>8.0510036546819208E-3</v>
      </c>
      <c r="AB271" s="10">
        <f t="shared" si="86"/>
        <v>-5.2674230861433635E-3</v>
      </c>
      <c r="AC271" s="10"/>
      <c r="AD271" s="10">
        <f t="shared" si="87"/>
        <v>5.3811150807098507</v>
      </c>
      <c r="AE271" s="10">
        <f t="shared" si="82"/>
        <v>-3.5484284629619327</v>
      </c>
      <c r="AF271" s="10"/>
      <c r="AG271" s="24">
        <f t="shared" si="88"/>
        <v>8.0510036546819208E-3</v>
      </c>
      <c r="AH271" s="24">
        <f t="shared" si="89"/>
        <v>-5.2674230861433635E-3</v>
      </c>
      <c r="AJ271" s="57">
        <f t="shared" si="90"/>
        <v>-96.45526000000072</v>
      </c>
      <c r="AL271">
        <v>-81062296456384.906</v>
      </c>
      <c r="AN271">
        <v>0</v>
      </c>
      <c r="AO271">
        <f t="shared" si="71"/>
        <v>0</v>
      </c>
      <c r="AP271">
        <f t="shared" si="72"/>
        <v>0</v>
      </c>
      <c r="AR271" s="11">
        <f>($AW$18*$AW$15 -($AW$18*COS(RADIANS(A271)))-($AW$15*COS(RADIANS(DEGREES(ASIN(SIN(RADIANS(A272))*($AW$18/$AW$15)))))))</f>
        <v>-9.3447803442361588E-2</v>
      </c>
      <c r="AS271">
        <f t="shared" si="73"/>
        <v>526.319431034221</v>
      </c>
    </row>
    <row r="272" spans="1:45" customFormat="1" x14ac:dyDescent="0.2">
      <c r="A272" s="7">
        <v>-93</v>
      </c>
      <c r="B272" s="7">
        <v>279.45</v>
      </c>
      <c r="C272" s="7">
        <f t="shared" si="83"/>
        <v>2.7944999999999999E-4</v>
      </c>
      <c r="D272" s="7"/>
      <c r="E272" s="7">
        <v>2.4500000000000002</v>
      </c>
      <c r="F272" s="7"/>
      <c r="G272" s="7">
        <v>2.38</v>
      </c>
      <c r="H272" s="7">
        <v>2.3769999999999998</v>
      </c>
      <c r="I272" s="7">
        <v>2.4220000000000002</v>
      </c>
      <c r="J272" s="7">
        <v>2.6219999999999999</v>
      </c>
      <c r="L272" s="13">
        <f t="shared" si="74"/>
        <v>2.7944999999999999E-4</v>
      </c>
      <c r="M272" s="12"/>
      <c r="N272" s="10">
        <f t="shared" si="75"/>
        <v>-3.4300000000000068</v>
      </c>
      <c r="O272" s="10">
        <f t="shared" si="76"/>
        <v>4.8000000000000043E-2</v>
      </c>
      <c r="P272" s="10"/>
      <c r="Q272" s="13">
        <f t="shared" si="77"/>
        <v>-3.4300000000000129E-6</v>
      </c>
      <c r="R272" s="10">
        <f t="shared" si="84"/>
        <v>4800</v>
      </c>
      <c r="S272" s="10"/>
      <c r="T272" s="10">
        <f t="shared" si="78"/>
        <v>245000.00000000003</v>
      </c>
      <c r="U272" s="10"/>
      <c r="V272" s="10">
        <f t="shared" si="79"/>
        <v>-1.2630090699095389</v>
      </c>
      <c r="W272" s="10"/>
      <c r="X272" s="10">
        <f t="shared" si="80"/>
        <v>0.38916608436453248</v>
      </c>
      <c r="Y272" s="10">
        <f t="shared" si="81"/>
        <v>2.4463041139519239</v>
      </c>
      <c r="Z272" s="10"/>
      <c r="AA272" s="10">
        <f t="shared" si="85"/>
        <v>8.4263496735842436E-3</v>
      </c>
      <c r="AB272" s="10">
        <f t="shared" si="86"/>
        <v>-5.3635624122603254E-3</v>
      </c>
      <c r="AC272" s="10"/>
      <c r="AD272" s="10">
        <f t="shared" si="87"/>
        <v>5.3891660843645326</v>
      </c>
      <c r="AE272" s="10">
        <f t="shared" si="82"/>
        <v>-3.5536958860480761</v>
      </c>
      <c r="AF272" s="10"/>
      <c r="AG272" s="24">
        <f t="shared" si="88"/>
        <v>8.4263496735843546E-3</v>
      </c>
      <c r="AH272" s="24">
        <f t="shared" si="89"/>
        <v>-5.3635624122603254E-3</v>
      </c>
      <c r="AJ272" s="57">
        <f t="shared" si="90"/>
        <v>-95.851350000000181</v>
      </c>
      <c r="AL272">
        <v>-24026660530848.336</v>
      </c>
      <c r="AN272">
        <v>0</v>
      </c>
      <c r="AO272">
        <f t="shared" si="71"/>
        <v>0</v>
      </c>
      <c r="AP272">
        <f t="shared" si="72"/>
        <v>0</v>
      </c>
      <c r="AR272" s="11">
        <f>($AW$18*$AW$15 -($AW$18*COS(RADIANS(A272)))-($AW$15*COS(RADIANS(DEGREES(ASIN(SIN(RADIANS(A273))*($AW$18/$AW$15)))))))</f>
        <v>-9.4820127680859942E-2</v>
      </c>
      <c r="AS272">
        <f t="shared" si="73"/>
        <v>529.70367312342182</v>
      </c>
    </row>
    <row r="273" spans="1:45" customFormat="1" x14ac:dyDescent="0.2">
      <c r="A273" s="7">
        <v>-92</v>
      </c>
      <c r="B273" s="7">
        <v>276.02</v>
      </c>
      <c r="C273" s="7">
        <f t="shared" si="83"/>
        <v>2.7601999999999998E-4</v>
      </c>
      <c r="D273" s="7"/>
      <c r="E273" s="7">
        <v>2.4980000000000002</v>
      </c>
      <c r="F273" s="7"/>
      <c r="G273" s="7">
        <v>2.415</v>
      </c>
      <c r="H273" s="7">
        <v>2.423</v>
      </c>
      <c r="I273" s="7">
        <v>2.4689999999999999</v>
      </c>
      <c r="J273" s="7">
        <v>2.6840000000000002</v>
      </c>
      <c r="L273" s="13">
        <f t="shared" si="74"/>
        <v>2.7601999999999998E-4</v>
      </c>
      <c r="M273" s="12"/>
      <c r="N273" s="10">
        <f t="shared" si="75"/>
        <v>-3.4499999999999886</v>
      </c>
      <c r="O273" s="10">
        <f t="shared" si="76"/>
        <v>3.9999999999999591E-2</v>
      </c>
      <c r="P273" s="10"/>
      <c r="Q273" s="13">
        <f t="shared" si="77"/>
        <v>-3.4500000000000025E-6</v>
      </c>
      <c r="R273" s="10">
        <f t="shared" si="84"/>
        <v>3999.9999999999418</v>
      </c>
      <c r="S273" s="10"/>
      <c r="T273" s="10">
        <f t="shared" si="78"/>
        <v>249800.00000000003</v>
      </c>
      <c r="U273" s="10"/>
      <c r="V273" s="10">
        <f t="shared" si="79"/>
        <v>-1.0053693081702382</v>
      </c>
      <c r="W273" s="10"/>
      <c r="X273" s="10">
        <f t="shared" si="80"/>
        <v>0.39759243403811673</v>
      </c>
      <c r="Y273" s="10">
        <f t="shared" si="81"/>
        <v>2.4409405515396636</v>
      </c>
      <c r="Z273" s="10"/>
      <c r="AA273" s="10">
        <f t="shared" si="85"/>
        <v>6.8991837205691908E-3</v>
      </c>
      <c r="AB273" s="10">
        <f t="shared" si="86"/>
        <v>-5.4624973683390365E-3</v>
      </c>
      <c r="AC273" s="10"/>
      <c r="AD273" s="10">
        <f t="shared" si="87"/>
        <v>5.3975924340381169</v>
      </c>
      <c r="AE273" s="10">
        <f t="shared" si="82"/>
        <v>-3.5590594484603364</v>
      </c>
      <c r="AF273" s="10"/>
      <c r="AG273" s="24">
        <f t="shared" si="88"/>
        <v>6.8991837205691908E-3</v>
      </c>
      <c r="AH273" s="24">
        <f t="shared" si="89"/>
        <v>-5.4624973683390365E-3</v>
      </c>
      <c r="AJ273" s="57">
        <f t="shared" si="90"/>
        <v>-95.226899999999688</v>
      </c>
      <c r="AL273">
        <v>-7346979862415.9775</v>
      </c>
      <c r="AN273">
        <v>0</v>
      </c>
      <c r="AO273">
        <f t="shared" si="71"/>
        <v>0</v>
      </c>
      <c r="AP273">
        <f t="shared" si="72"/>
        <v>0</v>
      </c>
      <c r="AR273" s="11">
        <f>($AW$18*$AW$15 -($AW$18*COS(RADIANS(A273)))-($AW$15*COS(RADIANS(DEGREES(ASIN(SIN(RADIANS(A274))*($AW$18/$AW$15)))))))</f>
        <v>-9.6212000553542162E-2</v>
      </c>
      <c r="AS273">
        <f t="shared" si="73"/>
        <v>533.45252083809839</v>
      </c>
    </row>
    <row r="274" spans="1:45" customFormat="1" x14ac:dyDescent="0.2">
      <c r="A274" s="7">
        <v>-91</v>
      </c>
      <c r="B274" s="7">
        <v>272.57</v>
      </c>
      <c r="C274" s="7">
        <f t="shared" si="83"/>
        <v>2.7256999999999997E-4</v>
      </c>
      <c r="D274" s="7"/>
      <c r="E274" s="7">
        <v>2.5379999999999998</v>
      </c>
      <c r="F274" s="7"/>
      <c r="G274" s="7">
        <v>2.4580000000000002</v>
      </c>
      <c r="H274" s="7">
        <v>2.4710000000000001</v>
      </c>
      <c r="I274" s="7">
        <v>2.4990000000000001</v>
      </c>
      <c r="J274" s="7">
        <v>2.7229999999999999</v>
      </c>
      <c r="L274" s="13">
        <f t="shared" si="74"/>
        <v>2.7256999999999997E-4</v>
      </c>
      <c r="M274" s="12"/>
      <c r="N274" s="10">
        <f t="shared" si="75"/>
        <v>-3.4800000000000182</v>
      </c>
      <c r="O274" s="10">
        <f t="shared" si="76"/>
        <v>3.3000000000000362E-2</v>
      </c>
      <c r="P274" s="10"/>
      <c r="Q274" s="13">
        <f t="shared" si="77"/>
        <v>-3.479999999999987E-6</v>
      </c>
      <c r="R274" s="10">
        <f t="shared" si="84"/>
        <v>3300.0000000000582</v>
      </c>
      <c r="S274" s="10"/>
      <c r="T274" s="10">
        <f t="shared" si="78"/>
        <v>253799.99999999997</v>
      </c>
      <c r="U274" s="10"/>
      <c r="V274" s="10">
        <f t="shared" si="79"/>
        <v>-0.71175484415923074</v>
      </c>
      <c r="W274" s="10"/>
      <c r="X274" s="10">
        <f t="shared" si="80"/>
        <v>0.40449161775868592</v>
      </c>
      <c r="Y274" s="10">
        <f t="shared" si="81"/>
        <v>2.4354780541713246</v>
      </c>
      <c r="Z274" s="10"/>
      <c r="AA274" s="10">
        <f t="shared" si="85"/>
        <v>5.6104588841747183E-3</v>
      </c>
      <c r="AB274" s="10">
        <f t="shared" si="86"/>
        <v>-5.5804954841769394E-3</v>
      </c>
      <c r="AC274" s="10"/>
      <c r="AD274" s="10">
        <f t="shared" si="87"/>
        <v>5.4044916177586861</v>
      </c>
      <c r="AE274" s="10">
        <f t="shared" si="82"/>
        <v>-3.5645219458286754</v>
      </c>
      <c r="AF274" s="10"/>
      <c r="AG274" s="24">
        <f t="shared" si="88"/>
        <v>5.6104588841741077E-3</v>
      </c>
      <c r="AH274" s="24">
        <f t="shared" si="89"/>
        <v>-5.5804954841769394E-3</v>
      </c>
      <c r="AJ274" s="57">
        <f t="shared" si="90"/>
        <v>-94.854360000000497</v>
      </c>
      <c r="AL274">
        <v>-2316804340293.0342</v>
      </c>
      <c r="AN274">
        <v>0</v>
      </c>
      <c r="AO274">
        <f t="shared" si="71"/>
        <v>0</v>
      </c>
      <c r="AP274">
        <f t="shared" si="72"/>
        <v>0</v>
      </c>
      <c r="AR274" s="11">
        <f>($AW$18*$AW$15 -($AW$18*COS(RADIANS(A274)))-($AW$15*COS(RADIANS(DEGREES(ASIN(SIN(RADIANS(A275))*($AW$18/$AW$15)))))))</f>
        <v>-9.7623036817515677E-2</v>
      </c>
      <c r="AS274">
        <f t="shared" si="73"/>
        <v>535.22015329687849</v>
      </c>
    </row>
    <row r="275" spans="1:45" customFormat="1" x14ac:dyDescent="0.2">
      <c r="A275" s="7">
        <v>-90</v>
      </c>
      <c r="B275" s="7">
        <v>269.08999999999997</v>
      </c>
      <c r="C275" s="7">
        <f t="shared" si="83"/>
        <v>2.6908999999999999E-4</v>
      </c>
      <c r="D275" s="7"/>
      <c r="E275" s="7">
        <v>2.5710000000000002</v>
      </c>
      <c r="F275" s="7"/>
      <c r="G275" s="7">
        <v>2.4950000000000001</v>
      </c>
      <c r="H275" s="7">
        <v>2.5270000000000001</v>
      </c>
      <c r="I275" s="7">
        <v>2.54</v>
      </c>
      <c r="J275" s="7">
        <v>2.7210000000000001</v>
      </c>
      <c r="L275" s="13">
        <f t="shared" si="74"/>
        <v>2.6908999999999999E-4</v>
      </c>
      <c r="M275" s="12"/>
      <c r="N275" s="10">
        <f t="shared" si="75"/>
        <v>-3.4899999999999523</v>
      </c>
      <c r="O275" s="10">
        <f t="shared" si="76"/>
        <v>2.4000000000000021E-2</v>
      </c>
      <c r="P275" s="10"/>
      <c r="Q275" s="13">
        <f t="shared" si="77"/>
        <v>-3.4899999999999818E-6</v>
      </c>
      <c r="R275" s="10">
        <f t="shared" si="84"/>
        <v>2400</v>
      </c>
      <c r="S275" s="10"/>
      <c r="T275" s="10">
        <f t="shared" si="78"/>
        <v>257100.00000000003</v>
      </c>
      <c r="U275" s="10"/>
      <c r="V275" s="10">
        <f t="shared" si="79"/>
        <v>-0.80672119551955035</v>
      </c>
      <c r="W275" s="10"/>
      <c r="X275" s="10">
        <f t="shared" si="80"/>
        <v>0.41010207664286064</v>
      </c>
      <c r="Y275" s="10">
        <f t="shared" si="81"/>
        <v>2.4298975586871476</v>
      </c>
      <c r="Z275" s="10"/>
      <c r="AA275" s="10">
        <f t="shared" si="85"/>
        <v>4.0352855416160294E-3</v>
      </c>
      <c r="AB275" s="10">
        <f t="shared" si="86"/>
        <v>-5.669487991167621E-3</v>
      </c>
      <c r="AC275" s="10"/>
      <c r="AD275" s="10">
        <f t="shared" si="87"/>
        <v>5.4101020766428602</v>
      </c>
      <c r="AE275" s="10">
        <f t="shared" si="82"/>
        <v>-3.5701024413128524</v>
      </c>
      <c r="AF275" s="10"/>
      <c r="AG275" s="24">
        <f t="shared" si="88"/>
        <v>4.0352855416161404E-3</v>
      </c>
      <c r="AH275" s="24">
        <f t="shared" si="89"/>
        <v>-5.669487991167621E-3</v>
      </c>
      <c r="AJ275" s="57">
        <f t="shared" si="90"/>
        <v>-93.912409999998701</v>
      </c>
      <c r="AL275">
        <v>-753111157977.79565</v>
      </c>
      <c r="AN275">
        <v>0</v>
      </c>
      <c r="AO275">
        <f t="shared" si="71"/>
        <v>0</v>
      </c>
      <c r="AP275">
        <f t="shared" si="72"/>
        <v>0</v>
      </c>
      <c r="AR275" s="11">
        <f>($AW$18*$AW$15 -($AW$18*COS(RADIANS(A275)))-($AW$15*COS(RADIANS(DEGREES(ASIN(SIN(RADIANS(A276))*($AW$18/$AW$15)))))))</f>
        <v>-9.905281958512574E-2</v>
      </c>
      <c r="AS275">
        <f t="shared" si="73"/>
        <v>535.2570811636698</v>
      </c>
    </row>
    <row r="276" spans="1:45" customFormat="1" x14ac:dyDescent="0.2">
      <c r="A276" s="7">
        <v>-89</v>
      </c>
      <c r="B276" s="7">
        <v>265.60000000000002</v>
      </c>
      <c r="C276" s="7">
        <f t="shared" si="83"/>
        <v>2.656E-4</v>
      </c>
      <c r="D276" s="7"/>
      <c r="E276" s="7">
        <v>2.5950000000000002</v>
      </c>
      <c r="F276" s="7"/>
      <c r="G276" s="7">
        <v>2.54</v>
      </c>
      <c r="H276" s="7">
        <v>2.569</v>
      </c>
      <c r="I276" s="7">
        <v>2.577</v>
      </c>
      <c r="J276" s="7">
        <v>2.6930000000000001</v>
      </c>
      <c r="L276" s="13">
        <f t="shared" si="74"/>
        <v>2.656E-4</v>
      </c>
      <c r="M276" s="12"/>
      <c r="N276" s="10">
        <f t="shared" si="75"/>
        <v>-3.5100000000000477</v>
      </c>
      <c r="O276" s="10">
        <f t="shared" si="76"/>
        <v>2.8000000000000025E-2</v>
      </c>
      <c r="P276" s="10"/>
      <c r="Q276" s="13">
        <f t="shared" si="77"/>
        <v>-3.5100000000000257E-6</v>
      </c>
      <c r="R276" s="10">
        <f t="shared" si="84"/>
        <v>2799.9999999999709</v>
      </c>
      <c r="S276" s="10"/>
      <c r="T276" s="10">
        <f t="shared" si="78"/>
        <v>259500.00000000003</v>
      </c>
      <c r="U276" s="10"/>
      <c r="V276" s="10">
        <f t="shared" si="79"/>
        <v>-0.95248014463476061</v>
      </c>
      <c r="W276" s="10"/>
      <c r="X276" s="10">
        <f t="shared" si="80"/>
        <v>0.41413736218447667</v>
      </c>
      <c r="Y276" s="10">
        <f t="shared" si="81"/>
        <v>2.42422807069598</v>
      </c>
      <c r="Z276" s="10"/>
      <c r="AA276" s="10">
        <f t="shared" si="85"/>
        <v>4.6609284058769518E-3</v>
      </c>
      <c r="AB276" s="10">
        <f t="shared" si="86"/>
        <v>-5.7776198663965772E-3</v>
      </c>
      <c r="AC276" s="10"/>
      <c r="AD276" s="10">
        <f t="shared" si="87"/>
        <v>5.4141373621844764</v>
      </c>
      <c r="AE276" s="10">
        <f t="shared" si="82"/>
        <v>-3.57577192930402</v>
      </c>
      <c r="AF276" s="10"/>
      <c r="AG276" s="24">
        <f t="shared" si="88"/>
        <v>4.6609284058769518E-3</v>
      </c>
      <c r="AH276" s="24">
        <f t="shared" si="89"/>
        <v>-5.7776198663965772E-3</v>
      </c>
      <c r="AJ276" s="57">
        <f t="shared" si="90"/>
        <v>-93.225600000001279</v>
      </c>
      <c r="AL276">
        <v>-252256383518.53784</v>
      </c>
      <c r="AN276">
        <v>0</v>
      </c>
      <c r="AO276">
        <f t="shared" si="71"/>
        <v>0</v>
      </c>
      <c r="AP276">
        <f t="shared" si="72"/>
        <v>0</v>
      </c>
      <c r="AR276" s="11">
        <f>($AW$18*$AW$15 -($AW$18*COS(RADIANS(A276)))-($AW$15*COS(RADIANS(DEGREES(ASIN(SIN(RADIANS(A277))*($AW$18/$AW$15)))))))</f>
        <v>-0.10050090040303046</v>
      </c>
      <c r="AS276">
        <f t="shared" si="73"/>
        <v>533.24675223445797</v>
      </c>
    </row>
    <row r="277" spans="1:45" customFormat="1" x14ac:dyDescent="0.2">
      <c r="A277" s="7">
        <v>-88</v>
      </c>
      <c r="B277" s="7">
        <v>262.08999999999997</v>
      </c>
      <c r="C277" s="7">
        <f t="shared" si="83"/>
        <v>2.6208999999999998E-4</v>
      </c>
      <c r="D277" s="7"/>
      <c r="E277" s="7">
        <v>2.6230000000000002</v>
      </c>
      <c r="F277" s="7"/>
      <c r="G277" s="7">
        <v>2.5819999999999999</v>
      </c>
      <c r="H277" s="7">
        <v>2.6</v>
      </c>
      <c r="I277" s="7">
        <v>2.633</v>
      </c>
      <c r="J277" s="7">
        <v>2.6789999999999998</v>
      </c>
      <c r="L277" s="13">
        <f t="shared" si="74"/>
        <v>2.6208999999999998E-4</v>
      </c>
      <c r="M277" s="12"/>
      <c r="N277" s="10">
        <f t="shared" si="75"/>
        <v>-3.5199999999999818</v>
      </c>
      <c r="O277" s="10">
        <f t="shared" si="76"/>
        <v>3.3999999999999808E-2</v>
      </c>
      <c r="P277" s="10"/>
      <c r="Q277" s="13">
        <f t="shared" si="77"/>
        <v>-3.5200000000000205E-6</v>
      </c>
      <c r="R277" s="10">
        <f t="shared" si="84"/>
        <v>3400</v>
      </c>
      <c r="S277" s="10"/>
      <c r="T277" s="10">
        <f t="shared" si="78"/>
        <v>262300</v>
      </c>
      <c r="U277" s="10"/>
      <c r="V277" s="10">
        <f t="shared" si="79"/>
        <v>-1.1108303666645571</v>
      </c>
      <c r="W277" s="10"/>
      <c r="X277" s="10">
        <f t="shared" si="80"/>
        <v>0.41879829059035362</v>
      </c>
      <c r="Y277" s="10">
        <f t="shared" si="81"/>
        <v>2.4184504508295834</v>
      </c>
      <c r="Z277" s="10"/>
      <c r="AA277" s="10">
        <f t="shared" si="85"/>
        <v>5.5932638199239215E-3</v>
      </c>
      <c r="AB277" s="10">
        <f t="shared" si="86"/>
        <v>-5.8723153983111231E-3</v>
      </c>
      <c r="AC277" s="10"/>
      <c r="AD277" s="10">
        <f t="shared" si="87"/>
        <v>5.4187982905903533</v>
      </c>
      <c r="AE277" s="10">
        <f t="shared" si="82"/>
        <v>-3.5815495491704166</v>
      </c>
      <c r="AF277" s="10"/>
      <c r="AG277" s="24">
        <f t="shared" si="88"/>
        <v>5.5932638199243101E-3</v>
      </c>
      <c r="AH277" s="24">
        <f t="shared" si="89"/>
        <v>-5.8723153983111231E-3</v>
      </c>
      <c r="AJ277" s="57">
        <f t="shared" si="90"/>
        <v>-92.255679999999515</v>
      </c>
      <c r="AL277">
        <v>-87028751077.854858</v>
      </c>
      <c r="AN277">
        <v>0</v>
      </c>
      <c r="AO277">
        <f t="shared" si="71"/>
        <v>0</v>
      </c>
      <c r="AP277">
        <f t="shared" si="72"/>
        <v>0</v>
      </c>
      <c r="AR277" s="11">
        <f>($AW$18*$AW$15 -($AW$18*COS(RADIANS(A277)))-($AW$15*COS(RADIANS(DEGREES(ASIN(SIN(RADIANS(A278))*($AW$18/$AW$15)))))))</f>
        <v>-0.10196679943671698</v>
      </c>
      <c r="AS277">
        <f t="shared" si="73"/>
        <v>531.87738832770037</v>
      </c>
    </row>
    <row r="278" spans="1:45" customFormat="1" x14ac:dyDescent="0.2">
      <c r="A278" s="7">
        <v>-87</v>
      </c>
      <c r="B278" s="7">
        <v>258.57</v>
      </c>
      <c r="C278" s="7">
        <f t="shared" si="83"/>
        <v>2.5856999999999996E-4</v>
      </c>
      <c r="D278" s="7"/>
      <c r="E278" s="7">
        <v>2.657</v>
      </c>
      <c r="F278" s="7"/>
      <c r="G278" s="7">
        <v>2.6360000000000001</v>
      </c>
      <c r="H278" s="7">
        <v>2.6360000000000001</v>
      </c>
      <c r="I278" s="7">
        <v>2.681</v>
      </c>
      <c r="J278" s="7">
        <v>2.677</v>
      </c>
      <c r="L278" s="13">
        <f t="shared" si="74"/>
        <v>2.5856999999999996E-4</v>
      </c>
      <c r="M278" s="12"/>
      <c r="N278" s="10">
        <f t="shared" si="75"/>
        <v>-3.539999999999992</v>
      </c>
      <c r="O278" s="10">
        <f t="shared" si="76"/>
        <v>4.0999999999999925E-2</v>
      </c>
      <c r="P278" s="10"/>
      <c r="Q278" s="13">
        <f t="shared" si="77"/>
        <v>-3.5399999999999559E-6</v>
      </c>
      <c r="R278" s="10">
        <f t="shared" si="84"/>
        <v>4100</v>
      </c>
      <c r="S278" s="10"/>
      <c r="T278" s="10">
        <f t="shared" si="78"/>
        <v>265700</v>
      </c>
      <c r="U278" s="10"/>
      <c r="V278" s="10">
        <f t="shared" si="79"/>
        <v>-1.4097229505140962</v>
      </c>
      <c r="W278" s="10"/>
      <c r="X278" s="10">
        <f t="shared" si="80"/>
        <v>0.42439155441027754</v>
      </c>
      <c r="Y278" s="10">
        <f t="shared" si="81"/>
        <v>2.4125781354312723</v>
      </c>
      <c r="Z278" s="10"/>
      <c r="AA278" s="10">
        <f t="shared" si="85"/>
        <v>6.6503909256078741E-3</v>
      </c>
      <c r="AB278" s="10">
        <f t="shared" si="86"/>
        <v>-5.9868645341203397E-3</v>
      </c>
      <c r="AC278" s="10"/>
      <c r="AD278" s="10">
        <f t="shared" si="87"/>
        <v>5.4243915544102776</v>
      </c>
      <c r="AE278" s="10">
        <f t="shared" si="82"/>
        <v>-3.5874218645687277</v>
      </c>
      <c r="AF278" s="10"/>
      <c r="AG278" s="24">
        <f t="shared" si="88"/>
        <v>6.6503909256079297E-3</v>
      </c>
      <c r="AH278" s="24">
        <f t="shared" si="89"/>
        <v>-5.9868645341203397E-3</v>
      </c>
      <c r="AJ278" s="57">
        <f t="shared" si="90"/>
        <v>-91.533779999999794</v>
      </c>
      <c r="AL278">
        <v>-30913272614.999199</v>
      </c>
      <c r="AN278">
        <v>0</v>
      </c>
      <c r="AO278">
        <f t="shared" si="71"/>
        <v>0</v>
      </c>
      <c r="AP278">
        <f t="shared" si="72"/>
        <v>0</v>
      </c>
      <c r="AR278" s="11">
        <f>($AW$18*$AW$15 -($AW$18*COS(RADIANS(A278)))-($AW$15*COS(RADIANS(DEGREES(ASIN(SIN(RADIANS(A279))*($AW$18/$AW$15)))))))</f>
        <v>-0.10345000576000155</v>
      </c>
      <c r="AS278">
        <f t="shared" si="73"/>
        <v>531.53574559948731</v>
      </c>
    </row>
    <row r="279" spans="1:45" customFormat="1" x14ac:dyDescent="0.2">
      <c r="A279" s="7">
        <v>-86</v>
      </c>
      <c r="B279" s="7">
        <v>255.03</v>
      </c>
      <c r="C279" s="7">
        <f t="shared" si="83"/>
        <v>2.5503E-4</v>
      </c>
      <c r="D279" s="7"/>
      <c r="E279" s="7">
        <v>2.698</v>
      </c>
      <c r="F279" s="7"/>
      <c r="G279" s="7">
        <v>2.6840000000000002</v>
      </c>
      <c r="H279" s="7">
        <v>2.6760000000000002</v>
      </c>
      <c r="I279" s="7">
        <v>2.7330000000000001</v>
      </c>
      <c r="J279" s="7">
        <v>2.6989999999999998</v>
      </c>
      <c r="L279" s="13">
        <f t="shared" si="74"/>
        <v>2.5503E-4</v>
      </c>
      <c r="M279" s="12"/>
      <c r="N279" s="10">
        <f t="shared" si="75"/>
        <v>-3.5600000000000023</v>
      </c>
      <c r="O279" s="10">
        <f t="shared" si="76"/>
        <v>5.3999999999999826E-2</v>
      </c>
      <c r="P279" s="10"/>
      <c r="Q279" s="13">
        <f t="shared" si="77"/>
        <v>-3.5599999999999998E-6</v>
      </c>
      <c r="R279" s="10">
        <f t="shared" si="84"/>
        <v>5400</v>
      </c>
      <c r="S279" s="10"/>
      <c r="T279" s="10">
        <f t="shared" si="78"/>
        <v>269800</v>
      </c>
      <c r="U279" s="10"/>
      <c r="V279" s="10">
        <f t="shared" si="79"/>
        <v>-1.2842369128048898</v>
      </c>
      <c r="W279" s="10"/>
      <c r="X279" s="10">
        <f t="shared" si="80"/>
        <v>0.43104194533588541</v>
      </c>
      <c r="Y279" s="10">
        <f t="shared" si="81"/>
        <v>2.406591270897152</v>
      </c>
      <c r="Z279" s="10"/>
      <c r="AA279" s="10">
        <f t="shared" si="85"/>
        <v>8.6064842275882514E-3</v>
      </c>
      <c r="AB279" s="10">
        <f t="shared" si="86"/>
        <v>-6.1050891059477586E-3</v>
      </c>
      <c r="AC279" s="10"/>
      <c r="AD279" s="10">
        <f t="shared" si="87"/>
        <v>5.4310419453358856</v>
      </c>
      <c r="AE279" s="10">
        <f t="shared" si="82"/>
        <v>-3.593408729102848</v>
      </c>
      <c r="AF279" s="10"/>
      <c r="AG279" s="24">
        <f t="shared" si="88"/>
        <v>8.6064842275881404E-3</v>
      </c>
      <c r="AH279" s="24">
        <f t="shared" si="89"/>
        <v>-6.1050891059477586E-3</v>
      </c>
      <c r="AJ279" s="57">
        <f t="shared" si="90"/>
        <v>-90.790680000000052</v>
      </c>
      <c r="AL279">
        <v>-11300899350.750141</v>
      </c>
      <c r="AN279">
        <v>0</v>
      </c>
      <c r="AO279">
        <f t="shared" si="71"/>
        <v>0</v>
      </c>
      <c r="AP279">
        <f t="shared" si="72"/>
        <v>0</v>
      </c>
      <c r="AR279" s="11">
        <f>($AW$18*$AW$15 -($AW$18*COS(RADIANS(A279)))-($AW$15*COS(RADIANS(DEGREES(ASIN(SIN(RADIANS(A280))*($AW$18/$AW$15)))))))</f>
        <v>-0.10494997774822716</v>
      </c>
      <c r="AS279">
        <f t="shared" si="73"/>
        <v>532.34846040507489</v>
      </c>
    </row>
    <row r="280" spans="1:45" customFormat="1" x14ac:dyDescent="0.2">
      <c r="A280" s="7">
        <v>-85</v>
      </c>
      <c r="B280" s="7">
        <v>251.47</v>
      </c>
      <c r="C280" s="7">
        <f t="shared" si="83"/>
        <v>2.5147E-4</v>
      </c>
      <c r="D280" s="7"/>
      <c r="E280" s="7">
        <v>2.7519999999999998</v>
      </c>
      <c r="F280" s="7"/>
      <c r="G280" s="7">
        <v>2.7370000000000001</v>
      </c>
      <c r="H280" s="7">
        <v>2.7290000000000001</v>
      </c>
      <c r="I280" s="7">
        <v>2.79</v>
      </c>
      <c r="J280" s="7">
        <v>2.7519999999999998</v>
      </c>
      <c r="L280" s="13">
        <f t="shared" si="74"/>
        <v>2.5147E-4</v>
      </c>
      <c r="M280" s="12"/>
      <c r="N280" s="10">
        <f t="shared" si="75"/>
        <v>-3.5699999999999932</v>
      </c>
      <c r="O280" s="10">
        <f t="shared" si="76"/>
        <v>5.1000000000000156E-2</v>
      </c>
      <c r="P280" s="10"/>
      <c r="Q280" s="13">
        <f t="shared" si="77"/>
        <v>-3.5699999999999946E-6</v>
      </c>
      <c r="R280" s="10">
        <f t="shared" si="84"/>
        <v>5100</v>
      </c>
      <c r="S280" s="10"/>
      <c r="T280" s="10">
        <f t="shared" si="78"/>
        <v>275200</v>
      </c>
      <c r="U280" s="10"/>
      <c r="V280" s="10">
        <f t="shared" si="79"/>
        <v>-1.1913597172825106</v>
      </c>
      <c r="W280" s="10"/>
      <c r="X280" s="10">
        <f t="shared" si="80"/>
        <v>0.43964842956347366</v>
      </c>
      <c r="Y280" s="10">
        <f t="shared" si="81"/>
        <v>2.4004861817912042</v>
      </c>
      <c r="Z280" s="10"/>
      <c r="AA280" s="10">
        <f t="shared" si="85"/>
        <v>7.9746681968124733E-3</v>
      </c>
      <c r="AB280" s="10">
        <f t="shared" si="86"/>
        <v>-6.2096550233827763E-3</v>
      </c>
      <c r="AC280" s="10"/>
      <c r="AD280" s="10">
        <f t="shared" si="87"/>
        <v>5.4396484295634737</v>
      </c>
      <c r="AE280" s="10">
        <f t="shared" si="82"/>
        <v>-3.5995138182087958</v>
      </c>
      <c r="AF280" s="10"/>
      <c r="AG280" s="24">
        <f t="shared" si="88"/>
        <v>7.9746681968124733E-3</v>
      </c>
      <c r="AH280" s="24">
        <f t="shared" si="89"/>
        <v>-6.2096550233827763E-3</v>
      </c>
      <c r="AJ280" s="57">
        <f t="shared" si="90"/>
        <v>-89.774789999999825</v>
      </c>
      <c r="AL280">
        <v>-4250019908.1309872</v>
      </c>
      <c r="AN280">
        <v>0</v>
      </c>
      <c r="AO280">
        <f t="shared" si="71"/>
        <v>0</v>
      </c>
      <c r="AP280">
        <f t="shared" si="72"/>
        <v>0</v>
      </c>
      <c r="AR280" s="11">
        <f>($AW$18*$AW$15 -($AW$18*COS(RADIANS(A280)))-($AW$15*COS(RADIANS(DEGREES(ASIN(SIN(RADIANS(A281))*($AW$18/$AW$15)))))))</f>
        <v>-0.10646614357306408</v>
      </c>
      <c r="AS280">
        <f t="shared" si="73"/>
        <v>535.42346159009799</v>
      </c>
    </row>
    <row r="281" spans="1:45" customFormat="1" x14ac:dyDescent="0.2">
      <c r="A281" s="7">
        <v>-84</v>
      </c>
      <c r="B281" s="7">
        <v>247.9</v>
      </c>
      <c r="C281" s="7">
        <f t="shared" si="83"/>
        <v>2.4790000000000001E-4</v>
      </c>
      <c r="D281" s="7"/>
      <c r="E281" s="7">
        <v>2.8029999999999999</v>
      </c>
      <c r="F281" s="7"/>
      <c r="G281" s="7">
        <v>2.7930000000000001</v>
      </c>
      <c r="H281" s="7">
        <v>2.794</v>
      </c>
      <c r="I281" s="7">
        <v>2.843</v>
      </c>
      <c r="J281" s="7">
        <v>2.7839999999999998</v>
      </c>
      <c r="L281" s="13">
        <f t="shared" si="74"/>
        <v>2.4790000000000001E-4</v>
      </c>
      <c r="M281" s="12"/>
      <c r="N281" s="10">
        <f t="shared" si="75"/>
        <v>-3.5800000000000125</v>
      </c>
      <c r="O281" s="10">
        <f t="shared" si="76"/>
        <v>4.8999999999999932E-2</v>
      </c>
      <c r="P281" s="10"/>
      <c r="Q281" s="13">
        <f t="shared" si="77"/>
        <v>-3.5800000000000437E-6</v>
      </c>
      <c r="R281" s="10">
        <f t="shared" si="84"/>
        <v>4900</v>
      </c>
      <c r="S281" s="10"/>
      <c r="T281" s="10">
        <f t="shared" si="78"/>
        <v>280300</v>
      </c>
      <c r="U281" s="10"/>
      <c r="V281" s="10">
        <f t="shared" si="79"/>
        <v>-1.2438729973207896</v>
      </c>
      <c r="W281" s="10"/>
      <c r="X281" s="10">
        <f t="shared" si="80"/>
        <v>0.44762309776028614</v>
      </c>
      <c r="Y281" s="10">
        <f t="shared" si="81"/>
        <v>2.3942765267678214</v>
      </c>
      <c r="Z281" s="10"/>
      <c r="AA281" s="10">
        <f t="shared" si="85"/>
        <v>7.5264234195417945E-3</v>
      </c>
      <c r="AB281" s="10">
        <f t="shared" si="86"/>
        <v>-6.3175070554755131E-3</v>
      </c>
      <c r="AC281" s="10"/>
      <c r="AD281" s="10">
        <f t="shared" si="87"/>
        <v>5.4476230977602862</v>
      </c>
      <c r="AE281" s="10">
        <f t="shared" si="82"/>
        <v>-3.6057234732321786</v>
      </c>
      <c r="AF281" s="10"/>
      <c r="AG281" s="24">
        <f t="shared" si="88"/>
        <v>7.5264234195415725E-3</v>
      </c>
      <c r="AH281" s="24">
        <f t="shared" si="89"/>
        <v>-6.3175070554755131E-3</v>
      </c>
      <c r="AJ281" s="57">
        <f t="shared" si="90"/>
        <v>-88.74820000000031</v>
      </c>
      <c r="AL281">
        <v>-1643625989.3736956</v>
      </c>
      <c r="AN281">
        <v>0</v>
      </c>
      <c r="AO281">
        <f t="shared" si="71"/>
        <v>0</v>
      </c>
      <c r="AP281">
        <f t="shared" si="72"/>
        <v>0</v>
      </c>
      <c r="AR281" s="11">
        <f>($AW$18*$AW$15 -($AW$18*COS(RADIANS(A281)))-($AW$15*COS(RADIANS(DEGREES(ASIN(SIN(RADIANS(A282))*($AW$18/$AW$15)))))))</f>
        <v>-0.10799790179603712</v>
      </c>
      <c r="AS281">
        <f t="shared" si="73"/>
        <v>537.60390009549576</v>
      </c>
    </row>
    <row r="282" spans="1:45" customFormat="1" x14ac:dyDescent="0.2">
      <c r="A282" s="7">
        <v>-83</v>
      </c>
      <c r="B282" s="7">
        <v>244.32</v>
      </c>
      <c r="C282" s="7">
        <f t="shared" si="83"/>
        <v>2.4431999999999996E-4</v>
      </c>
      <c r="D282" s="7"/>
      <c r="E282" s="7">
        <v>2.8519999999999999</v>
      </c>
      <c r="F282" s="7"/>
      <c r="G282" s="7">
        <v>2.8359999999999999</v>
      </c>
      <c r="H282" s="7">
        <v>2.8490000000000002</v>
      </c>
      <c r="I282" s="7">
        <v>2.9049999999999998</v>
      </c>
      <c r="J282" s="7">
        <v>2.819</v>
      </c>
      <c r="L282" s="13">
        <f t="shared" si="74"/>
        <v>2.4431999999999996E-4</v>
      </c>
      <c r="M282" s="12"/>
      <c r="N282" s="10">
        <f t="shared" si="75"/>
        <v>-3.5900000000000034</v>
      </c>
      <c r="O282" s="10">
        <f t="shared" si="76"/>
        <v>5.2999999999999936E-2</v>
      </c>
      <c r="P282" s="10"/>
      <c r="Q282" s="13">
        <f t="shared" si="77"/>
        <v>-3.5899999999999843E-6</v>
      </c>
      <c r="R282" s="10">
        <f t="shared" si="84"/>
        <v>5300</v>
      </c>
      <c r="S282" s="10"/>
      <c r="T282" s="10">
        <f t="shared" si="78"/>
        <v>285200</v>
      </c>
      <c r="U282" s="10"/>
      <c r="V282" s="10">
        <f t="shared" si="79"/>
        <v>-1.2636746933472649</v>
      </c>
      <c r="W282" s="10"/>
      <c r="X282" s="10">
        <f t="shared" si="80"/>
        <v>0.45514952117982793</v>
      </c>
      <c r="Y282" s="10">
        <f t="shared" si="81"/>
        <v>2.3879590197123459</v>
      </c>
      <c r="Z282" s="10"/>
      <c r="AA282" s="10">
        <f t="shared" si="85"/>
        <v>7.9966155465215905E-3</v>
      </c>
      <c r="AB282" s="10">
        <f t="shared" si="86"/>
        <v>-6.4288038760755839E-3</v>
      </c>
      <c r="AC282" s="10"/>
      <c r="AD282" s="10">
        <f t="shared" si="87"/>
        <v>5.4551495211798278</v>
      </c>
      <c r="AE282" s="10">
        <f t="shared" si="82"/>
        <v>-3.6120409802876541</v>
      </c>
      <c r="AF282" s="10"/>
      <c r="AG282" s="24">
        <f t="shared" si="88"/>
        <v>7.996615546521646E-3</v>
      </c>
      <c r="AH282" s="24">
        <f t="shared" si="89"/>
        <v>-6.4288038760755839E-3</v>
      </c>
      <c r="AJ282" s="57">
        <f t="shared" si="90"/>
        <v>-87.710880000000074</v>
      </c>
      <c r="AL282">
        <v>-653391163.65438271</v>
      </c>
      <c r="AN282">
        <v>0</v>
      </c>
      <c r="AO282">
        <f t="shared" si="71"/>
        <v>0</v>
      </c>
      <c r="AP282">
        <f t="shared" si="72"/>
        <v>0</v>
      </c>
      <c r="AR282" s="11">
        <f>($AW$18*$AW$15 -($AW$18*COS(RADIANS(A282)))-($AW$15*COS(RADIANS(DEGREES(ASIN(SIN(RADIANS(A283))*($AW$18/$AW$15)))))))</f>
        <v>-0.10954462205716888</v>
      </c>
      <c r="AS282">
        <f t="shared" si="73"/>
        <v>539.10247672030846</v>
      </c>
    </row>
    <row r="283" spans="1:45" customFormat="1" x14ac:dyDescent="0.2">
      <c r="A283" s="7">
        <v>-82</v>
      </c>
      <c r="B283" s="7">
        <v>240.73</v>
      </c>
      <c r="C283" s="7">
        <f t="shared" si="83"/>
        <v>2.4072999999999998E-4</v>
      </c>
      <c r="D283" s="7"/>
      <c r="E283" s="7">
        <v>2.9049999999999998</v>
      </c>
      <c r="F283" s="7"/>
      <c r="G283" s="7">
        <v>2.8889999999999998</v>
      </c>
      <c r="H283" s="7">
        <v>2.9119999999999999</v>
      </c>
      <c r="I283" s="7">
        <v>2.9470000000000001</v>
      </c>
      <c r="J283" s="7">
        <v>2.871</v>
      </c>
      <c r="L283" s="13">
        <f t="shared" si="74"/>
        <v>2.4072999999999998E-4</v>
      </c>
      <c r="M283" s="12"/>
      <c r="N283" s="10">
        <f t="shared" si="75"/>
        <v>-3.6099999999999852</v>
      </c>
      <c r="O283" s="10">
        <f t="shared" si="76"/>
        <v>5.600000000000005E-2</v>
      </c>
      <c r="P283" s="10"/>
      <c r="Q283" s="13">
        <f t="shared" si="77"/>
        <v>-3.6099999999999739E-6</v>
      </c>
      <c r="R283" s="10">
        <f t="shared" si="84"/>
        <v>5600</v>
      </c>
      <c r="S283" s="10"/>
      <c r="T283" s="10">
        <f t="shared" si="78"/>
        <v>290500</v>
      </c>
      <c r="U283" s="10"/>
      <c r="V283" s="10">
        <f t="shared" si="79"/>
        <v>-1.5875193474406188</v>
      </c>
      <c r="W283" s="10"/>
      <c r="X283" s="10">
        <f t="shared" si="80"/>
        <v>0.46314613672634952</v>
      </c>
      <c r="Y283" s="10">
        <f t="shared" si="81"/>
        <v>2.3815302158362703</v>
      </c>
      <c r="Z283" s="10"/>
      <c r="AA283" s="10">
        <f t="shared" si="85"/>
        <v>8.2922706629496301E-3</v>
      </c>
      <c r="AB283" s="10">
        <f t="shared" si="86"/>
        <v>-6.562029537036107E-3</v>
      </c>
      <c r="AC283" s="10"/>
      <c r="AD283" s="10">
        <f t="shared" si="87"/>
        <v>5.4631461367263494</v>
      </c>
      <c r="AE283" s="10">
        <f t="shared" si="82"/>
        <v>-3.6184697841637297</v>
      </c>
      <c r="AF283" s="10"/>
      <c r="AG283" s="24">
        <f t="shared" si="88"/>
        <v>8.2922706629497966E-3</v>
      </c>
      <c r="AH283" s="24">
        <f t="shared" si="89"/>
        <v>-6.562029537036107E-3</v>
      </c>
      <c r="AJ283" s="57">
        <f t="shared" si="90"/>
        <v>-86.903529999999634</v>
      </c>
      <c r="AL283">
        <v>-266886053.07636753</v>
      </c>
      <c r="AN283">
        <v>0</v>
      </c>
      <c r="AO283">
        <f t="shared" si="71"/>
        <v>0</v>
      </c>
      <c r="AP283">
        <f t="shared" si="72"/>
        <v>0</v>
      </c>
      <c r="AR283" s="11">
        <f>($AW$18*$AW$15 -($AW$18*COS(RADIANS(A283)))-($AW$15*COS(RADIANS(DEGREES(ASIN(SIN(RADIANS(A284))*($AW$18/$AW$15)))))))</f>
        <v>-0.11110564585444044</v>
      </c>
      <c r="AS283">
        <f t="shared" si="73"/>
        <v>541.05216441341963</v>
      </c>
    </row>
    <row r="284" spans="1:45" customFormat="1" x14ac:dyDescent="0.2">
      <c r="A284" s="7">
        <v>-81</v>
      </c>
      <c r="B284" s="7">
        <v>237.12</v>
      </c>
      <c r="C284" s="7">
        <f t="shared" si="83"/>
        <v>2.3712000000000001E-4</v>
      </c>
      <c r="D284" s="7"/>
      <c r="E284" s="7">
        <v>2.9609999999999999</v>
      </c>
      <c r="F284" s="7"/>
      <c r="G284" s="7">
        <v>2.9470000000000001</v>
      </c>
      <c r="H284" s="7">
        <v>2.9620000000000002</v>
      </c>
      <c r="I284" s="7">
        <v>2.996</v>
      </c>
      <c r="J284" s="7">
        <v>2.9409999999999998</v>
      </c>
      <c r="L284" s="13">
        <f t="shared" si="74"/>
        <v>2.3712000000000001E-4</v>
      </c>
      <c r="M284" s="12"/>
      <c r="N284" s="10">
        <f t="shared" si="75"/>
        <v>-3.6100000000000136</v>
      </c>
      <c r="O284" s="10">
        <f t="shared" si="76"/>
        <v>7.2999999999999954E-2</v>
      </c>
      <c r="P284" s="10"/>
      <c r="Q284" s="13">
        <f t="shared" si="77"/>
        <v>-3.6100000000000281E-6</v>
      </c>
      <c r="R284" s="10">
        <f t="shared" si="84"/>
        <v>7300</v>
      </c>
      <c r="S284" s="10"/>
      <c r="T284" s="10">
        <f t="shared" si="78"/>
        <v>296100</v>
      </c>
      <c r="U284" s="10"/>
      <c r="V284" s="10">
        <f t="shared" si="79"/>
        <v>-1.4433135285593399</v>
      </c>
      <c r="W284" s="10"/>
      <c r="X284" s="10">
        <f t="shared" si="80"/>
        <v>0.47143840738929915</v>
      </c>
      <c r="Y284" s="10">
        <f t="shared" si="81"/>
        <v>2.3749681862992342</v>
      </c>
      <c r="Z284" s="10"/>
      <c r="AA284" s="10">
        <f t="shared" si="85"/>
        <v>1.0577169061412484E-2</v>
      </c>
      <c r="AB284" s="10">
        <f t="shared" si="86"/>
        <v>-6.662702459951042E-3</v>
      </c>
      <c r="AC284" s="10"/>
      <c r="AD284" s="10">
        <f t="shared" si="87"/>
        <v>5.4714384073892992</v>
      </c>
      <c r="AE284" s="10">
        <f t="shared" si="82"/>
        <v>-3.6250318137007658</v>
      </c>
      <c r="AF284" s="10"/>
      <c r="AG284" s="24">
        <f t="shared" si="88"/>
        <v>1.0577169061412484E-2</v>
      </c>
      <c r="AH284" s="24">
        <f t="shared" si="89"/>
        <v>-6.662702459951042E-3</v>
      </c>
      <c r="AJ284" s="57">
        <f t="shared" si="90"/>
        <v>-85.600320000000323</v>
      </c>
      <c r="AL284">
        <v>-111965702.52131526</v>
      </c>
      <c r="AN284">
        <v>0</v>
      </c>
      <c r="AO284">
        <f t="shared" si="71"/>
        <v>0</v>
      </c>
      <c r="AP284">
        <f t="shared" si="72"/>
        <v>0</v>
      </c>
      <c r="AR284" s="11">
        <f>($AW$18*$AW$15 -($AW$18*COS(RADIANS(A284)))-($AW$15*COS(RADIANS(DEGREES(ASIN(SIN(RADIANS(A285))*($AW$18/$AW$15)))))))</f>
        <v>-0.11268028740914821</v>
      </c>
      <c r="AS284">
        <f t="shared" si="73"/>
        <v>543.21203070054844</v>
      </c>
    </row>
    <row r="285" spans="1:45" customFormat="1" x14ac:dyDescent="0.2">
      <c r="A285" s="7">
        <v>-80</v>
      </c>
      <c r="B285" s="7">
        <v>233.51</v>
      </c>
      <c r="C285" s="7">
        <f t="shared" si="83"/>
        <v>2.3350999999999998E-4</v>
      </c>
      <c r="D285" s="7"/>
      <c r="E285" s="7">
        <v>3.0339999999999998</v>
      </c>
      <c r="F285" s="7"/>
      <c r="G285" s="7">
        <v>3.0089999999999999</v>
      </c>
      <c r="H285" s="7">
        <v>3.016</v>
      </c>
      <c r="I285" s="7">
        <v>3.07</v>
      </c>
      <c r="J285" s="7">
        <v>3.044</v>
      </c>
      <c r="L285" s="13">
        <f t="shared" si="74"/>
        <v>2.3350999999999998E-4</v>
      </c>
      <c r="M285" s="12"/>
      <c r="N285" s="10">
        <f t="shared" si="75"/>
        <v>-3.6099999999999852</v>
      </c>
      <c r="O285" s="10">
        <f t="shared" si="76"/>
        <v>6.9000000000000394E-2</v>
      </c>
      <c r="P285" s="10"/>
      <c r="Q285" s="13">
        <f t="shared" si="77"/>
        <v>-3.6099999999999739E-6</v>
      </c>
      <c r="R285" s="10">
        <f t="shared" si="84"/>
        <v>6900</v>
      </c>
      <c r="S285" s="10"/>
      <c r="T285" s="10">
        <f t="shared" si="78"/>
        <v>303400</v>
      </c>
      <c r="U285" s="10"/>
      <c r="V285" s="10">
        <f t="shared" si="79"/>
        <v>-1.3818591980970185</v>
      </c>
      <c r="W285" s="10"/>
      <c r="X285" s="10">
        <f t="shared" si="80"/>
        <v>0.48201557645071164</v>
      </c>
      <c r="Y285" s="10">
        <f t="shared" si="81"/>
        <v>2.3683054838392832</v>
      </c>
      <c r="Z285" s="10"/>
      <c r="AA285" s="10">
        <f t="shared" si="85"/>
        <v>9.7661991334541121E-3</v>
      </c>
      <c r="AB285" s="10">
        <f t="shared" si="86"/>
        <v>-6.7665125700040463E-3</v>
      </c>
      <c r="AC285" s="10"/>
      <c r="AD285" s="10">
        <f t="shared" si="87"/>
        <v>5.4820155764507117</v>
      </c>
      <c r="AE285" s="10">
        <f t="shared" si="82"/>
        <v>-3.6316945161607168</v>
      </c>
      <c r="AF285" s="10"/>
      <c r="AG285" s="24">
        <f t="shared" si="88"/>
        <v>9.766199133453668E-3</v>
      </c>
      <c r="AH285" s="24">
        <f t="shared" si="89"/>
        <v>-6.7665125700040463E-3</v>
      </c>
      <c r="AJ285" s="57">
        <f t="shared" si="90"/>
        <v>-84.297109999999662</v>
      </c>
      <c r="AL285">
        <v>-48225283.584693454</v>
      </c>
      <c r="AN285">
        <v>0</v>
      </c>
      <c r="AO285">
        <f t="shared" si="71"/>
        <v>0</v>
      </c>
      <c r="AP285">
        <f t="shared" si="72"/>
        <v>0</v>
      </c>
      <c r="AR285" s="11">
        <f>($AW$18*$AW$15 -($AW$18*COS(RADIANS(A285)))-($AW$15*COS(RADIANS(DEGREES(ASIN(SIN(RADIANS(A286))*($AW$18/$AW$15)))))))</f>
        <v>-0.11426783461167866</v>
      </c>
      <c r="AS285">
        <f t="shared" si="73"/>
        <v>548.1303459686867</v>
      </c>
    </row>
    <row r="286" spans="1:45" customFormat="1" x14ac:dyDescent="0.2">
      <c r="A286" s="7">
        <v>-79</v>
      </c>
      <c r="B286" s="7">
        <v>229.9</v>
      </c>
      <c r="C286" s="7">
        <f t="shared" si="83"/>
        <v>2.299E-4</v>
      </c>
      <c r="D286" s="7"/>
      <c r="E286" s="7">
        <v>3.1030000000000002</v>
      </c>
      <c r="F286" s="7"/>
      <c r="G286" s="7">
        <v>3.07</v>
      </c>
      <c r="H286" s="7">
        <v>3.0840000000000001</v>
      </c>
      <c r="I286" s="7">
        <v>3.1259999999999999</v>
      </c>
      <c r="J286" s="7">
        <v>3.1309999999999998</v>
      </c>
      <c r="L286" s="13">
        <f t="shared" si="74"/>
        <v>2.299E-4</v>
      </c>
      <c r="M286" s="12"/>
      <c r="N286" s="10">
        <f t="shared" si="75"/>
        <v>-3.6299999999999955</v>
      </c>
      <c r="O286" s="10">
        <f t="shared" si="76"/>
        <v>6.899999999999995E-2</v>
      </c>
      <c r="P286" s="10"/>
      <c r="Q286" s="13">
        <f t="shared" si="77"/>
        <v>-3.6300000000000178E-6</v>
      </c>
      <c r="R286" s="10">
        <f t="shared" si="84"/>
        <v>6900</v>
      </c>
      <c r="S286" s="10"/>
      <c r="T286" s="10">
        <f t="shared" si="78"/>
        <v>310300</v>
      </c>
      <c r="U286" s="10"/>
      <c r="V286" s="10">
        <f t="shared" si="79"/>
        <v>-1.2768862909454046</v>
      </c>
      <c r="W286" s="10"/>
      <c r="X286" s="10">
        <f t="shared" si="80"/>
        <v>0.49178177558416575</v>
      </c>
      <c r="Y286" s="10">
        <f t="shared" si="81"/>
        <v>2.3615389712692791</v>
      </c>
      <c r="Z286" s="10"/>
      <c r="AA286" s="10">
        <f t="shared" si="85"/>
        <v>9.5514030614005097E-3</v>
      </c>
      <c r="AB286" s="10">
        <f t="shared" si="86"/>
        <v>-6.9119944163302804E-3</v>
      </c>
      <c r="AC286" s="10"/>
      <c r="AD286" s="10">
        <f t="shared" si="87"/>
        <v>5.4917817755841654</v>
      </c>
      <c r="AE286" s="10">
        <f t="shared" si="82"/>
        <v>-3.6384610287307209</v>
      </c>
      <c r="AF286" s="10"/>
      <c r="AG286" s="24">
        <f t="shared" si="88"/>
        <v>9.5514030614012313E-3</v>
      </c>
      <c r="AH286" s="24">
        <f t="shared" si="89"/>
        <v>-6.9119944163302804E-3</v>
      </c>
      <c r="AJ286" s="57">
        <f t="shared" si="90"/>
        <v>-83.453699999999898</v>
      </c>
      <c r="AL286">
        <v>-21316669.987107445</v>
      </c>
      <c r="AN286">
        <v>0</v>
      </c>
      <c r="AO286">
        <f t="shared" si="71"/>
        <v>0</v>
      </c>
      <c r="AP286">
        <f t="shared" si="72"/>
        <v>0</v>
      </c>
      <c r="AR286" s="11">
        <f>($AW$18*$AW$15 -($AW$18*COS(RADIANS(A286)))-($AW$15*COS(RADIANS(DEGREES(ASIN(SIN(RADIANS(A287))*($AW$18/$AW$15)))))))</f>
        <v>-0.11586755004174344</v>
      </c>
      <c r="AS286">
        <f t="shared" si="73"/>
        <v>551.92940567906294</v>
      </c>
    </row>
    <row r="287" spans="1:45" customFormat="1" x14ac:dyDescent="0.2">
      <c r="A287" s="7">
        <v>-78</v>
      </c>
      <c r="B287" s="7">
        <v>226.27</v>
      </c>
      <c r="C287" s="7">
        <f t="shared" si="83"/>
        <v>2.2626999999999999E-4</v>
      </c>
      <c r="D287" s="7"/>
      <c r="E287" s="7">
        <v>3.1720000000000002</v>
      </c>
      <c r="F287" s="7"/>
      <c r="G287" s="7">
        <v>3.1389999999999998</v>
      </c>
      <c r="H287" s="7">
        <v>3.1480000000000001</v>
      </c>
      <c r="I287" s="7">
        <v>3.1970000000000001</v>
      </c>
      <c r="J287" s="7">
        <v>3.2050000000000001</v>
      </c>
      <c r="L287" s="13">
        <f t="shared" si="74"/>
        <v>2.2626999999999999E-4</v>
      </c>
      <c r="M287" s="12"/>
      <c r="N287" s="10">
        <f t="shared" si="75"/>
        <v>-3.6200000000000045</v>
      </c>
      <c r="O287" s="10">
        <f t="shared" si="76"/>
        <v>6.5999999999999837E-2</v>
      </c>
      <c r="P287" s="10"/>
      <c r="Q287" s="13">
        <f t="shared" si="77"/>
        <v>-3.6199999999999958E-6</v>
      </c>
      <c r="R287" s="10">
        <f t="shared" si="84"/>
        <v>6600</v>
      </c>
      <c r="S287" s="10"/>
      <c r="T287" s="10">
        <f t="shared" si="78"/>
        <v>317200</v>
      </c>
      <c r="U287" s="10"/>
      <c r="V287" s="10">
        <f t="shared" si="79"/>
        <v>-1.282735243699882</v>
      </c>
      <c r="W287" s="10"/>
      <c r="X287" s="10">
        <f t="shared" si="80"/>
        <v>0.50133317864556626</v>
      </c>
      <c r="Y287" s="10">
        <f t="shared" si="81"/>
        <v>2.3546269768529489</v>
      </c>
      <c r="Z287" s="10"/>
      <c r="AA287" s="10">
        <f t="shared" si="85"/>
        <v>8.9436657717886225E-3</v>
      </c>
      <c r="AB287" s="10">
        <f t="shared" si="86"/>
        <v>-7.0042773857070806E-3</v>
      </c>
      <c r="AC287" s="10"/>
      <c r="AD287" s="10">
        <f t="shared" si="87"/>
        <v>5.5013331786455666</v>
      </c>
      <c r="AE287" s="10">
        <f t="shared" si="82"/>
        <v>-3.6453730231470511</v>
      </c>
      <c r="AF287" s="10"/>
      <c r="AG287" s="24">
        <f t="shared" si="88"/>
        <v>8.9436657717882895E-3</v>
      </c>
      <c r="AH287" s="24">
        <f t="shared" si="89"/>
        <v>-7.0042773857070806E-3</v>
      </c>
      <c r="AJ287" s="57">
        <f t="shared" si="90"/>
        <v>-81.909740000000099</v>
      </c>
      <c r="AL287">
        <v>-9665912.5357919745</v>
      </c>
      <c r="AN287">
        <v>0</v>
      </c>
      <c r="AO287">
        <f t="shared" si="71"/>
        <v>0</v>
      </c>
      <c r="AP287">
        <f t="shared" si="72"/>
        <v>0</v>
      </c>
      <c r="AR287" s="11">
        <f>($AW$18*$AW$15 -($AW$18*COS(RADIANS(A287)))-($AW$15*COS(RADIANS(DEGREES(ASIN(SIN(RADIANS(A288))*($AW$18/$AW$15)))))))</f>
        <v>-0.11747867205671383</v>
      </c>
      <c r="AS287">
        <f t="shared" si="73"/>
        <v>555.29394981124494</v>
      </c>
    </row>
    <row r="288" spans="1:45" customFormat="1" x14ac:dyDescent="0.2">
      <c r="A288" s="7">
        <v>-77</v>
      </c>
      <c r="B288" s="7">
        <v>222.65</v>
      </c>
      <c r="C288" s="7">
        <f t="shared" si="83"/>
        <v>2.2264999999999999E-4</v>
      </c>
      <c r="D288" s="7"/>
      <c r="E288" s="7">
        <v>3.238</v>
      </c>
      <c r="F288" s="7"/>
      <c r="G288" s="7">
        <v>3.2</v>
      </c>
      <c r="H288" s="7">
        <v>3.2149999999999999</v>
      </c>
      <c r="I288" s="7">
        <v>3.2690000000000001</v>
      </c>
      <c r="J288" s="7">
        <v>3.2679999999999998</v>
      </c>
      <c r="L288" s="13">
        <f t="shared" si="74"/>
        <v>2.2264999999999999E-4</v>
      </c>
      <c r="M288" s="12"/>
      <c r="N288" s="10">
        <f t="shared" si="75"/>
        <v>-3.6299999999999955</v>
      </c>
      <c r="O288" s="10">
        <f t="shared" si="76"/>
        <v>6.899999999999995E-2</v>
      </c>
      <c r="P288" s="10"/>
      <c r="Q288" s="13">
        <f t="shared" si="77"/>
        <v>-3.6299999999999907E-6</v>
      </c>
      <c r="R288" s="10">
        <f t="shared" si="84"/>
        <v>6900</v>
      </c>
      <c r="S288" s="10"/>
      <c r="T288" s="10">
        <f t="shared" si="78"/>
        <v>323800</v>
      </c>
      <c r="U288" s="10"/>
      <c r="V288" s="10">
        <f t="shared" si="79"/>
        <v>-1.3557650255882088</v>
      </c>
      <c r="W288" s="10"/>
      <c r="X288" s="10">
        <f t="shared" si="80"/>
        <v>0.51027684441735488</v>
      </c>
      <c r="Y288" s="10">
        <f t="shared" si="81"/>
        <v>2.3476226994672418</v>
      </c>
      <c r="Z288" s="10"/>
      <c r="AA288" s="10">
        <f t="shared" si="85"/>
        <v>9.1573504963479158E-3</v>
      </c>
      <c r="AB288" s="10">
        <f t="shared" si="86"/>
        <v>-7.1389248415241191E-3</v>
      </c>
      <c r="AC288" s="10"/>
      <c r="AD288" s="10">
        <f t="shared" si="87"/>
        <v>5.5102768444173549</v>
      </c>
      <c r="AE288" s="10">
        <f t="shared" si="82"/>
        <v>-3.6523773005327582</v>
      </c>
      <c r="AF288" s="10"/>
      <c r="AG288" s="24">
        <f t="shared" si="88"/>
        <v>9.1573504963475827E-3</v>
      </c>
      <c r="AH288" s="24">
        <f t="shared" si="89"/>
        <v>-7.1389248415241191E-3</v>
      </c>
      <c r="AJ288" s="57">
        <f t="shared" si="90"/>
        <v>-80.821949999999902</v>
      </c>
      <c r="AL288">
        <v>-4494376.1558732381</v>
      </c>
      <c r="AN288">
        <v>0</v>
      </c>
      <c r="AO288">
        <f t="shared" si="71"/>
        <v>0</v>
      </c>
      <c r="AP288">
        <f t="shared" si="72"/>
        <v>0</v>
      </c>
      <c r="AR288" s="11">
        <f>($AW$18*$AW$15 -($AW$18*COS(RADIANS(A288)))-($AW$15*COS(RADIANS(DEGREES(ASIN(SIN(RADIANS(A289))*($AW$18/$AW$15)))))))</f>
        <v>-0.11910041594137673</v>
      </c>
      <c r="AS288">
        <f t="shared" si="73"/>
        <v>557.779219230443</v>
      </c>
    </row>
    <row r="289" spans="1:45" customFormat="1" x14ac:dyDescent="0.2">
      <c r="A289" s="7">
        <v>-76</v>
      </c>
      <c r="B289" s="7">
        <v>219.02</v>
      </c>
      <c r="C289" s="7">
        <f t="shared" si="83"/>
        <v>2.1902E-4</v>
      </c>
      <c r="D289" s="7"/>
      <c r="E289" s="7">
        <v>3.3069999999999999</v>
      </c>
      <c r="F289" s="7"/>
      <c r="G289" s="7">
        <v>3.278</v>
      </c>
      <c r="H289" s="7">
        <v>3.29</v>
      </c>
      <c r="I289" s="7">
        <v>3.33</v>
      </c>
      <c r="J289" s="7">
        <v>3.3290000000000002</v>
      </c>
      <c r="L289" s="13">
        <f t="shared" si="74"/>
        <v>2.1902E-4</v>
      </c>
      <c r="M289" s="12"/>
      <c r="N289" s="10">
        <f t="shared" si="75"/>
        <v>-3.6400000000000148</v>
      </c>
      <c r="O289" s="10">
        <f t="shared" si="76"/>
        <v>7.6000000000000068E-2</v>
      </c>
      <c r="P289" s="10"/>
      <c r="Q289" s="13">
        <f t="shared" si="77"/>
        <v>-3.6400000000000126E-6</v>
      </c>
      <c r="R289" s="10">
        <f t="shared" si="84"/>
        <v>7600</v>
      </c>
      <c r="S289" s="10"/>
      <c r="T289" s="10">
        <f t="shared" si="78"/>
        <v>330700</v>
      </c>
      <c r="U289" s="10"/>
      <c r="V289" s="10">
        <f t="shared" si="79"/>
        <v>-1.493842628478983</v>
      </c>
      <c r="W289" s="10"/>
      <c r="X289" s="10">
        <f t="shared" si="80"/>
        <v>0.5194341949137028</v>
      </c>
      <c r="Y289" s="10">
        <f t="shared" si="81"/>
        <v>2.3404837746257177</v>
      </c>
      <c r="Z289" s="10"/>
      <c r="AA289" s="10">
        <f t="shared" si="85"/>
        <v>9.8678028742777979E-3</v>
      </c>
      <c r="AB289" s="10">
        <f t="shared" si="86"/>
        <v>-7.2784020003737737E-3</v>
      </c>
      <c r="AC289" s="10"/>
      <c r="AD289" s="10">
        <f t="shared" si="87"/>
        <v>5.5194341949137025</v>
      </c>
      <c r="AE289" s="10">
        <f t="shared" si="82"/>
        <v>-3.6595162253742823</v>
      </c>
      <c r="AF289" s="10"/>
      <c r="AG289" s="24">
        <f t="shared" si="88"/>
        <v>9.8678028742780199E-3</v>
      </c>
      <c r="AH289" s="24">
        <f t="shared" si="89"/>
        <v>-7.2784020003737737E-3</v>
      </c>
      <c r="AJ289" s="57">
        <f t="shared" si="90"/>
        <v>-79.723280000000329</v>
      </c>
      <c r="AL289">
        <v>-2142018.1607658514</v>
      </c>
      <c r="AN289">
        <v>0</v>
      </c>
      <c r="AO289">
        <f t="shared" si="71"/>
        <v>0</v>
      </c>
      <c r="AP289">
        <f t="shared" si="72"/>
        <v>0</v>
      </c>
      <c r="AR289" s="11">
        <f>($AW$18*$AW$15 -($AW$18*COS(RADIANS(A289)))-($AW$15*COS(RADIANS(DEGREES(ASIN(SIN(RADIANS(A290))*($AW$18/$AW$15)))))))</f>
        <v>-0.12073197511219645</v>
      </c>
      <c r="AS289">
        <f t="shared" si="73"/>
        <v>560.37758556075596</v>
      </c>
    </row>
    <row r="290" spans="1:45" customFormat="1" x14ac:dyDescent="0.2">
      <c r="A290" s="7">
        <v>-75</v>
      </c>
      <c r="B290" s="7">
        <v>215.38</v>
      </c>
      <c r="C290" s="7">
        <f t="shared" si="83"/>
        <v>2.1537999999999999E-4</v>
      </c>
      <c r="D290" s="7"/>
      <c r="E290" s="7">
        <v>3.383</v>
      </c>
      <c r="F290" s="7"/>
      <c r="G290" s="7">
        <v>3.3479999999999999</v>
      </c>
      <c r="H290" s="7">
        <v>3.3639999999999999</v>
      </c>
      <c r="I290" s="7">
        <v>3.4119999999999999</v>
      </c>
      <c r="J290" s="7">
        <v>3.41</v>
      </c>
      <c r="L290" s="13">
        <f t="shared" si="74"/>
        <v>2.1537999999999999E-4</v>
      </c>
      <c r="M290" s="12"/>
      <c r="N290" s="10">
        <f t="shared" si="75"/>
        <v>-3.6299999999999955</v>
      </c>
      <c r="O290" s="10">
        <f t="shared" si="76"/>
        <v>8.7000000000000188E-2</v>
      </c>
      <c r="P290" s="10"/>
      <c r="Q290" s="13">
        <f t="shared" si="77"/>
        <v>-3.6299999999999907E-6</v>
      </c>
      <c r="R290" s="10">
        <f t="shared" si="84"/>
        <v>8700</v>
      </c>
      <c r="S290" s="10"/>
      <c r="T290" s="10">
        <f t="shared" si="78"/>
        <v>338300</v>
      </c>
      <c r="U290" s="10"/>
      <c r="V290" s="10">
        <f t="shared" si="79"/>
        <v>-1.464593401490397</v>
      </c>
      <c r="W290" s="10"/>
      <c r="X290" s="10">
        <f t="shared" si="80"/>
        <v>0.52930199778798059</v>
      </c>
      <c r="Y290" s="10">
        <f t="shared" si="81"/>
        <v>2.3332053726253439</v>
      </c>
      <c r="Z290" s="10"/>
      <c r="AA290" s="10">
        <f t="shared" si="85"/>
        <v>1.1027477002893193E-2</v>
      </c>
      <c r="AB290" s="10">
        <f t="shared" si="86"/>
        <v>-7.3819536225991911E-3</v>
      </c>
      <c r="AC290" s="10"/>
      <c r="AD290" s="10">
        <f t="shared" si="87"/>
        <v>5.5293019977879805</v>
      </c>
      <c r="AE290" s="10">
        <f t="shared" si="82"/>
        <v>-3.6667946273746561</v>
      </c>
      <c r="AF290" s="10"/>
      <c r="AG290" s="24">
        <f t="shared" si="88"/>
        <v>1.1027477002893527E-2</v>
      </c>
      <c r="AH290" s="24">
        <f t="shared" si="89"/>
        <v>-7.3819536225991911E-3</v>
      </c>
      <c r="AJ290" s="57">
        <f t="shared" si="90"/>
        <v>-78.182939999999903</v>
      </c>
      <c r="AL290">
        <v>-1045991.4759060566</v>
      </c>
      <c r="AN290">
        <v>0</v>
      </c>
      <c r="AO290">
        <f t="shared" si="71"/>
        <v>0</v>
      </c>
      <c r="AP290">
        <f t="shared" si="72"/>
        <v>0</v>
      </c>
      <c r="AR290" s="11">
        <f>($AW$18*$AW$15 -($AW$18*COS(RADIANS(A290)))-($AW$15*COS(RADIANS(DEGREES(ASIN(SIN(RADIANS(A291))*($AW$18/$AW$15)))))))</f>
        <v>-0.1223725223690158</v>
      </c>
      <c r="AS290">
        <f t="shared" si="73"/>
        <v>563.72871403800059</v>
      </c>
    </row>
    <row r="291" spans="1:45" customFormat="1" x14ac:dyDescent="0.2">
      <c r="A291" s="7">
        <v>-74</v>
      </c>
      <c r="B291" s="7">
        <v>211.75</v>
      </c>
      <c r="C291" s="7">
        <f t="shared" si="83"/>
        <v>2.1175E-4</v>
      </c>
      <c r="D291" s="7"/>
      <c r="E291" s="7">
        <v>3.47</v>
      </c>
      <c r="F291" s="7"/>
      <c r="G291" s="7">
        <v>3.419</v>
      </c>
      <c r="H291" s="7">
        <v>3.4380000000000002</v>
      </c>
      <c r="I291" s="7">
        <v>3.49</v>
      </c>
      <c r="J291" s="7">
        <v>3.5350000000000001</v>
      </c>
      <c r="L291" s="13">
        <f t="shared" si="74"/>
        <v>2.1175E-4</v>
      </c>
      <c r="M291" s="12"/>
      <c r="N291" s="10">
        <f t="shared" si="75"/>
        <v>-3.6299999999999955</v>
      </c>
      <c r="O291" s="10">
        <f t="shared" si="76"/>
        <v>8.8999999999999968E-2</v>
      </c>
      <c r="P291" s="10"/>
      <c r="Q291" s="13">
        <f t="shared" si="77"/>
        <v>-3.6299999999999907E-6</v>
      </c>
      <c r="R291" s="10">
        <f t="shared" si="84"/>
        <v>8900</v>
      </c>
      <c r="S291" s="10"/>
      <c r="T291" s="10">
        <f t="shared" si="78"/>
        <v>347000</v>
      </c>
      <c r="U291" s="10"/>
      <c r="V291" s="10">
        <f t="shared" si="79"/>
        <v>-1.4348660332889382</v>
      </c>
      <c r="W291" s="10"/>
      <c r="X291" s="10">
        <f t="shared" si="80"/>
        <v>0.54032947479087379</v>
      </c>
      <c r="Y291" s="10">
        <f t="shared" si="81"/>
        <v>2.3258234190027447</v>
      </c>
      <c r="Z291" s="10"/>
      <c r="AA291" s="10">
        <f t="shared" si="85"/>
        <v>1.0998513212972183E-2</v>
      </c>
      <c r="AB291" s="10">
        <f t="shared" si="86"/>
        <v>-7.5096017787457114E-3</v>
      </c>
      <c r="AC291" s="10"/>
      <c r="AD291" s="10">
        <f t="shared" si="87"/>
        <v>5.540329474790874</v>
      </c>
      <c r="AE291" s="10">
        <f t="shared" si="82"/>
        <v>-3.6741765809972553</v>
      </c>
      <c r="AF291" s="10"/>
      <c r="AG291" s="24">
        <f t="shared" si="88"/>
        <v>1.0998513212971517E-2</v>
      </c>
      <c r="AH291" s="24">
        <f t="shared" si="89"/>
        <v>-7.5096017787457114E-3</v>
      </c>
      <c r="AJ291" s="57">
        <f t="shared" si="90"/>
        <v>-76.865249999999904</v>
      </c>
      <c r="AL291">
        <v>-523128.58986093837</v>
      </c>
      <c r="AN291">
        <v>0</v>
      </c>
      <c r="AO291">
        <f t="shared" si="71"/>
        <v>0</v>
      </c>
      <c r="AP291">
        <f t="shared" si="72"/>
        <v>0</v>
      </c>
      <c r="AR291" s="11">
        <f>($AW$18*$AW$15 -($AW$18*COS(RADIANS(A291)))-($AW$15*COS(RADIANS(DEGREES(ASIN(SIN(RADIANS(A292))*($AW$18/$AW$15)))))))</f>
        <v>-0.12402121118705783</v>
      </c>
      <c r="AS291">
        <f t="shared" si="73"/>
        <v>568.48064114288547</v>
      </c>
    </row>
    <row r="292" spans="1:45" customFormat="1" x14ac:dyDescent="0.2">
      <c r="A292" s="7">
        <v>-73</v>
      </c>
      <c r="B292" s="7">
        <v>208.12</v>
      </c>
      <c r="C292" s="7">
        <f t="shared" si="83"/>
        <v>2.0812000000000001E-4</v>
      </c>
      <c r="D292" s="7"/>
      <c r="E292" s="7">
        <v>3.5590000000000002</v>
      </c>
      <c r="F292" s="7"/>
      <c r="G292" s="7">
        <v>3.4910000000000001</v>
      </c>
      <c r="H292" s="7">
        <v>3.5049999999999999</v>
      </c>
      <c r="I292" s="7">
        <v>3.5659999999999998</v>
      </c>
      <c r="J292" s="7">
        <v>3.6720000000000002</v>
      </c>
      <c r="L292" s="13">
        <f t="shared" si="74"/>
        <v>2.0812000000000001E-4</v>
      </c>
      <c r="M292" s="12"/>
      <c r="N292" s="10">
        <f t="shared" si="75"/>
        <v>-3.6299999999999955</v>
      </c>
      <c r="O292" s="10">
        <f t="shared" si="76"/>
        <v>9.0999999999999748E-2</v>
      </c>
      <c r="P292" s="10"/>
      <c r="Q292" s="13">
        <f t="shared" si="77"/>
        <v>-3.6300000000000178E-6</v>
      </c>
      <c r="R292" s="10">
        <f t="shared" si="84"/>
        <v>9100</v>
      </c>
      <c r="S292" s="10"/>
      <c r="T292" s="10">
        <f t="shared" si="78"/>
        <v>355900</v>
      </c>
      <c r="U292" s="10"/>
      <c r="V292" s="10">
        <f t="shared" si="79"/>
        <v>-1.1805491553104672</v>
      </c>
      <c r="W292" s="10"/>
      <c r="X292" s="10">
        <f t="shared" si="80"/>
        <v>0.55132798800384597</v>
      </c>
      <c r="Y292" s="10">
        <f t="shared" si="81"/>
        <v>2.318313817223999</v>
      </c>
      <c r="Z292" s="10"/>
      <c r="AA292" s="10">
        <f t="shared" si="85"/>
        <v>1.096487645262878E-2</v>
      </c>
      <c r="AB292" s="10">
        <f t="shared" si="86"/>
        <v>-7.6417422938752644E-3</v>
      </c>
      <c r="AC292" s="10"/>
      <c r="AD292" s="10">
        <f t="shared" si="87"/>
        <v>5.5513279880038455</v>
      </c>
      <c r="AE292" s="10">
        <f t="shared" si="82"/>
        <v>-3.681686182776001</v>
      </c>
      <c r="AF292" s="10"/>
      <c r="AG292" s="24">
        <f t="shared" si="88"/>
        <v>1.0964876452629113E-2</v>
      </c>
      <c r="AH292" s="24">
        <f t="shared" si="89"/>
        <v>-7.6417422938752644E-3</v>
      </c>
      <c r="AJ292" s="57">
        <f t="shared" si="90"/>
        <v>-75.547559999999905</v>
      </c>
      <c r="AL292">
        <v>-267847.77894333494</v>
      </c>
      <c r="AN292">
        <v>0</v>
      </c>
      <c r="AO292">
        <f t="shared" si="71"/>
        <v>0</v>
      </c>
      <c r="AP292">
        <f t="shared" si="72"/>
        <v>0</v>
      </c>
      <c r="AR292" s="11">
        <f>($AW$18*$AW$15 -($AW$18*COS(RADIANS(A292)))-($AW$15*COS(RADIANS(DEGREES(ASIN(SIN(RADIANS(A293))*($AW$18/$AW$15)))))))</f>
        <v>-0.12567717704209749</v>
      </c>
      <c r="AS292">
        <f t="shared" si="73"/>
        <v>573.06593250610956</v>
      </c>
    </row>
    <row r="293" spans="1:45" customFormat="1" x14ac:dyDescent="0.2">
      <c r="A293" s="7">
        <v>-72</v>
      </c>
      <c r="B293" s="7">
        <v>204.49</v>
      </c>
      <c r="C293" s="7">
        <f t="shared" si="83"/>
        <v>2.0448999999999999E-4</v>
      </c>
      <c r="D293" s="7"/>
      <c r="E293" s="7">
        <v>3.65</v>
      </c>
      <c r="F293" s="7"/>
      <c r="G293" s="7">
        <v>3.5739999999999998</v>
      </c>
      <c r="H293" s="7">
        <v>3.5819999999999999</v>
      </c>
      <c r="I293" s="7">
        <v>3.6520000000000001</v>
      </c>
      <c r="J293" s="7">
        <v>3.7930000000000001</v>
      </c>
      <c r="L293" s="13">
        <f t="shared" si="74"/>
        <v>2.0448999999999999E-4</v>
      </c>
      <c r="M293" s="12"/>
      <c r="N293" s="10">
        <f t="shared" si="75"/>
        <v>-3.6299999999999955</v>
      </c>
      <c r="O293" s="10">
        <f t="shared" si="76"/>
        <v>7.8000000000000291E-2</v>
      </c>
      <c r="P293" s="10"/>
      <c r="Q293" s="13">
        <f t="shared" si="77"/>
        <v>-3.6299999999999907E-6</v>
      </c>
      <c r="R293" s="10">
        <f t="shared" si="84"/>
        <v>7800</v>
      </c>
      <c r="S293" s="10"/>
      <c r="T293" s="10">
        <f t="shared" si="78"/>
        <v>365000</v>
      </c>
      <c r="U293" s="10"/>
      <c r="V293" s="10">
        <f t="shared" si="79"/>
        <v>-1.1818840208839596</v>
      </c>
      <c r="W293" s="10"/>
      <c r="X293" s="10">
        <f t="shared" si="80"/>
        <v>0.56229286445647475</v>
      </c>
      <c r="Y293" s="10">
        <f t="shared" si="81"/>
        <v>2.3106720749301237</v>
      </c>
      <c r="Z293" s="10"/>
      <c r="AA293" s="10">
        <f t="shared" si="85"/>
        <v>9.1830392254690363E-3</v>
      </c>
      <c r="AB293" s="10">
        <f t="shared" si="86"/>
        <v>-7.7786165736184465E-3</v>
      </c>
      <c r="AC293" s="10"/>
      <c r="AD293" s="10">
        <f t="shared" si="87"/>
        <v>5.5622928644564746</v>
      </c>
      <c r="AE293" s="10">
        <f t="shared" si="82"/>
        <v>-3.6893279250698763</v>
      </c>
      <c r="AF293" s="10"/>
      <c r="AG293" s="24">
        <f t="shared" si="88"/>
        <v>9.1830392254692583E-3</v>
      </c>
      <c r="AH293" s="24">
        <f t="shared" si="89"/>
        <v>-7.7786165736184465E-3</v>
      </c>
      <c r="AJ293" s="57">
        <f t="shared" si="90"/>
        <v>-74.22986999999992</v>
      </c>
      <c r="AL293">
        <v>-140343.00298130384</v>
      </c>
      <c r="AN293">
        <v>0</v>
      </c>
      <c r="AO293">
        <f t="shared" si="71"/>
        <v>0</v>
      </c>
      <c r="AP293">
        <f t="shared" si="72"/>
        <v>0</v>
      </c>
      <c r="AR293" s="11">
        <f>($AW$18*$AW$15 -($AW$18*COS(RADIANS(A293)))-($AW$15*COS(RADIANS(DEGREES(ASIN(SIN(RADIANS(A294))*($AW$18/$AW$15)))))))</f>
        <v>-0.1273395387617528</v>
      </c>
      <c r="AS293">
        <f t="shared" si="73"/>
        <v>577.46773732233657</v>
      </c>
    </row>
    <row r="294" spans="1:45" customFormat="1" x14ac:dyDescent="0.2">
      <c r="A294" s="7">
        <v>-71</v>
      </c>
      <c r="B294" s="7">
        <v>200.86</v>
      </c>
      <c r="C294" s="7">
        <f t="shared" si="83"/>
        <v>2.0086E-4</v>
      </c>
      <c r="D294" s="7"/>
      <c r="E294" s="7">
        <v>3.7280000000000002</v>
      </c>
      <c r="F294" s="7"/>
      <c r="G294" s="7">
        <v>3.6549999999999998</v>
      </c>
      <c r="H294" s="7">
        <v>3.6659999999999999</v>
      </c>
      <c r="I294" s="7">
        <v>3.734</v>
      </c>
      <c r="J294" s="7">
        <v>3.8559999999999999</v>
      </c>
      <c r="L294" s="13">
        <f t="shared" si="74"/>
        <v>2.0086E-4</v>
      </c>
      <c r="M294" s="12"/>
      <c r="N294" s="10">
        <f t="shared" si="75"/>
        <v>-3.6200000000000045</v>
      </c>
      <c r="O294" s="10">
        <f t="shared" si="76"/>
        <v>8.0999999999999961E-2</v>
      </c>
      <c r="P294" s="10"/>
      <c r="Q294" s="13">
        <f t="shared" si="77"/>
        <v>-3.6199999999999958E-6</v>
      </c>
      <c r="R294" s="10">
        <f t="shared" si="84"/>
        <v>8100</v>
      </c>
      <c r="S294" s="10"/>
      <c r="T294" s="10">
        <f t="shared" si="78"/>
        <v>372800</v>
      </c>
      <c r="U294" s="10"/>
      <c r="V294" s="10">
        <f t="shared" si="79"/>
        <v>-1.219172916691851</v>
      </c>
      <c r="W294" s="10"/>
      <c r="X294" s="10">
        <f t="shared" si="80"/>
        <v>0.57147590368194379</v>
      </c>
      <c r="Y294" s="10">
        <f t="shared" si="81"/>
        <v>2.3028934583565053</v>
      </c>
      <c r="Z294" s="10"/>
      <c r="AA294" s="10">
        <f t="shared" si="85"/>
        <v>9.3350689790024921E-3</v>
      </c>
      <c r="AB294" s="10">
        <f t="shared" si="86"/>
        <v>-7.8984644974049445E-3</v>
      </c>
      <c r="AC294" s="10"/>
      <c r="AD294" s="10">
        <f t="shared" si="87"/>
        <v>5.5714759036819439</v>
      </c>
      <c r="AE294" s="10">
        <f t="shared" si="82"/>
        <v>-3.6971065416434947</v>
      </c>
      <c r="AF294" s="10"/>
      <c r="AG294" s="24">
        <f t="shared" si="88"/>
        <v>9.335068979002159E-3</v>
      </c>
      <c r="AH294" s="24">
        <f t="shared" si="89"/>
        <v>-7.8984644974049445E-3</v>
      </c>
      <c r="AJ294" s="57">
        <f t="shared" si="90"/>
        <v>-72.711320000000086</v>
      </c>
      <c r="AL294">
        <v>-75221.193904172324</v>
      </c>
      <c r="AN294">
        <v>0</v>
      </c>
      <c r="AO294">
        <f t="shared" si="71"/>
        <v>0</v>
      </c>
      <c r="AP294">
        <f t="shared" si="72"/>
        <v>0</v>
      </c>
      <c r="AR294" s="11">
        <f>($AW$18*$AW$15 -($AW$18*COS(RADIANS(A294)))-($AW$15*COS(RADIANS(DEGREES(ASIN(SIN(RADIANS(A295))*($AW$18/$AW$15)))))))</f>
        <v>-0.12900739989599527</v>
      </c>
      <c r="AS294">
        <f t="shared" si="73"/>
        <v>579.33817671468478</v>
      </c>
    </row>
    <row r="295" spans="1:45" customFormat="1" x14ac:dyDescent="0.2">
      <c r="A295" s="7">
        <v>-70</v>
      </c>
      <c r="B295" s="7">
        <v>197.24</v>
      </c>
      <c r="C295" s="7">
        <f t="shared" si="83"/>
        <v>1.9724E-4</v>
      </c>
      <c r="D295" s="7"/>
      <c r="E295" s="7">
        <v>3.8090000000000002</v>
      </c>
      <c r="F295" s="7"/>
      <c r="G295" s="7">
        <v>3.734</v>
      </c>
      <c r="H295" s="7">
        <v>3.7730000000000001</v>
      </c>
      <c r="I295" s="7">
        <v>3.8340000000000001</v>
      </c>
      <c r="J295" s="7">
        <v>3.8940000000000001</v>
      </c>
      <c r="L295" s="13">
        <f t="shared" si="74"/>
        <v>1.9724E-4</v>
      </c>
      <c r="M295" s="12"/>
      <c r="N295" s="10">
        <f t="shared" si="75"/>
        <v>-3.6200000000000045</v>
      </c>
      <c r="O295" s="10">
        <f t="shared" si="76"/>
        <v>8.6999999999999744E-2</v>
      </c>
      <c r="P295" s="10"/>
      <c r="Q295" s="13">
        <f t="shared" si="77"/>
        <v>-3.6199999999999958E-6</v>
      </c>
      <c r="R295" s="10">
        <f t="shared" si="84"/>
        <v>8700</v>
      </c>
      <c r="S295" s="10"/>
      <c r="T295" s="10">
        <f t="shared" si="78"/>
        <v>380900</v>
      </c>
      <c r="U295" s="10"/>
      <c r="V295" s="10">
        <f t="shared" si="79"/>
        <v>-1.3503451893010505</v>
      </c>
      <c r="W295" s="10"/>
      <c r="X295" s="10">
        <f t="shared" si="80"/>
        <v>0.58081097266094628</v>
      </c>
      <c r="Y295" s="10">
        <f t="shared" si="81"/>
        <v>2.2949949938591003</v>
      </c>
      <c r="Z295" s="10"/>
      <c r="AA295" s="10">
        <f t="shared" si="85"/>
        <v>9.8079755456316198E-3</v>
      </c>
      <c r="AB295" s="10">
        <f t="shared" si="86"/>
        <v>-8.0447780715515727E-3</v>
      </c>
      <c r="AC295" s="10"/>
      <c r="AD295" s="10">
        <f t="shared" si="87"/>
        <v>5.5808109726609461</v>
      </c>
      <c r="AE295" s="10">
        <f t="shared" si="82"/>
        <v>-3.7050050061408997</v>
      </c>
      <c r="AF295" s="10"/>
      <c r="AG295" s="24">
        <f t="shared" si="88"/>
        <v>9.8079755456321749E-3</v>
      </c>
      <c r="AH295" s="24">
        <f t="shared" si="89"/>
        <v>-8.0447780715515727E-3</v>
      </c>
      <c r="AJ295" s="57">
        <f t="shared" si="90"/>
        <v>-71.4008800000001</v>
      </c>
      <c r="AL295">
        <v>-41224.907372507936</v>
      </c>
      <c r="AN295">
        <v>0</v>
      </c>
      <c r="AO295">
        <f t="shared" si="71"/>
        <v>0</v>
      </c>
      <c r="AP295">
        <f t="shared" si="72"/>
        <v>0</v>
      </c>
      <c r="AR295" s="11">
        <f>($AW$18*$AW$15 -($AW$18*COS(RADIANS(A295)))-($AW$15*COS(RADIANS(DEGREES(ASIN(SIN(RADIANS(A296))*($AW$18/$AW$15)))))))</f>
        <v>-0.13067985010018937</v>
      </c>
      <c r="AS295">
        <f t="shared" si="73"/>
        <v>581.25774494720145</v>
      </c>
    </row>
    <row r="296" spans="1:45" customFormat="1" x14ac:dyDescent="0.2">
      <c r="A296" s="7">
        <v>-69</v>
      </c>
      <c r="B296" s="7">
        <v>193.62</v>
      </c>
      <c r="C296" s="7">
        <f t="shared" si="83"/>
        <v>1.9362000000000001E-4</v>
      </c>
      <c r="D296" s="7"/>
      <c r="E296" s="7">
        <v>3.8959999999999999</v>
      </c>
      <c r="F296" s="7"/>
      <c r="G296" s="7">
        <v>3.8319999999999999</v>
      </c>
      <c r="H296" s="7">
        <v>3.8719999999999999</v>
      </c>
      <c r="I296" s="7">
        <v>3.9319999999999999</v>
      </c>
      <c r="J296" s="7">
        <v>3.9470000000000001</v>
      </c>
      <c r="L296" s="13">
        <f t="shared" si="74"/>
        <v>1.9362000000000001E-4</v>
      </c>
      <c r="M296" s="12"/>
      <c r="N296" s="10">
        <f t="shared" si="75"/>
        <v>-3.5999999999999943</v>
      </c>
      <c r="O296" s="10">
        <f t="shared" si="76"/>
        <v>0.10000000000000009</v>
      </c>
      <c r="P296" s="10"/>
      <c r="Q296" s="13">
        <f t="shared" si="77"/>
        <v>-3.6000000000000062E-6</v>
      </c>
      <c r="R296" s="10">
        <f t="shared" si="84"/>
        <v>10000</v>
      </c>
      <c r="S296" s="10"/>
      <c r="T296" s="10">
        <f t="shared" si="78"/>
        <v>389600</v>
      </c>
      <c r="U296" s="10"/>
      <c r="V296" s="10">
        <f t="shared" si="79"/>
        <v>-1.3432806346492727</v>
      </c>
      <c r="W296" s="10"/>
      <c r="X296" s="10">
        <f t="shared" si="80"/>
        <v>0.5906189482065779</v>
      </c>
      <c r="Y296" s="10">
        <f t="shared" si="81"/>
        <v>2.2869502157875488</v>
      </c>
      <c r="Z296" s="10"/>
      <c r="AA296" s="10">
        <f t="shared" si="85"/>
        <v>1.1006531347366844E-2</v>
      </c>
      <c r="AB296" s="10">
        <f t="shared" si="86"/>
        <v>-8.1509020319932013E-3</v>
      </c>
      <c r="AC296" s="10"/>
      <c r="AD296" s="10">
        <f t="shared" si="87"/>
        <v>5.5906189482065782</v>
      </c>
      <c r="AE296" s="10">
        <f t="shared" si="82"/>
        <v>-3.7130497842124512</v>
      </c>
      <c r="AF296" s="10"/>
      <c r="AG296" s="24">
        <f t="shared" si="88"/>
        <v>1.1006531347366177E-2</v>
      </c>
      <c r="AH296" s="24">
        <f t="shared" si="89"/>
        <v>-8.1509020319932013E-3</v>
      </c>
      <c r="AJ296" s="57">
        <f t="shared" si="90"/>
        <v>-69.703199999999896</v>
      </c>
      <c r="AL296">
        <v>-23092.549289660656</v>
      </c>
      <c r="AN296">
        <v>0</v>
      </c>
      <c r="AO296">
        <f t="shared" si="71"/>
        <v>0</v>
      </c>
      <c r="AP296">
        <f t="shared" si="72"/>
        <v>0</v>
      </c>
      <c r="AR296" s="11">
        <f>($AW$18*$AW$15 -($AW$18*COS(RADIANS(A296)))-($AW$15*COS(RADIANS(DEGREES(ASIN(SIN(RADIANS(A297))*($AW$18/$AW$15)))))))</f>
        <v>-0.13235596652423964</v>
      </c>
      <c r="AS296">
        <f t="shared" si="73"/>
        <v>583.62239726116729</v>
      </c>
    </row>
    <row r="297" spans="1:45" customFormat="1" x14ac:dyDescent="0.2">
      <c r="A297" s="7">
        <v>-68</v>
      </c>
      <c r="B297" s="7">
        <v>190.02</v>
      </c>
      <c r="C297" s="7">
        <f t="shared" si="83"/>
        <v>1.9002E-4</v>
      </c>
      <c r="D297" s="7"/>
      <c r="E297" s="7">
        <v>3.996</v>
      </c>
      <c r="F297" s="7"/>
      <c r="G297" s="7">
        <v>3.9510000000000001</v>
      </c>
      <c r="H297" s="7">
        <v>3.9750000000000001</v>
      </c>
      <c r="I297" s="7">
        <v>4.0289999999999999</v>
      </c>
      <c r="J297" s="7">
        <v>4.03</v>
      </c>
      <c r="L297" s="13">
        <f t="shared" si="74"/>
        <v>1.9002E-4</v>
      </c>
      <c r="M297" s="12"/>
      <c r="N297" s="10">
        <f t="shared" si="75"/>
        <v>-3.6000000000000227</v>
      </c>
      <c r="O297" s="10">
        <f t="shared" si="76"/>
        <v>0.10399999999999965</v>
      </c>
      <c r="P297" s="10"/>
      <c r="Q297" s="13">
        <f t="shared" si="77"/>
        <v>-3.6000000000000333E-6</v>
      </c>
      <c r="R297" s="10">
        <f t="shared" si="84"/>
        <v>10399.999999999942</v>
      </c>
      <c r="S297" s="10"/>
      <c r="T297" s="10">
        <f t="shared" si="78"/>
        <v>399600</v>
      </c>
      <c r="U297" s="10"/>
      <c r="V297" s="10">
        <f t="shared" si="79"/>
        <v>-1.3371006618323225</v>
      </c>
      <c r="W297" s="10"/>
      <c r="X297" s="10">
        <f t="shared" si="80"/>
        <v>0.60162547955394474</v>
      </c>
      <c r="Y297" s="10">
        <f t="shared" si="81"/>
        <v>2.2787993137555556</v>
      </c>
      <c r="Z297" s="10"/>
      <c r="AA297" s="10">
        <f t="shared" si="85"/>
        <v>1.1158377165790712E-2</v>
      </c>
      <c r="AB297" s="10">
        <f t="shared" si="86"/>
        <v>-8.3068101169376796E-3</v>
      </c>
      <c r="AC297" s="10"/>
      <c r="AD297" s="10">
        <f t="shared" si="87"/>
        <v>5.6016254795539444</v>
      </c>
      <c r="AE297" s="10">
        <f t="shared" si="82"/>
        <v>-3.7212006862444444</v>
      </c>
      <c r="AF297" s="10"/>
      <c r="AG297" s="24">
        <f t="shared" si="88"/>
        <v>1.1158377165791045E-2</v>
      </c>
      <c r="AH297" s="24">
        <f t="shared" si="89"/>
        <v>-8.3068101169376796E-3</v>
      </c>
      <c r="AJ297" s="57">
        <f t="shared" si="90"/>
        <v>-68.407200000000429</v>
      </c>
      <c r="AL297">
        <v>-13215.958513362031</v>
      </c>
      <c r="AN297">
        <v>0</v>
      </c>
      <c r="AO297">
        <f t="shared" si="71"/>
        <v>0</v>
      </c>
      <c r="AP297">
        <f t="shared" si="72"/>
        <v>0</v>
      </c>
      <c r="AR297" s="11">
        <f>($AW$18*$AW$15 -($AW$18*COS(RADIANS(A297)))-($AW$15*COS(RADIANS(DEGREES(ASIN(SIN(RADIANS(A298))*($AW$18/$AW$15)))))))</f>
        <v>-0.13403481520173632</v>
      </c>
      <c r="AS297">
        <f t="shared" si="73"/>
        <v>587.47255096531842</v>
      </c>
    </row>
    <row r="298" spans="1:45" customFormat="1" x14ac:dyDescent="0.2">
      <c r="A298" s="7">
        <v>-67</v>
      </c>
      <c r="B298" s="7">
        <v>186.42</v>
      </c>
      <c r="C298" s="7">
        <f t="shared" si="83"/>
        <v>1.8641999999999997E-4</v>
      </c>
      <c r="D298" s="7"/>
      <c r="E298" s="7">
        <v>4.0999999999999996</v>
      </c>
      <c r="F298" s="7"/>
      <c r="G298" s="7">
        <v>4.0529999999999999</v>
      </c>
      <c r="H298" s="7">
        <v>4.0670000000000002</v>
      </c>
      <c r="I298" s="7">
        <v>4.1340000000000003</v>
      </c>
      <c r="J298" s="7">
        <v>4.1449999999999996</v>
      </c>
      <c r="L298" s="13">
        <f t="shared" si="74"/>
        <v>1.8641999999999997E-4</v>
      </c>
      <c r="M298" s="12"/>
      <c r="N298" s="10">
        <f t="shared" si="75"/>
        <v>-3.589999999999975</v>
      </c>
      <c r="O298" s="10">
        <f t="shared" si="76"/>
        <v>0.10800000000000054</v>
      </c>
      <c r="P298" s="10"/>
      <c r="Q298" s="13">
        <f t="shared" si="77"/>
        <v>-3.5899999999999572E-6</v>
      </c>
      <c r="R298" s="10">
        <f t="shared" si="84"/>
        <v>10800.000000000058</v>
      </c>
      <c r="S298" s="10"/>
      <c r="T298" s="10">
        <f t="shared" si="78"/>
        <v>409999.99999999994</v>
      </c>
      <c r="U298" s="10"/>
      <c r="V298" s="10">
        <f t="shared" si="79"/>
        <v>-1.2498415510157237</v>
      </c>
      <c r="W298" s="10"/>
      <c r="X298" s="10">
        <f t="shared" si="80"/>
        <v>0.61278385671973545</v>
      </c>
      <c r="Y298" s="10">
        <f t="shared" si="81"/>
        <v>2.2704925036386179</v>
      </c>
      <c r="Z298" s="10"/>
      <c r="AA298" s="10">
        <f t="shared" si="85"/>
        <v>1.1291874425947257E-2</v>
      </c>
      <c r="AB298" s="10">
        <f t="shared" si="86"/>
        <v>-8.4450443771926231E-3</v>
      </c>
      <c r="AC298" s="10"/>
      <c r="AD298" s="10">
        <f t="shared" si="87"/>
        <v>5.6127838567197355</v>
      </c>
      <c r="AE298" s="10">
        <f t="shared" si="82"/>
        <v>-3.7295074963613821</v>
      </c>
      <c r="AF298" s="10"/>
      <c r="AG298" s="24">
        <f t="shared" si="88"/>
        <v>1.129187442594759E-2</v>
      </c>
      <c r="AH298" s="24">
        <f t="shared" si="89"/>
        <v>-8.4450443771926231E-3</v>
      </c>
      <c r="AJ298" s="57">
        <f t="shared" si="90"/>
        <v>-66.924779999999529</v>
      </c>
      <c r="AL298">
        <v>-7724.3273418574445</v>
      </c>
      <c r="AN298">
        <v>0</v>
      </c>
      <c r="AO298">
        <f t="shared" si="71"/>
        <v>0</v>
      </c>
      <c r="AP298">
        <f t="shared" si="72"/>
        <v>0</v>
      </c>
      <c r="AR298" s="11">
        <f>($AW$18*$AW$15 -($AW$18*COS(RADIANS(A298)))-($AW$15*COS(RADIANS(DEGREES(ASIN(SIN(RADIANS(A299))*($AW$18/$AW$15)))))))</f>
        <v>-0.13571545243334721</v>
      </c>
      <c r="AS298">
        <f t="shared" si="73"/>
        <v>591.34257283664317</v>
      </c>
    </row>
    <row r="299" spans="1:45" customFormat="1" x14ac:dyDescent="0.2">
      <c r="A299" s="7">
        <v>-66</v>
      </c>
      <c r="B299" s="7">
        <v>182.83</v>
      </c>
      <c r="C299" s="7">
        <f t="shared" si="83"/>
        <v>1.8283000000000001E-4</v>
      </c>
      <c r="D299" s="7"/>
      <c r="E299" s="7">
        <v>4.2080000000000002</v>
      </c>
      <c r="F299" s="7"/>
      <c r="G299" s="7">
        <v>4.1609999999999996</v>
      </c>
      <c r="H299" s="7">
        <v>4.17</v>
      </c>
      <c r="I299" s="7">
        <v>4.2389999999999999</v>
      </c>
      <c r="J299" s="7">
        <v>4.2610000000000001</v>
      </c>
      <c r="L299" s="13">
        <f t="shared" si="74"/>
        <v>1.8283000000000001E-4</v>
      </c>
      <c r="M299" s="12"/>
      <c r="N299" s="10">
        <f t="shared" si="75"/>
        <v>-3.5700000000000216</v>
      </c>
      <c r="O299" s="10">
        <f t="shared" si="76"/>
        <v>0.10499999999999954</v>
      </c>
      <c r="P299" s="10"/>
      <c r="Q299" s="13">
        <f t="shared" si="77"/>
        <v>-3.5700000000000217E-6</v>
      </c>
      <c r="R299" s="10">
        <f t="shared" si="84"/>
        <v>10500</v>
      </c>
      <c r="S299" s="10"/>
      <c r="T299" s="10">
        <f t="shared" si="78"/>
        <v>420800</v>
      </c>
      <c r="U299" s="10"/>
      <c r="V299" s="10">
        <f t="shared" si="79"/>
        <v>-1.3230843545826345</v>
      </c>
      <c r="W299" s="10"/>
      <c r="X299" s="10">
        <f t="shared" si="80"/>
        <v>0.62407573114568271</v>
      </c>
      <c r="Y299" s="10">
        <f t="shared" si="81"/>
        <v>2.2620474592614253</v>
      </c>
      <c r="Z299" s="10"/>
      <c r="AA299" s="10">
        <f t="shared" si="85"/>
        <v>1.0703727000268892E-2</v>
      </c>
      <c r="AB299" s="10">
        <f t="shared" si="86"/>
        <v>-8.5640671744107166E-3</v>
      </c>
      <c r="AC299" s="10"/>
      <c r="AD299" s="10">
        <f t="shared" si="87"/>
        <v>5.624075731145683</v>
      </c>
      <c r="AE299" s="10">
        <f t="shared" si="82"/>
        <v>-3.7379525407385747</v>
      </c>
      <c r="AF299" s="10"/>
      <c r="AG299" s="24">
        <f t="shared" si="88"/>
        <v>1.0703727000268337E-2</v>
      </c>
      <c r="AH299" s="24">
        <f t="shared" si="89"/>
        <v>-8.5640671744107166E-3</v>
      </c>
      <c r="AJ299" s="57">
        <f t="shared" si="90"/>
        <v>-65.270310000000407</v>
      </c>
      <c r="AL299">
        <v>-4608.6815160974465</v>
      </c>
      <c r="AN299">
        <v>0</v>
      </c>
      <c r="AO299">
        <f t="shared" si="71"/>
        <v>0</v>
      </c>
      <c r="AP299">
        <f t="shared" si="72"/>
        <v>0</v>
      </c>
      <c r="AR299" s="11">
        <f>($AW$18*$AW$15 -($AW$18*COS(RADIANS(A299)))-($AW$15*COS(RADIANS(DEGREES(ASIN(SIN(RADIANS(A300))*($AW$18/$AW$15)))))))</f>
        <v>-0.13739692615908938</v>
      </c>
      <c r="AS299">
        <f t="shared" si="73"/>
        <v>595.2315963507167</v>
      </c>
    </row>
    <row r="300" spans="1:45" customFormat="1" x14ac:dyDescent="0.2">
      <c r="A300" s="7">
        <v>-65</v>
      </c>
      <c r="B300" s="7">
        <v>179.26</v>
      </c>
      <c r="C300" s="7">
        <f t="shared" si="83"/>
        <v>1.7925999999999999E-4</v>
      </c>
      <c r="D300" s="7"/>
      <c r="E300" s="7">
        <v>4.3129999999999997</v>
      </c>
      <c r="F300" s="7"/>
      <c r="G300" s="7">
        <v>4.2569999999999997</v>
      </c>
      <c r="H300" s="7">
        <v>4.274</v>
      </c>
      <c r="I300" s="7">
        <v>4.343</v>
      </c>
      <c r="J300" s="7">
        <v>4.3769999999999998</v>
      </c>
      <c r="L300" s="13">
        <f t="shared" si="74"/>
        <v>1.7925999999999999E-4</v>
      </c>
      <c r="M300" s="12"/>
      <c r="N300" s="10">
        <f t="shared" si="75"/>
        <v>-3.5600000000000023</v>
      </c>
      <c r="O300" s="10">
        <f t="shared" si="76"/>
        <v>0.11600000000000055</v>
      </c>
      <c r="P300" s="10"/>
      <c r="Q300" s="13">
        <f t="shared" si="77"/>
        <v>-3.5599999999999998E-6</v>
      </c>
      <c r="R300" s="10">
        <f t="shared" si="84"/>
        <v>11600</v>
      </c>
      <c r="S300" s="10"/>
      <c r="T300" s="10">
        <f t="shared" si="78"/>
        <v>431300</v>
      </c>
      <c r="U300" s="10"/>
      <c r="V300" s="10">
        <f t="shared" si="79"/>
        <v>-1.3566332752386019</v>
      </c>
      <c r="W300" s="10"/>
      <c r="X300" s="10">
        <f t="shared" si="80"/>
        <v>0.6347794581459516</v>
      </c>
      <c r="Y300" s="10">
        <f t="shared" si="81"/>
        <v>2.2534833920870145</v>
      </c>
      <c r="Z300" s="10"/>
      <c r="AA300" s="10">
        <f t="shared" si="85"/>
        <v>1.1526222138807163E-2</v>
      </c>
      <c r="AB300" s="10">
        <f t="shared" si="86"/>
        <v>-8.7116305917196435E-3</v>
      </c>
      <c r="AC300" s="10"/>
      <c r="AD300" s="10">
        <f t="shared" si="87"/>
        <v>5.6347794581459514</v>
      </c>
      <c r="AE300" s="10">
        <f t="shared" si="82"/>
        <v>-3.7465166079129855</v>
      </c>
      <c r="AF300" s="10"/>
      <c r="AG300" s="24">
        <f t="shared" si="88"/>
        <v>1.1526222138807718E-2</v>
      </c>
      <c r="AH300" s="24">
        <f t="shared" si="89"/>
        <v>-8.7116305917196435E-3</v>
      </c>
      <c r="AJ300" s="57">
        <f t="shared" si="90"/>
        <v>-63.816560000000038</v>
      </c>
      <c r="AL300">
        <v>-2805.8406748592024</v>
      </c>
      <c r="AN300">
        <v>0</v>
      </c>
      <c r="AO300">
        <f t="shared" si="71"/>
        <v>0</v>
      </c>
      <c r="AP300">
        <f t="shared" si="72"/>
        <v>0</v>
      </c>
      <c r="AR300" s="11">
        <f>($AW$18*$AW$15 -($AW$18*COS(RADIANS(A300)))-($AW$15*COS(RADIANS(DEGREES(ASIN(SIN(RADIANS(A301))*($AW$18/$AW$15)))))))</f>
        <v>-0.13907827731452832</v>
      </c>
      <c r="AS300">
        <f t="shared" si="73"/>
        <v>598.17138877813636</v>
      </c>
    </row>
    <row r="301" spans="1:45" customFormat="1" x14ac:dyDescent="0.2">
      <c r="A301" s="7">
        <v>-64</v>
      </c>
      <c r="B301" s="7">
        <v>175.7</v>
      </c>
      <c r="C301" s="7">
        <f t="shared" si="83"/>
        <v>1.7569999999999999E-4</v>
      </c>
      <c r="D301" s="7"/>
      <c r="E301" s="7">
        <v>4.4290000000000003</v>
      </c>
      <c r="F301" s="7"/>
      <c r="G301" s="7">
        <v>4.3600000000000003</v>
      </c>
      <c r="H301" s="7">
        <v>4.3959999999999999</v>
      </c>
      <c r="I301" s="7">
        <v>4.4530000000000003</v>
      </c>
      <c r="J301" s="7">
        <v>4.5060000000000002</v>
      </c>
      <c r="L301" s="13">
        <f t="shared" si="74"/>
        <v>1.7569999999999999E-4</v>
      </c>
      <c r="M301" s="12"/>
      <c r="N301" s="10">
        <f t="shared" si="75"/>
        <v>-3.539999999999992</v>
      </c>
      <c r="O301" s="10">
        <f t="shared" si="76"/>
        <v>0.12399999999999967</v>
      </c>
      <c r="P301" s="10"/>
      <c r="Q301" s="13">
        <f t="shared" si="77"/>
        <v>-3.5400000000000102E-6</v>
      </c>
      <c r="R301" s="10">
        <f t="shared" si="84"/>
        <v>12400</v>
      </c>
      <c r="S301" s="10"/>
      <c r="T301" s="10">
        <f t="shared" si="78"/>
        <v>442900</v>
      </c>
      <c r="U301" s="10"/>
      <c r="V301" s="10">
        <f t="shared" si="79"/>
        <v>-1.3073275498197487</v>
      </c>
      <c r="W301" s="10"/>
      <c r="X301" s="10">
        <f t="shared" si="80"/>
        <v>0.64630568028475877</v>
      </c>
      <c r="Y301" s="10">
        <f t="shared" si="81"/>
        <v>2.2447717614952949</v>
      </c>
      <c r="Z301" s="10"/>
      <c r="AA301" s="10">
        <f t="shared" si="85"/>
        <v>1.1991970023430998E-2</v>
      </c>
      <c r="AB301" s="10">
        <f t="shared" si="86"/>
        <v>-8.8395075089997555E-3</v>
      </c>
      <c r="AC301" s="10"/>
      <c r="AD301" s="10">
        <f t="shared" si="87"/>
        <v>5.6463056802847591</v>
      </c>
      <c r="AE301" s="10">
        <f t="shared" si="82"/>
        <v>-3.7552282385047051</v>
      </c>
      <c r="AF301" s="10"/>
      <c r="AG301" s="24">
        <f t="shared" si="88"/>
        <v>1.1991970023430554E-2</v>
      </c>
      <c r="AH301" s="24">
        <f t="shared" si="89"/>
        <v>-8.8395075089997555E-3</v>
      </c>
      <c r="AJ301" s="57">
        <f t="shared" si="90"/>
        <v>-62.197799999999859</v>
      </c>
      <c r="AL301">
        <v>-1742.3378362315877</v>
      </c>
      <c r="AN301">
        <v>0</v>
      </c>
      <c r="AO301">
        <f t="shared" si="71"/>
        <v>0</v>
      </c>
      <c r="AP301">
        <f t="shared" si="72"/>
        <v>0</v>
      </c>
      <c r="AR301" s="11">
        <f>($AW$18*$AW$15 -($AW$18*COS(RADIANS(A301)))-($AW$15*COS(RADIANS(DEGREES(ASIN(SIN(RADIANS(A302))*($AW$18/$AW$15)))))))</f>
        <v>-0.14075854116638048</v>
      </c>
      <c r="AS301">
        <f t="shared" si="73"/>
        <v>602.06062892331602</v>
      </c>
    </row>
    <row r="302" spans="1:45" customFormat="1" x14ac:dyDescent="0.2">
      <c r="A302" s="7">
        <v>-63</v>
      </c>
      <c r="B302" s="7">
        <v>172.16</v>
      </c>
      <c r="C302" s="7">
        <f t="shared" si="83"/>
        <v>1.7215999999999998E-4</v>
      </c>
      <c r="D302" s="7"/>
      <c r="E302" s="7">
        <v>4.5529999999999999</v>
      </c>
      <c r="F302" s="7"/>
      <c r="G302" s="7">
        <v>4.4790000000000001</v>
      </c>
      <c r="H302" s="7">
        <v>4.5179999999999998</v>
      </c>
      <c r="I302" s="7">
        <v>4.5780000000000003</v>
      </c>
      <c r="J302" s="7">
        <v>4.6349999999999998</v>
      </c>
      <c r="L302" s="13">
        <f t="shared" si="74"/>
        <v>1.7215999999999998E-4</v>
      </c>
      <c r="M302" s="12"/>
      <c r="N302" s="10">
        <f t="shared" si="75"/>
        <v>-3.5300000000000011</v>
      </c>
      <c r="O302" s="10">
        <f t="shared" si="76"/>
        <v>0.125</v>
      </c>
      <c r="P302" s="10"/>
      <c r="Q302" s="13">
        <f t="shared" si="77"/>
        <v>-3.5299999999999882E-6</v>
      </c>
      <c r="R302" s="10">
        <f t="shared" si="84"/>
        <v>12500</v>
      </c>
      <c r="S302" s="10"/>
      <c r="T302" s="10">
        <f t="shared" si="78"/>
        <v>455300</v>
      </c>
      <c r="U302" s="10"/>
      <c r="V302" s="10">
        <f t="shared" si="79"/>
        <v>-1.184320458111696</v>
      </c>
      <c r="W302" s="10"/>
      <c r="X302" s="10">
        <f t="shared" si="80"/>
        <v>0.65829765030818976</v>
      </c>
      <c r="Y302" s="10">
        <f t="shared" si="81"/>
        <v>2.2359322539862951</v>
      </c>
      <c r="Z302" s="10"/>
      <c r="AA302" s="10">
        <f t="shared" si="85"/>
        <v>1.1762567164944504E-2</v>
      </c>
      <c r="AB302" s="10">
        <f t="shared" si="86"/>
        <v>-8.9974139736948011E-3</v>
      </c>
      <c r="AC302" s="10"/>
      <c r="AD302" s="10">
        <f t="shared" si="87"/>
        <v>5.6582976503081897</v>
      </c>
      <c r="AE302" s="10">
        <f t="shared" si="82"/>
        <v>-3.7640677460137049</v>
      </c>
      <c r="AF302" s="10"/>
      <c r="AG302" s="24">
        <f t="shared" si="88"/>
        <v>1.1762567164944393E-2</v>
      </c>
      <c r="AH302" s="24">
        <f t="shared" si="89"/>
        <v>-8.9974139736948011E-3</v>
      </c>
      <c r="AJ302" s="57">
        <f t="shared" si="90"/>
        <v>-60.772480000000016</v>
      </c>
      <c r="AL302">
        <v>-1103.0441685441865</v>
      </c>
      <c r="AN302">
        <v>0</v>
      </c>
      <c r="AO302">
        <f t="shared" si="71"/>
        <v>0</v>
      </c>
      <c r="AP302">
        <f t="shared" si="72"/>
        <v>0</v>
      </c>
      <c r="AR302" s="11">
        <f>($AW$18*$AW$15 -($AW$18*COS(RADIANS(A302)))-($AW$15*COS(RADIANS(DEGREES(ASIN(SIN(RADIANS(A303))*($AW$18/$AW$15)))))))</f>
        <v>-0.14243674862343864</v>
      </c>
      <c r="AS302">
        <f t="shared" si="73"/>
        <v>606.44677440529097</v>
      </c>
    </row>
    <row r="303" spans="1:45" customFormat="1" x14ac:dyDescent="0.2">
      <c r="A303" s="7">
        <v>-62</v>
      </c>
      <c r="B303" s="7">
        <v>168.63</v>
      </c>
      <c r="C303" s="7">
        <f t="shared" si="83"/>
        <v>1.6862999999999999E-4</v>
      </c>
      <c r="D303" s="7"/>
      <c r="E303" s="7">
        <v>4.6779999999999999</v>
      </c>
      <c r="F303" s="7"/>
      <c r="G303" s="7">
        <v>4.6079999999999997</v>
      </c>
      <c r="H303" s="7">
        <v>4.6550000000000002</v>
      </c>
      <c r="I303" s="7">
        <v>4.7110000000000003</v>
      </c>
      <c r="J303" s="7">
        <v>4.7389999999999999</v>
      </c>
      <c r="L303" s="13">
        <f t="shared" si="74"/>
        <v>1.6862999999999999E-4</v>
      </c>
      <c r="M303" s="12"/>
      <c r="N303" s="10">
        <f t="shared" si="75"/>
        <v>-3.5099999999999909</v>
      </c>
      <c r="O303" s="10">
        <f t="shared" si="76"/>
        <v>0.11800000000000033</v>
      </c>
      <c r="P303" s="10"/>
      <c r="Q303" s="13">
        <f t="shared" si="77"/>
        <v>-3.5099999999999986E-6</v>
      </c>
      <c r="R303" s="10">
        <f t="shared" si="84"/>
        <v>11800</v>
      </c>
      <c r="S303" s="10"/>
      <c r="T303" s="10">
        <f t="shared" si="78"/>
        <v>467800</v>
      </c>
      <c r="U303" s="10"/>
      <c r="V303" s="10">
        <f t="shared" si="79"/>
        <v>-1.0615089942921858</v>
      </c>
      <c r="W303" s="10"/>
      <c r="X303" s="10">
        <f t="shared" si="80"/>
        <v>0.67006021747313427</v>
      </c>
      <c r="Y303" s="10">
        <f t="shared" si="81"/>
        <v>2.2269348400126003</v>
      </c>
      <c r="Z303" s="10"/>
      <c r="AA303" s="10">
        <f t="shared" si="85"/>
        <v>1.081895695367685E-2</v>
      </c>
      <c r="AB303" s="10">
        <f t="shared" si="86"/>
        <v>-9.1351600654832055E-3</v>
      </c>
      <c r="AC303" s="10"/>
      <c r="AD303" s="10">
        <f t="shared" si="87"/>
        <v>5.670060217473134</v>
      </c>
      <c r="AE303" s="10">
        <f t="shared" si="82"/>
        <v>-3.7730651599873997</v>
      </c>
      <c r="AF303" s="10"/>
      <c r="AG303" s="24">
        <f t="shared" si="88"/>
        <v>1.0818956953676739E-2</v>
      </c>
      <c r="AH303" s="24">
        <f t="shared" si="89"/>
        <v>-9.1351600654832055E-3</v>
      </c>
      <c r="AJ303" s="57">
        <f t="shared" si="90"/>
        <v>-59.189129999999842</v>
      </c>
      <c r="AL303">
        <v>-711.6176621246492</v>
      </c>
      <c r="AN303">
        <v>0</v>
      </c>
      <c r="AO303">
        <f t="shared" si="71"/>
        <v>0</v>
      </c>
      <c r="AP303">
        <f t="shared" si="72"/>
        <v>0</v>
      </c>
      <c r="AR303" s="11">
        <f>($AW$18*$AW$15 -($AW$18*COS(RADIANS(A303)))-($AW$15*COS(RADIANS(DEGREES(ASIN(SIN(RADIANS(A304))*($AW$18/$AW$15)))))))</f>
        <v>-0.144111927519182</v>
      </c>
      <c r="AS303">
        <f t="shared" si="73"/>
        <v>610.32033974256808</v>
      </c>
    </row>
    <row r="304" spans="1:45" customFormat="1" x14ac:dyDescent="0.2">
      <c r="A304" s="7">
        <v>-61</v>
      </c>
      <c r="B304" s="7">
        <v>165.12</v>
      </c>
      <c r="C304" s="7">
        <f t="shared" si="83"/>
        <v>1.6511999999999999E-4</v>
      </c>
      <c r="D304" s="7"/>
      <c r="E304" s="7">
        <v>4.7960000000000003</v>
      </c>
      <c r="F304" s="7"/>
      <c r="G304" s="7">
        <v>4.7359999999999998</v>
      </c>
      <c r="H304" s="7">
        <v>4.7830000000000004</v>
      </c>
      <c r="I304" s="7">
        <v>4.8490000000000002</v>
      </c>
      <c r="J304" s="7">
        <v>4.8170000000000002</v>
      </c>
      <c r="L304" s="13">
        <f t="shared" si="74"/>
        <v>1.6511999999999999E-4</v>
      </c>
      <c r="M304" s="12"/>
      <c r="N304" s="10">
        <f t="shared" si="75"/>
        <v>-3.4900000000000091</v>
      </c>
      <c r="O304" s="10">
        <f t="shared" si="76"/>
        <v>0.10999999999999943</v>
      </c>
      <c r="P304" s="10"/>
      <c r="Q304" s="13">
        <f t="shared" si="77"/>
        <v>-3.4900000000000089E-6</v>
      </c>
      <c r="R304" s="10">
        <f t="shared" si="84"/>
        <v>10999.999999999942</v>
      </c>
      <c r="S304" s="10"/>
      <c r="T304" s="10">
        <f t="shared" si="78"/>
        <v>479600</v>
      </c>
      <c r="U304" s="10"/>
      <c r="V304" s="10">
        <f t="shared" si="79"/>
        <v>-1.0492646777086034</v>
      </c>
      <c r="W304" s="10"/>
      <c r="X304" s="10">
        <f t="shared" si="80"/>
        <v>0.68087917442681112</v>
      </c>
      <c r="Y304" s="10">
        <f t="shared" si="81"/>
        <v>2.2177996799471171</v>
      </c>
      <c r="Z304" s="10"/>
      <c r="AA304" s="10">
        <f t="shared" si="85"/>
        <v>9.8483694435557156E-3</v>
      </c>
      <c r="AB304" s="10">
        <f t="shared" si="86"/>
        <v>-9.277707015683756E-3</v>
      </c>
      <c r="AC304" s="10"/>
      <c r="AD304" s="10">
        <f t="shared" si="87"/>
        <v>5.6808791744268108</v>
      </c>
      <c r="AE304" s="10">
        <f t="shared" si="82"/>
        <v>-3.7822003200528829</v>
      </c>
      <c r="AF304" s="10"/>
      <c r="AG304" s="24">
        <f t="shared" si="88"/>
        <v>9.8483694435564928E-3</v>
      </c>
      <c r="AH304" s="24">
        <f t="shared" si="89"/>
        <v>-9.2777070156842001E-3</v>
      </c>
      <c r="AJ304" s="57">
        <f t="shared" si="90"/>
        <v>-57.626880000000156</v>
      </c>
      <c r="AL304">
        <v>-467.61490876217476</v>
      </c>
      <c r="AN304">
        <v>0</v>
      </c>
      <c r="AO304">
        <f t="shared" si="71"/>
        <v>0</v>
      </c>
      <c r="AP304">
        <f t="shared" si="72"/>
        <v>0</v>
      </c>
      <c r="AR304" s="11">
        <f>($AW$18*$AW$15 -($AW$18*COS(RADIANS(A304)))-($AW$15*COS(RADIANS(DEGREES(ASIN(SIN(RADIANS(A305))*($AW$18/$AW$15)))))))</f>
        <v>-0.14578310386287874</v>
      </c>
      <c r="AS304">
        <f t="shared" si="73"/>
        <v>612.6911969903631</v>
      </c>
    </row>
    <row r="305" spans="1:45" customFormat="1" x14ac:dyDescent="0.2">
      <c r="A305" s="7">
        <v>-60</v>
      </c>
      <c r="B305" s="7">
        <v>161.63</v>
      </c>
      <c r="C305" s="7">
        <f t="shared" si="83"/>
        <v>1.6162999999999998E-4</v>
      </c>
      <c r="D305" s="7"/>
      <c r="E305" s="7">
        <v>4.9059999999999997</v>
      </c>
      <c r="F305" s="7"/>
      <c r="G305" s="7">
        <v>4.8710000000000004</v>
      </c>
      <c r="H305" s="7">
        <v>4.9039999999999999</v>
      </c>
      <c r="I305" s="7">
        <v>4.9809999999999999</v>
      </c>
      <c r="J305" s="7">
        <v>4.8680000000000003</v>
      </c>
      <c r="L305" s="13">
        <f t="shared" si="74"/>
        <v>1.6162999999999998E-4</v>
      </c>
      <c r="M305" s="12"/>
      <c r="N305" s="10">
        <f t="shared" si="75"/>
        <v>-3.4699999999999989</v>
      </c>
      <c r="O305" s="10">
        <f t="shared" si="76"/>
        <v>0.11300000000000043</v>
      </c>
      <c r="P305" s="10"/>
      <c r="Q305" s="13">
        <f t="shared" si="77"/>
        <v>-3.4699999999999922E-6</v>
      </c>
      <c r="R305" s="10">
        <f t="shared" si="84"/>
        <v>11300.000000000058</v>
      </c>
      <c r="S305" s="10"/>
      <c r="T305" s="10">
        <f t="shared" si="78"/>
        <v>490599.99999999994</v>
      </c>
      <c r="U305" s="10"/>
      <c r="V305" s="10">
        <f t="shared" si="79"/>
        <v>-1.2158357379230693</v>
      </c>
      <c r="W305" s="10"/>
      <c r="X305" s="10">
        <f t="shared" si="80"/>
        <v>0.69072754387036683</v>
      </c>
      <c r="Y305" s="10">
        <f t="shared" si="81"/>
        <v>2.2085219729314334</v>
      </c>
      <c r="Z305" s="10"/>
      <c r="AA305" s="10">
        <f t="shared" si="85"/>
        <v>9.8896518116901033E-3</v>
      </c>
      <c r="AB305" s="10">
        <f t="shared" si="86"/>
        <v>-9.4253166258173593E-3</v>
      </c>
      <c r="AC305" s="10"/>
      <c r="AD305" s="10">
        <f t="shared" si="87"/>
        <v>5.6907275438703673</v>
      </c>
      <c r="AE305" s="10">
        <f t="shared" si="82"/>
        <v>-3.7914780270685671</v>
      </c>
      <c r="AF305" s="10"/>
      <c r="AG305" s="24">
        <f t="shared" si="88"/>
        <v>9.8896518116893262E-3</v>
      </c>
      <c r="AH305" s="24">
        <f t="shared" si="89"/>
        <v>-9.4253166258169152E-3</v>
      </c>
      <c r="AJ305" s="57">
        <f t="shared" si="90"/>
        <v>-56.085609999999988</v>
      </c>
      <c r="AL305">
        <v>-312.82616508459978</v>
      </c>
      <c r="AN305">
        <v>0</v>
      </c>
      <c r="AO305">
        <f t="shared" si="71"/>
        <v>0</v>
      </c>
      <c r="AP305">
        <f t="shared" si="72"/>
        <v>0</v>
      </c>
      <c r="AR305" s="11">
        <f>($AW$18*$AW$15 -($AW$18*COS(RADIANS(A305)))-($AW$15*COS(RADIANS(DEGREES(ASIN(SIN(RADIANS(A306))*($AW$18/$AW$15)))))))</f>
        <v>-0.14744930305642437</v>
      </c>
      <c r="AS305">
        <f t="shared" si="73"/>
        <v>613.49680165357017</v>
      </c>
    </row>
    <row r="306" spans="1:45" customFormat="1" x14ac:dyDescent="0.2">
      <c r="A306" s="7">
        <v>-59</v>
      </c>
      <c r="B306" s="7">
        <v>158.16</v>
      </c>
      <c r="C306" s="7">
        <f t="shared" si="83"/>
        <v>1.5815999999999999E-4</v>
      </c>
      <c r="D306" s="7"/>
      <c r="E306" s="7">
        <v>5.0190000000000001</v>
      </c>
      <c r="F306" s="7"/>
      <c r="G306" s="7">
        <v>5.0039999999999996</v>
      </c>
      <c r="H306" s="7">
        <v>5.0289999999999999</v>
      </c>
      <c r="I306" s="7">
        <v>5.101</v>
      </c>
      <c r="J306" s="7">
        <v>4.9420000000000002</v>
      </c>
      <c r="L306" s="13">
        <f t="shared" si="74"/>
        <v>1.5815999999999999E-4</v>
      </c>
      <c r="M306" s="12"/>
      <c r="N306" s="10">
        <f t="shared" si="75"/>
        <v>-3.4399999999999977</v>
      </c>
      <c r="O306" s="10">
        <f t="shared" si="76"/>
        <v>0.13600000000000012</v>
      </c>
      <c r="P306" s="10"/>
      <c r="Q306" s="13">
        <f t="shared" si="77"/>
        <v>-3.4400000000000077E-6</v>
      </c>
      <c r="R306" s="10">
        <f t="shared" si="84"/>
        <v>13600</v>
      </c>
      <c r="S306" s="10"/>
      <c r="T306" s="10">
        <f t="shared" si="78"/>
        <v>501900</v>
      </c>
      <c r="U306" s="10"/>
      <c r="V306" s="10">
        <f t="shared" si="79"/>
        <v>-1.3421950242908438</v>
      </c>
      <c r="W306" s="10"/>
      <c r="X306" s="10">
        <f t="shared" si="80"/>
        <v>0.70061719568205694</v>
      </c>
      <c r="Y306" s="10">
        <f t="shared" si="81"/>
        <v>2.199096656305616</v>
      </c>
      <c r="Z306" s="10"/>
      <c r="AA306" s="10">
        <f t="shared" si="85"/>
        <v>1.1611473937478412E-2</v>
      </c>
      <c r="AB306" s="10">
        <f t="shared" si="86"/>
        <v>-9.5501995666893436E-3</v>
      </c>
      <c r="AC306" s="10"/>
      <c r="AD306" s="10">
        <f t="shared" si="87"/>
        <v>5.7006171956820566</v>
      </c>
      <c r="AE306" s="10">
        <f t="shared" si="82"/>
        <v>-3.800903343694384</v>
      </c>
      <c r="AF306" s="10"/>
      <c r="AG306" s="24">
        <f t="shared" si="88"/>
        <v>1.1611473937478856E-2</v>
      </c>
      <c r="AH306" s="24">
        <f t="shared" si="89"/>
        <v>-9.5501995666897876E-3</v>
      </c>
      <c r="AJ306" s="57">
        <f t="shared" si="90"/>
        <v>-54.407039999999959</v>
      </c>
      <c r="AL306">
        <v>-212.94388174926809</v>
      </c>
      <c r="AN306">
        <v>0</v>
      </c>
      <c r="AO306">
        <f t="shared" si="71"/>
        <v>0</v>
      </c>
      <c r="AP306">
        <f t="shared" si="72"/>
        <v>0</v>
      </c>
      <c r="AR306" s="11">
        <f>($AW$18*$AW$15 -($AW$18*COS(RADIANS(A306)))-($AW$15*COS(RADIANS(DEGREES(ASIN(SIN(RADIANS(A307))*($AW$18/$AW$15)))))))</f>
        <v>-0.14910955107458393</v>
      </c>
      <c r="AS306">
        <f t="shared" si="73"/>
        <v>614.15308558996674</v>
      </c>
    </row>
    <row r="307" spans="1:45" customFormat="1" x14ac:dyDescent="0.2">
      <c r="A307" s="7">
        <v>-58</v>
      </c>
      <c r="B307" s="7">
        <v>154.72</v>
      </c>
      <c r="C307" s="7">
        <f t="shared" si="83"/>
        <v>1.5471999999999998E-4</v>
      </c>
      <c r="D307" s="7"/>
      <c r="E307" s="7">
        <v>5.1550000000000002</v>
      </c>
      <c r="F307" s="7"/>
      <c r="G307" s="7">
        <v>5.1369999999999996</v>
      </c>
      <c r="H307" s="7">
        <v>5.1740000000000004</v>
      </c>
      <c r="I307" s="7">
        <v>5.2450000000000001</v>
      </c>
      <c r="J307" s="7">
        <v>5.0650000000000004</v>
      </c>
      <c r="L307" s="13">
        <f t="shared" si="74"/>
        <v>1.5471999999999998E-4</v>
      </c>
      <c r="M307" s="12"/>
      <c r="N307" s="10">
        <f t="shared" si="75"/>
        <v>-3.4199999999999875</v>
      </c>
      <c r="O307" s="10">
        <f t="shared" si="76"/>
        <v>0.15700000000000003</v>
      </c>
      <c r="P307" s="10"/>
      <c r="Q307" s="13">
        <f t="shared" si="77"/>
        <v>-3.419999999999991E-6</v>
      </c>
      <c r="R307" s="10">
        <f t="shared" si="84"/>
        <v>15700</v>
      </c>
      <c r="S307" s="10"/>
      <c r="T307" s="10">
        <f t="shared" si="78"/>
        <v>515500</v>
      </c>
      <c r="U307" s="10"/>
      <c r="V307" s="10">
        <f t="shared" si="79"/>
        <v>-1.4020590241279285</v>
      </c>
      <c r="W307" s="10"/>
      <c r="X307" s="10">
        <f t="shared" si="80"/>
        <v>0.71222866961953535</v>
      </c>
      <c r="Y307" s="10">
        <f t="shared" si="81"/>
        <v>2.1895464567389267</v>
      </c>
      <c r="Z307" s="10"/>
      <c r="AA307" s="10">
        <f t="shared" si="85"/>
        <v>1.3029396740425803E-2</v>
      </c>
      <c r="AB307" s="10">
        <f t="shared" si="86"/>
        <v>-9.7075287157397661E-3</v>
      </c>
      <c r="AC307" s="10"/>
      <c r="AD307" s="10">
        <f t="shared" si="87"/>
        <v>5.7122286696195355</v>
      </c>
      <c r="AE307" s="10">
        <f t="shared" si="82"/>
        <v>-3.8104535432610738</v>
      </c>
      <c r="AF307" s="10"/>
      <c r="AG307" s="24">
        <f t="shared" si="88"/>
        <v>1.3029396740425803E-2</v>
      </c>
      <c r="AH307" s="24">
        <f t="shared" si="89"/>
        <v>-9.707528715739322E-3</v>
      </c>
      <c r="AJ307" s="57">
        <f t="shared" si="90"/>
        <v>-52.914239999999801</v>
      </c>
      <c r="AL307">
        <v>-147.4131591025766</v>
      </c>
      <c r="AN307">
        <v>0</v>
      </c>
      <c r="AO307">
        <f t="shared" si="71"/>
        <v>0</v>
      </c>
      <c r="AP307">
        <f t="shared" si="72"/>
        <v>0</v>
      </c>
      <c r="AR307" s="11">
        <f>($AW$18*$AW$15 -($AW$18*COS(RADIANS(A307)))-($AW$15*COS(RADIANS(DEGREES(ASIN(SIN(RADIANS(A308))*($AW$18/$AW$15)))))))</f>
        <v>-0.15076287560671592</v>
      </c>
      <c r="AS307">
        <f t="shared" si="73"/>
        <v>617.07494405651869</v>
      </c>
    </row>
    <row r="308" spans="1:45" customFormat="1" x14ac:dyDescent="0.2">
      <c r="A308" s="7">
        <v>-57</v>
      </c>
      <c r="B308" s="7">
        <v>151.30000000000001</v>
      </c>
      <c r="C308" s="7">
        <f t="shared" si="83"/>
        <v>1.5129999999999999E-4</v>
      </c>
      <c r="D308" s="7"/>
      <c r="E308" s="7">
        <v>5.3120000000000003</v>
      </c>
      <c r="F308" s="7"/>
      <c r="G308" s="7">
        <v>5.2770000000000001</v>
      </c>
      <c r="H308" s="7">
        <v>5.343</v>
      </c>
      <c r="I308" s="7">
        <v>5.407</v>
      </c>
      <c r="J308" s="7">
        <v>5.2210000000000001</v>
      </c>
      <c r="L308" s="13">
        <f t="shared" si="74"/>
        <v>1.5129999999999999E-4</v>
      </c>
      <c r="M308" s="12"/>
      <c r="N308" s="10">
        <f t="shared" si="75"/>
        <v>-3.4000000000000057</v>
      </c>
      <c r="O308" s="10">
        <f t="shared" si="76"/>
        <v>0.17199999999999971</v>
      </c>
      <c r="P308" s="10"/>
      <c r="Q308" s="13">
        <f t="shared" si="77"/>
        <v>-3.4000000000000013E-6</v>
      </c>
      <c r="R308" s="10">
        <f t="shared" si="84"/>
        <v>17200</v>
      </c>
      <c r="S308" s="10"/>
      <c r="T308" s="10">
        <f t="shared" si="78"/>
        <v>531200</v>
      </c>
      <c r="U308" s="10"/>
      <c r="V308" s="10">
        <f t="shared" si="79"/>
        <v>-1.2553731343684738</v>
      </c>
      <c r="W308" s="10"/>
      <c r="X308" s="10">
        <f t="shared" si="80"/>
        <v>0.72525806635996115</v>
      </c>
      <c r="Y308" s="10">
        <f t="shared" si="81"/>
        <v>2.1798389280231869</v>
      </c>
      <c r="Z308" s="10"/>
      <c r="AA308" s="10">
        <f t="shared" si="85"/>
        <v>1.3839379757513925E-2</v>
      </c>
      <c r="AB308" s="10">
        <f t="shared" si="86"/>
        <v>-9.8707540262945592E-3</v>
      </c>
      <c r="AC308" s="10"/>
      <c r="AD308" s="10">
        <f t="shared" si="87"/>
        <v>5.7252580663599613</v>
      </c>
      <c r="AE308" s="10">
        <f t="shared" si="82"/>
        <v>-3.8201610719768131</v>
      </c>
      <c r="AF308" s="10"/>
      <c r="AG308" s="24">
        <f t="shared" si="88"/>
        <v>1.383937975751337E-2</v>
      </c>
      <c r="AH308" s="24">
        <f t="shared" si="89"/>
        <v>-9.8707540262945592E-3</v>
      </c>
      <c r="AJ308" s="57">
        <f t="shared" si="90"/>
        <v>-51.442000000000085</v>
      </c>
      <c r="AL308">
        <v>-103.72030738545003</v>
      </c>
      <c r="AN308">
        <v>0</v>
      </c>
      <c r="AO308">
        <f t="shared" si="71"/>
        <v>0</v>
      </c>
      <c r="AP308">
        <f t="shared" si="72"/>
        <v>0</v>
      </c>
      <c r="AR308" s="11">
        <f>($AW$18*$AW$15 -($AW$18*COS(RADIANS(A308)))-($AW$15*COS(RADIANS(DEGREES(ASIN(SIN(RADIANS(A309))*($AW$18/$AW$15)))))))</f>
        <v>-0.152408307158446</v>
      </c>
      <c r="AS308">
        <f t="shared" si="73"/>
        <v>621.81297582330239</v>
      </c>
    </row>
    <row r="309" spans="1:45" customFormat="1" x14ac:dyDescent="0.2">
      <c r="A309" s="7">
        <v>-56</v>
      </c>
      <c r="B309" s="7">
        <v>147.9</v>
      </c>
      <c r="C309" s="7">
        <f t="shared" si="83"/>
        <v>1.4789999999999999E-4</v>
      </c>
      <c r="D309" s="7"/>
      <c r="E309" s="7">
        <v>5.484</v>
      </c>
      <c r="F309" s="7"/>
      <c r="G309" s="7">
        <v>5.4489999999999998</v>
      </c>
      <c r="H309" s="7">
        <v>5.5279999999999996</v>
      </c>
      <c r="I309" s="7">
        <v>5.5789999999999997</v>
      </c>
      <c r="J309" s="7">
        <v>5.383</v>
      </c>
      <c r="L309" s="13">
        <f t="shared" si="74"/>
        <v>1.4789999999999999E-4</v>
      </c>
      <c r="M309" s="12"/>
      <c r="N309" s="10">
        <f t="shared" si="75"/>
        <v>-3.3700000000000045</v>
      </c>
      <c r="O309" s="10">
        <f t="shared" si="76"/>
        <v>0.16099999999999959</v>
      </c>
      <c r="P309" s="10"/>
      <c r="Q309" s="13">
        <f t="shared" si="77"/>
        <v>-3.3699999999999898E-6</v>
      </c>
      <c r="R309" s="10">
        <f t="shared" si="84"/>
        <v>16100</v>
      </c>
      <c r="S309" s="10"/>
      <c r="T309" s="10">
        <f t="shared" si="78"/>
        <v>548400</v>
      </c>
      <c r="U309" s="10"/>
      <c r="V309" s="10">
        <f t="shared" si="79"/>
        <v>-1.2469547958335727</v>
      </c>
      <c r="W309" s="10"/>
      <c r="X309" s="10">
        <f t="shared" si="80"/>
        <v>0.73909744611747508</v>
      </c>
      <c r="Y309" s="10">
        <f t="shared" si="81"/>
        <v>2.1699681739968923</v>
      </c>
      <c r="Z309" s="10"/>
      <c r="AA309" s="10">
        <f t="shared" si="85"/>
        <v>1.2566500143511572E-2</v>
      </c>
      <c r="AB309" s="10">
        <f t="shared" si="86"/>
        <v>-1.0010171318373562E-2</v>
      </c>
      <c r="AC309" s="10"/>
      <c r="AD309" s="10">
        <f t="shared" si="87"/>
        <v>5.7390974461174746</v>
      </c>
      <c r="AE309" s="10">
        <f t="shared" si="82"/>
        <v>-3.8300318260031077</v>
      </c>
      <c r="AF309" s="10"/>
      <c r="AG309" s="24">
        <f t="shared" si="88"/>
        <v>1.2566500143512016E-2</v>
      </c>
      <c r="AH309" s="24">
        <f t="shared" si="89"/>
        <v>-1.0010171318373562E-2</v>
      </c>
      <c r="AJ309" s="57">
        <f t="shared" si="90"/>
        <v>-49.842300000000066</v>
      </c>
      <c r="AL309">
        <v>-74.127599355094191</v>
      </c>
      <c r="AN309">
        <v>0</v>
      </c>
      <c r="AO309">
        <f t="shared" si="71"/>
        <v>0</v>
      </c>
      <c r="AP309">
        <f t="shared" si="72"/>
        <v>0</v>
      </c>
      <c r="AR309" s="11">
        <f>($AW$18*$AW$15 -($AW$18*COS(RADIANS(A309)))-($AW$15*COS(RADIANS(DEGREES(ASIN(SIN(RADIANS(A310))*($AW$18/$AW$15)))))))</f>
        <v>-0.1540448801121265</v>
      </c>
      <c r="AS309">
        <f t="shared" si="73"/>
        <v>627.52120547309482</v>
      </c>
    </row>
    <row r="310" spans="1:45" customFormat="1" x14ac:dyDescent="0.2">
      <c r="A310" s="7">
        <v>-55</v>
      </c>
      <c r="B310" s="7">
        <v>144.53</v>
      </c>
      <c r="C310" s="7">
        <f t="shared" si="83"/>
        <v>1.4453E-4</v>
      </c>
      <c r="D310" s="7"/>
      <c r="E310" s="7">
        <v>5.6449999999999996</v>
      </c>
      <c r="F310" s="7"/>
      <c r="G310" s="7">
        <v>5.62</v>
      </c>
      <c r="H310" s="7">
        <v>5.6970000000000001</v>
      </c>
      <c r="I310" s="7">
        <v>5.7389999999999999</v>
      </c>
      <c r="J310" s="7">
        <v>5.5220000000000002</v>
      </c>
      <c r="L310" s="13">
        <f t="shared" si="74"/>
        <v>1.4453E-4</v>
      </c>
      <c r="M310" s="12"/>
      <c r="N310" s="10">
        <f t="shared" si="75"/>
        <v>-3.3400000000000034</v>
      </c>
      <c r="O310" s="10">
        <f t="shared" si="76"/>
        <v>0.1670000000000007</v>
      </c>
      <c r="P310" s="10"/>
      <c r="Q310" s="13">
        <f t="shared" si="77"/>
        <v>-3.3400000000000053E-6</v>
      </c>
      <c r="R310" s="10">
        <f t="shared" si="84"/>
        <v>16700</v>
      </c>
      <c r="S310" s="10"/>
      <c r="T310" s="10">
        <f t="shared" si="78"/>
        <v>564500</v>
      </c>
      <c r="U310" s="10"/>
      <c r="V310" s="10">
        <f t="shared" si="79"/>
        <v>-1.2190244323233432</v>
      </c>
      <c r="W310" s="10"/>
      <c r="X310" s="10">
        <f t="shared" si="80"/>
        <v>0.75166394626098665</v>
      </c>
      <c r="Y310" s="10">
        <f t="shared" si="81"/>
        <v>2.1599580026785188</v>
      </c>
      <c r="Z310" s="10"/>
      <c r="AA310" s="10">
        <f t="shared" si="85"/>
        <v>1.2661659364997302E-2</v>
      </c>
      <c r="AB310" s="10">
        <f t="shared" si="86"/>
        <v>-1.0154064451496581E-2</v>
      </c>
      <c r="AC310" s="10"/>
      <c r="AD310" s="10">
        <f t="shared" si="87"/>
        <v>5.7516639462609866</v>
      </c>
      <c r="AE310" s="10">
        <f t="shared" si="82"/>
        <v>-3.8400419973214812</v>
      </c>
      <c r="AF310" s="10"/>
      <c r="AG310" s="24">
        <f t="shared" si="88"/>
        <v>1.2661659364996858E-2</v>
      </c>
      <c r="AH310" s="24">
        <f t="shared" si="89"/>
        <v>-1.0154064451496581E-2</v>
      </c>
      <c r="AJ310" s="57">
        <f t="shared" si="90"/>
        <v>-48.273020000000045</v>
      </c>
      <c r="AL310">
        <v>-53.777519592941623</v>
      </c>
      <c r="AN310">
        <v>0</v>
      </c>
      <c r="AO310">
        <f t="shared" ref="AO310:AO373" si="91">AN311-AN310</f>
        <v>0</v>
      </c>
      <c r="AP310">
        <f t="shared" ref="AP310:AP373" si="92">(($AW$24)*($AO310)*($AW$26)*($AW$25))</f>
        <v>0</v>
      </c>
      <c r="AR310" s="11">
        <f>($AW$18*$AW$15 -($AW$18*COS(RADIANS(A310)))-($AW$15*COS(RADIANS(DEGREES(ASIN(SIN(RADIANS(A311))*($AW$18/$AW$15)))))))</f>
        <v>-0.15567163374526269</v>
      </c>
      <c r="AS310">
        <f t="shared" si="73"/>
        <v>631.22579081066874</v>
      </c>
    </row>
    <row r="311" spans="1:45" customFormat="1" x14ac:dyDescent="0.2">
      <c r="A311" s="7">
        <v>-54</v>
      </c>
      <c r="B311" s="7">
        <v>141.19</v>
      </c>
      <c r="C311" s="7">
        <f t="shared" si="83"/>
        <v>1.4118999999999999E-4</v>
      </c>
      <c r="D311" s="7"/>
      <c r="E311" s="7">
        <v>5.8120000000000003</v>
      </c>
      <c r="F311" s="7"/>
      <c r="G311" s="7">
        <v>5.7859999999999996</v>
      </c>
      <c r="H311" s="7">
        <v>5.8680000000000003</v>
      </c>
      <c r="I311" s="7">
        <v>5.9210000000000003</v>
      </c>
      <c r="J311" s="7">
        <v>5.6719999999999997</v>
      </c>
      <c r="L311" s="13">
        <f t="shared" si="74"/>
        <v>1.4118999999999999E-4</v>
      </c>
      <c r="M311" s="12"/>
      <c r="N311" s="10">
        <f t="shared" si="75"/>
        <v>-3.3000000000000114</v>
      </c>
      <c r="O311" s="10">
        <f t="shared" si="76"/>
        <v>0.16999999999999993</v>
      </c>
      <c r="P311" s="10"/>
      <c r="Q311" s="13">
        <f t="shared" si="77"/>
        <v>-3.300000000000026E-6</v>
      </c>
      <c r="R311" s="10">
        <f t="shared" si="84"/>
        <v>17000</v>
      </c>
      <c r="S311" s="10"/>
      <c r="T311" s="10">
        <f t="shared" si="78"/>
        <v>581200</v>
      </c>
      <c r="U311" s="10"/>
      <c r="V311" s="10">
        <f t="shared" si="79"/>
        <v>-1.2583977768513883</v>
      </c>
      <c r="W311" s="10"/>
      <c r="X311" s="10">
        <f t="shared" si="80"/>
        <v>0.76432560562598395</v>
      </c>
      <c r="Y311" s="10">
        <f t="shared" si="81"/>
        <v>2.1498039382270222</v>
      </c>
      <c r="Z311" s="10"/>
      <c r="AA311" s="10">
        <f t="shared" si="85"/>
        <v>1.2520803069315467E-2</v>
      </c>
      <c r="AB311" s="10">
        <f t="shared" si="86"/>
        <v>-1.0271166629082895E-2</v>
      </c>
      <c r="AC311" s="10"/>
      <c r="AD311" s="10">
        <f t="shared" si="87"/>
        <v>5.7643256056259835</v>
      </c>
      <c r="AE311" s="10">
        <f t="shared" si="82"/>
        <v>-3.8501960617729778</v>
      </c>
      <c r="AF311" s="10"/>
      <c r="AG311" s="24">
        <f t="shared" si="88"/>
        <v>1.2520803069316244E-2</v>
      </c>
      <c r="AH311" s="24">
        <f t="shared" si="89"/>
        <v>-1.0271166629082895E-2</v>
      </c>
      <c r="AJ311" s="57">
        <f t="shared" si="90"/>
        <v>-46.592700000000164</v>
      </c>
      <c r="AL311">
        <v>-39.575474397719226</v>
      </c>
      <c r="AN311">
        <v>0</v>
      </c>
      <c r="AO311">
        <f t="shared" si="91"/>
        <v>0</v>
      </c>
      <c r="AP311">
        <f t="shared" si="92"/>
        <v>0</v>
      </c>
      <c r="AR311" s="11">
        <f>($AW$18*$AW$15 -($AW$18*COS(RADIANS(A311)))-($AW$15*COS(RADIANS(DEGREES(ASIN(SIN(RADIANS(A312))*($AW$18/$AW$15)))))))</f>
        <v>-0.15728761320640666</v>
      </c>
      <c r="AS311">
        <f t="shared" si="73"/>
        <v>634.880999729667</v>
      </c>
    </row>
    <row r="312" spans="1:45" customFormat="1" x14ac:dyDescent="0.2">
      <c r="A312" s="7">
        <v>-53</v>
      </c>
      <c r="B312" s="7">
        <v>137.88999999999999</v>
      </c>
      <c r="C312" s="7">
        <f t="shared" si="83"/>
        <v>1.3788999999999997E-4</v>
      </c>
      <c r="D312" s="7"/>
      <c r="E312" s="7">
        <v>5.9820000000000002</v>
      </c>
      <c r="F312" s="7"/>
      <c r="G312" s="7">
        <v>5.9619999999999997</v>
      </c>
      <c r="H312" s="7">
        <v>6.0469999999999997</v>
      </c>
      <c r="I312" s="7">
        <v>6.093</v>
      </c>
      <c r="J312" s="7">
        <v>5.8259999999999996</v>
      </c>
      <c r="L312" s="13">
        <f t="shared" si="74"/>
        <v>1.3788999999999997E-4</v>
      </c>
      <c r="M312" s="12"/>
      <c r="N312" s="10">
        <f t="shared" si="75"/>
        <v>-3.2799999999999727</v>
      </c>
      <c r="O312" s="10">
        <f t="shared" si="76"/>
        <v>0.18400000000000016</v>
      </c>
      <c r="P312" s="10"/>
      <c r="Q312" s="13">
        <f t="shared" si="77"/>
        <v>-3.279999999999955E-6</v>
      </c>
      <c r="R312" s="10">
        <f t="shared" si="84"/>
        <v>18400</v>
      </c>
      <c r="S312" s="10"/>
      <c r="T312" s="10">
        <f t="shared" si="78"/>
        <v>598200</v>
      </c>
      <c r="U312" s="10"/>
      <c r="V312" s="10">
        <f t="shared" si="79"/>
        <v>-1.3423984289251987</v>
      </c>
      <c r="W312" s="10"/>
      <c r="X312" s="10">
        <f t="shared" si="80"/>
        <v>0.77684640869529942</v>
      </c>
      <c r="Y312" s="10">
        <f t="shared" si="81"/>
        <v>2.1395327715979393</v>
      </c>
      <c r="Z312" s="10"/>
      <c r="AA312" s="10">
        <f t="shared" si="85"/>
        <v>1.3157111695190071E-2</v>
      </c>
      <c r="AB312" s="10">
        <f t="shared" si="86"/>
        <v>-1.045544734520254E-2</v>
      </c>
      <c r="AC312" s="10"/>
      <c r="AD312" s="10">
        <f t="shared" si="87"/>
        <v>5.7768464086952998</v>
      </c>
      <c r="AE312" s="10">
        <f t="shared" si="82"/>
        <v>-3.8604672284020607</v>
      </c>
      <c r="AF312" s="10"/>
      <c r="AG312" s="24">
        <f t="shared" si="88"/>
        <v>1.3157111695189627E-2</v>
      </c>
      <c r="AH312" s="24">
        <f t="shared" si="89"/>
        <v>-1.045544734520254E-2</v>
      </c>
      <c r="AJ312" s="57">
        <f t="shared" si="90"/>
        <v>-45.227919999999621</v>
      </c>
      <c r="AL312">
        <v>-29.521606243787474</v>
      </c>
      <c r="AN312">
        <v>0</v>
      </c>
      <c r="AO312">
        <f t="shared" si="91"/>
        <v>0</v>
      </c>
      <c r="AP312">
        <f t="shared" si="92"/>
        <v>0</v>
      </c>
      <c r="AR312" s="11">
        <f>($AW$18*$AW$15 -($AW$18*COS(RADIANS(A312)))-($AW$15*COS(RADIANS(DEGREES(ASIN(SIN(RADIANS(A313))*($AW$18/$AW$15)))))))</f>
        <v>-0.15889187044831157</v>
      </c>
      <c r="AS312">
        <f t="shared" si="73"/>
        <v>638.1782025351049</v>
      </c>
    </row>
    <row r="313" spans="1:45" customFormat="1" x14ac:dyDescent="0.2">
      <c r="A313" s="7">
        <v>-52</v>
      </c>
      <c r="B313" s="7">
        <v>134.61000000000001</v>
      </c>
      <c r="C313" s="7">
        <f t="shared" si="83"/>
        <v>1.3461000000000001E-4</v>
      </c>
      <c r="D313" s="7"/>
      <c r="E313" s="7">
        <v>6.1660000000000004</v>
      </c>
      <c r="F313" s="7"/>
      <c r="G313" s="7">
        <v>6.1449999999999996</v>
      </c>
      <c r="H313" s="7">
        <v>6.2359999999999998</v>
      </c>
      <c r="I313" s="7">
        <v>6.2859999999999996</v>
      </c>
      <c r="J313" s="7">
        <v>5.9969999999999999</v>
      </c>
      <c r="L313" s="13">
        <f t="shared" si="74"/>
        <v>1.3461000000000001E-4</v>
      </c>
      <c r="M313" s="12"/>
      <c r="N313" s="10">
        <f t="shared" si="75"/>
        <v>-3.2400000000000091</v>
      </c>
      <c r="O313" s="10">
        <f t="shared" si="76"/>
        <v>0.20500000000000007</v>
      </c>
      <c r="P313" s="10"/>
      <c r="Q313" s="13">
        <f t="shared" si="77"/>
        <v>-3.2400000000000029E-6</v>
      </c>
      <c r="R313" s="10">
        <f t="shared" si="84"/>
        <v>20500</v>
      </c>
      <c r="S313" s="10"/>
      <c r="T313" s="10">
        <f t="shared" si="78"/>
        <v>616600</v>
      </c>
      <c r="U313" s="10"/>
      <c r="V313" s="10">
        <f t="shared" si="79"/>
        <v>-1.3600436415791539</v>
      </c>
      <c r="W313" s="10"/>
      <c r="X313" s="10">
        <f t="shared" si="80"/>
        <v>0.79000352039048949</v>
      </c>
      <c r="Y313" s="10">
        <f t="shared" si="81"/>
        <v>2.1290773242527368</v>
      </c>
      <c r="Z313" s="10"/>
      <c r="AA313" s="10">
        <f t="shared" si="85"/>
        <v>1.4204084691551988E-2</v>
      </c>
      <c r="AB313" s="10">
        <f t="shared" si="86"/>
        <v>-1.0581124340948822E-2</v>
      </c>
      <c r="AC313" s="10"/>
      <c r="AD313" s="10">
        <f t="shared" si="87"/>
        <v>5.7900035203904894</v>
      </c>
      <c r="AE313" s="10">
        <f t="shared" si="82"/>
        <v>-3.8709226757472632</v>
      </c>
      <c r="AF313" s="10"/>
      <c r="AG313" s="24">
        <f t="shared" si="88"/>
        <v>1.4204084691551877E-2</v>
      </c>
      <c r="AH313" s="24">
        <f t="shared" si="89"/>
        <v>-1.0581124340948822E-2</v>
      </c>
      <c r="AJ313" s="57">
        <f t="shared" si="90"/>
        <v>-43.613640000000132</v>
      </c>
      <c r="AL313">
        <v>-22.305468827264605</v>
      </c>
      <c r="AN313">
        <v>0</v>
      </c>
      <c r="AO313">
        <f t="shared" si="91"/>
        <v>0</v>
      </c>
      <c r="AP313">
        <f t="shared" si="92"/>
        <v>0</v>
      </c>
      <c r="AR313" s="11">
        <f>($AW$18*$AW$15 -($AW$18*COS(RADIANS(A313)))-($AW$15*COS(RADIANS(DEGREES(ASIN(SIN(RADIANS(A314))*($AW$18/$AW$15)))))))</f>
        <v>-0.16048346511840672</v>
      </c>
      <c r="AS313">
        <f t="shared" si="73"/>
        <v>642.16056310867293</v>
      </c>
    </row>
    <row r="314" spans="1:45" customFormat="1" x14ac:dyDescent="0.2">
      <c r="A314" s="7">
        <v>-51</v>
      </c>
      <c r="B314" s="7">
        <v>131.37</v>
      </c>
      <c r="C314" s="7">
        <f t="shared" si="83"/>
        <v>1.3137000000000001E-4</v>
      </c>
      <c r="D314" s="7"/>
      <c r="E314" s="7">
        <v>6.3710000000000004</v>
      </c>
      <c r="F314" s="7"/>
      <c r="G314" s="7">
        <v>6.3540000000000001</v>
      </c>
      <c r="H314" s="7">
        <v>6.4539999999999997</v>
      </c>
      <c r="I314" s="7">
        <v>6.4749999999999996</v>
      </c>
      <c r="J314" s="7">
        <v>6.202</v>
      </c>
      <c r="L314" s="13">
        <f t="shared" si="74"/>
        <v>1.3137000000000001E-4</v>
      </c>
      <c r="M314" s="12"/>
      <c r="N314" s="10">
        <f t="shared" si="75"/>
        <v>-3.210000000000008</v>
      </c>
      <c r="O314" s="10">
        <f t="shared" si="76"/>
        <v>0.21799999999999997</v>
      </c>
      <c r="P314" s="10"/>
      <c r="Q314" s="13">
        <f t="shared" si="77"/>
        <v>-3.2100000000000184E-6</v>
      </c>
      <c r="R314" s="10">
        <f t="shared" si="84"/>
        <v>21800</v>
      </c>
      <c r="S314" s="10"/>
      <c r="T314" s="10">
        <f t="shared" si="78"/>
        <v>637100</v>
      </c>
      <c r="U314" s="10"/>
      <c r="V314" s="10">
        <f t="shared" si="79"/>
        <v>-1.3523731033406987</v>
      </c>
      <c r="W314" s="10"/>
      <c r="X314" s="10">
        <f t="shared" si="80"/>
        <v>0.80420760508204148</v>
      </c>
      <c r="Y314" s="10">
        <f t="shared" si="81"/>
        <v>2.1184961999117879</v>
      </c>
      <c r="Z314" s="10"/>
      <c r="AA314" s="10">
        <f t="shared" si="85"/>
        <v>1.461190246549493E-2</v>
      </c>
      <c r="AB314" s="10">
        <f t="shared" si="86"/>
        <v>-1.0743701171625375E-2</v>
      </c>
      <c r="AC314" s="10"/>
      <c r="AD314" s="10">
        <f t="shared" si="87"/>
        <v>5.8042076050820413</v>
      </c>
      <c r="AE314" s="10">
        <f t="shared" si="82"/>
        <v>-3.8815038000882121</v>
      </c>
      <c r="AF314" s="10"/>
      <c r="AG314" s="24">
        <f t="shared" si="88"/>
        <v>1.4611902465495596E-2</v>
      </c>
      <c r="AH314" s="24">
        <f t="shared" si="89"/>
        <v>-1.0743701171625375E-2</v>
      </c>
      <c r="AJ314" s="57">
        <f t="shared" si="90"/>
        <v>-42.169770000000106</v>
      </c>
      <c r="AL314">
        <v>-17.056730903676332</v>
      </c>
      <c r="AN314">
        <v>0</v>
      </c>
      <c r="AO314">
        <f t="shared" si="91"/>
        <v>0</v>
      </c>
      <c r="AP314">
        <f t="shared" si="92"/>
        <v>0</v>
      </c>
      <c r="AR314" s="11">
        <f>($AW$18*$AW$15 -($AW$18*COS(RADIANS(A314)))-($AW$15*COS(RADIANS(DEGREES(ASIN(SIN(RADIANS(A315))*($AW$18/$AW$15)))))))</f>
        <v>-0.16206146540689215</v>
      </c>
      <c r="AS314">
        <f t="shared" ref="AS314:AS377" si="93">(T314*C314)/($AV$28*$AW$27)</f>
        <v>647.53998542329805</v>
      </c>
    </row>
    <row r="315" spans="1:45" customFormat="1" x14ac:dyDescent="0.2">
      <c r="A315" s="7">
        <v>-50</v>
      </c>
      <c r="B315" s="7">
        <v>128.16</v>
      </c>
      <c r="C315" s="7">
        <f t="shared" si="83"/>
        <v>1.2815999999999999E-4</v>
      </c>
      <c r="D315" s="7"/>
      <c r="E315" s="7">
        <v>6.5890000000000004</v>
      </c>
      <c r="F315" s="7"/>
      <c r="G315" s="7">
        <v>6.5659999999999998</v>
      </c>
      <c r="H315" s="7">
        <v>6.6740000000000004</v>
      </c>
      <c r="I315" s="7">
        <v>6.6970000000000001</v>
      </c>
      <c r="J315" s="7">
        <v>6.4210000000000003</v>
      </c>
      <c r="L315" s="13">
        <f t="shared" si="74"/>
        <v>1.2815999999999999E-4</v>
      </c>
      <c r="M315" s="12"/>
      <c r="N315" s="10">
        <f t="shared" si="75"/>
        <v>-3.1700000000000017</v>
      </c>
      <c r="O315" s="10">
        <f t="shared" si="76"/>
        <v>0.22699999999999942</v>
      </c>
      <c r="P315" s="10"/>
      <c r="Q315" s="13">
        <f t="shared" si="77"/>
        <v>-3.170000000000012E-6</v>
      </c>
      <c r="R315" s="10">
        <f t="shared" si="84"/>
        <v>22700</v>
      </c>
      <c r="S315" s="10"/>
      <c r="T315" s="10">
        <f t="shared" si="78"/>
        <v>658900</v>
      </c>
      <c r="U315" s="10"/>
      <c r="V315" s="10">
        <f t="shared" si="79"/>
        <v>-1.3434080279159248</v>
      </c>
      <c r="W315" s="10"/>
      <c r="X315" s="10">
        <f t="shared" si="80"/>
        <v>0.81881950754753641</v>
      </c>
      <c r="Y315" s="10">
        <f t="shared" si="81"/>
        <v>2.1077524987401626</v>
      </c>
      <c r="Z315" s="10"/>
      <c r="AA315" s="10">
        <f t="shared" si="85"/>
        <v>1.471007421110726E-2</v>
      </c>
      <c r="AB315" s="10">
        <f t="shared" si="86"/>
        <v>-1.087723068047497E-2</v>
      </c>
      <c r="AC315" s="10"/>
      <c r="AD315" s="10">
        <f t="shared" si="87"/>
        <v>5.8188195075475369</v>
      </c>
      <c r="AE315" s="10">
        <f t="shared" si="82"/>
        <v>-3.8922475012598374</v>
      </c>
      <c r="AF315" s="10"/>
      <c r="AG315" s="24">
        <f t="shared" si="88"/>
        <v>1.4710074211106594E-2</v>
      </c>
      <c r="AH315" s="24">
        <f t="shared" si="89"/>
        <v>-1.087723068047497E-2</v>
      </c>
      <c r="AJ315" s="57">
        <f t="shared" si="90"/>
        <v>-40.62672000000002</v>
      </c>
      <c r="AL315">
        <v>-13.189770617932245</v>
      </c>
      <c r="AN315">
        <v>0</v>
      </c>
      <c r="AO315">
        <f t="shared" si="91"/>
        <v>0</v>
      </c>
      <c r="AP315">
        <f t="shared" si="92"/>
        <v>0</v>
      </c>
      <c r="AR315" s="11">
        <f>($AW$18*$AW$15 -($AW$18*COS(RADIANS(A315)))-($AW$15*COS(RADIANS(DEGREES(ASIN(SIN(RADIANS(A316))*($AW$18/$AW$15)))))))</f>
        <v>-0.16362494885296569</v>
      </c>
      <c r="AS315">
        <f t="shared" si="93"/>
        <v>653.33329694007182</v>
      </c>
    </row>
    <row r="316" spans="1:45" customFormat="1" x14ac:dyDescent="0.2">
      <c r="A316" s="7">
        <v>-49</v>
      </c>
      <c r="B316" s="7">
        <v>124.99</v>
      </c>
      <c r="C316" s="7">
        <f t="shared" si="83"/>
        <v>1.2498999999999998E-4</v>
      </c>
      <c r="D316" s="7"/>
      <c r="E316" s="7">
        <v>6.8159999999999998</v>
      </c>
      <c r="F316" s="7"/>
      <c r="G316" s="7">
        <v>6.7729999999999997</v>
      </c>
      <c r="H316" s="7">
        <v>6.891</v>
      </c>
      <c r="I316" s="7">
        <v>6.9260000000000002</v>
      </c>
      <c r="J316" s="7">
        <v>6.6740000000000004</v>
      </c>
      <c r="L316" s="13">
        <f t="shared" si="74"/>
        <v>1.2498999999999998E-4</v>
      </c>
      <c r="M316" s="12"/>
      <c r="N316" s="10">
        <f t="shared" si="75"/>
        <v>-3.1400000000000006</v>
      </c>
      <c r="O316" s="10">
        <f t="shared" si="76"/>
        <v>0.2370000000000001</v>
      </c>
      <c r="P316" s="10"/>
      <c r="Q316" s="13">
        <f t="shared" si="77"/>
        <v>-3.1399999999999869E-6</v>
      </c>
      <c r="R316" s="10">
        <f t="shared" si="84"/>
        <v>23700</v>
      </c>
      <c r="S316" s="10"/>
      <c r="T316" s="10">
        <f t="shared" si="78"/>
        <v>681600</v>
      </c>
      <c r="U316" s="10"/>
      <c r="V316" s="10">
        <f t="shared" si="79"/>
        <v>-1.3507377238275</v>
      </c>
      <c r="W316" s="10"/>
      <c r="X316" s="10">
        <f t="shared" si="80"/>
        <v>0.83352958175864367</v>
      </c>
      <c r="Y316" s="10">
        <f t="shared" si="81"/>
        <v>2.0968752680596876</v>
      </c>
      <c r="Z316" s="10"/>
      <c r="AA316" s="10">
        <f t="shared" si="85"/>
        <v>1.4844302085958105E-2</v>
      </c>
      <c r="AB316" s="10">
        <f t="shared" si="86"/>
        <v>-1.1049734538944644E-2</v>
      </c>
      <c r="AC316" s="10"/>
      <c r="AD316" s="10">
        <f t="shared" si="87"/>
        <v>5.8335295817586434</v>
      </c>
      <c r="AE316" s="10">
        <f t="shared" si="82"/>
        <v>-3.9031247319403124</v>
      </c>
      <c r="AF316" s="10"/>
      <c r="AG316" s="24">
        <f t="shared" si="88"/>
        <v>1.4844302085958105E-2</v>
      </c>
      <c r="AH316" s="24">
        <f t="shared" si="89"/>
        <v>-1.1049734538944644E-2</v>
      </c>
      <c r="AJ316" s="57">
        <f t="shared" si="90"/>
        <v>-39.246860000000005</v>
      </c>
      <c r="AL316">
        <v>-10.305525010280949</v>
      </c>
      <c r="AN316">
        <v>0</v>
      </c>
      <c r="AO316">
        <f t="shared" si="91"/>
        <v>0</v>
      </c>
      <c r="AP316">
        <f t="shared" si="92"/>
        <v>0</v>
      </c>
      <c r="AR316" s="11">
        <f>($AW$18*$AW$15 -($AW$18*COS(RADIANS(A316)))-($AW$15*COS(RADIANS(DEGREES(ASIN(SIN(RADIANS(A317))*($AW$18/$AW$15)))))))</f>
        <v>-0.16517300310988198</v>
      </c>
      <c r="AS316">
        <f t="shared" si="93"/>
        <v>659.12477482926761</v>
      </c>
    </row>
    <row r="317" spans="1:45" customFormat="1" x14ac:dyDescent="0.2">
      <c r="A317" s="7">
        <v>-48</v>
      </c>
      <c r="B317" s="7">
        <v>121.85</v>
      </c>
      <c r="C317" s="7">
        <f t="shared" si="83"/>
        <v>1.2184999999999999E-4</v>
      </c>
      <c r="D317" s="7"/>
      <c r="E317" s="7">
        <v>7.0529999999999999</v>
      </c>
      <c r="F317" s="7"/>
      <c r="G317" s="7">
        <v>7.0149999999999997</v>
      </c>
      <c r="H317" s="7">
        <v>7.0979999999999999</v>
      </c>
      <c r="I317" s="7">
        <v>7.141</v>
      </c>
      <c r="J317" s="7">
        <v>6.9569999999999999</v>
      </c>
      <c r="L317" s="13">
        <f t="shared" si="74"/>
        <v>1.2184999999999999E-4</v>
      </c>
      <c r="M317" s="12"/>
      <c r="N317" s="10">
        <f t="shared" si="75"/>
        <v>-3.0899999999999892</v>
      </c>
      <c r="O317" s="10">
        <f t="shared" si="76"/>
        <v>0.24899999999999967</v>
      </c>
      <c r="P317" s="10"/>
      <c r="Q317" s="13">
        <f t="shared" si="77"/>
        <v>-3.0899999999999992E-6</v>
      </c>
      <c r="R317" s="10">
        <f t="shared" si="84"/>
        <v>24900</v>
      </c>
      <c r="S317" s="10"/>
      <c r="T317" s="10">
        <f t="shared" si="78"/>
        <v>705300</v>
      </c>
      <c r="U317" s="10"/>
      <c r="V317" s="10">
        <f t="shared" si="79"/>
        <v>-1.309900622345769</v>
      </c>
      <c r="W317" s="10"/>
      <c r="X317" s="10">
        <f t="shared" si="80"/>
        <v>0.84837388384460177</v>
      </c>
      <c r="Y317" s="10">
        <f t="shared" si="81"/>
        <v>2.085825533520743</v>
      </c>
      <c r="Z317" s="10"/>
      <c r="AA317" s="10">
        <f t="shared" si="85"/>
        <v>1.5067944769106778E-2</v>
      </c>
      <c r="AB317" s="10">
        <f t="shared" si="86"/>
        <v>-1.1155344596736061E-2</v>
      </c>
      <c r="AC317" s="10"/>
      <c r="AD317" s="10">
        <f t="shared" si="87"/>
        <v>5.8483738838446016</v>
      </c>
      <c r="AE317" s="10">
        <f t="shared" si="82"/>
        <v>-3.914174466479257</v>
      </c>
      <c r="AF317" s="10"/>
      <c r="AG317" s="24">
        <f t="shared" si="88"/>
        <v>1.5067944769106667E-2</v>
      </c>
      <c r="AH317" s="24">
        <f t="shared" si="89"/>
        <v>-1.1155344596736061E-2</v>
      </c>
      <c r="AJ317" s="57">
        <f t="shared" si="90"/>
        <v>-37.651649999999862</v>
      </c>
      <c r="AL317">
        <v>-8.1287087225185157</v>
      </c>
      <c r="AN317">
        <v>0</v>
      </c>
      <c r="AO317">
        <f t="shared" si="91"/>
        <v>0</v>
      </c>
      <c r="AP317">
        <f t="shared" si="92"/>
        <v>0</v>
      </c>
      <c r="AR317" s="11">
        <f>($AW$18*$AW$15 -($AW$18*COS(RADIANS(A317)))-($AW$15*COS(RADIANS(DEGREES(ASIN(SIN(RADIANS(A318))*($AW$18/$AW$15)))))))</f>
        <v>-0.16670472666970526</v>
      </c>
      <c r="AS317">
        <f t="shared" si="93"/>
        <v>664.90898783957891</v>
      </c>
    </row>
    <row r="318" spans="1:45" customFormat="1" x14ac:dyDescent="0.2">
      <c r="A318" s="7">
        <v>-47</v>
      </c>
      <c r="B318" s="7">
        <v>118.76</v>
      </c>
      <c r="C318" s="7">
        <f t="shared" si="83"/>
        <v>1.1875999999999999E-4</v>
      </c>
      <c r="D318" s="7"/>
      <c r="E318" s="7">
        <v>7.3019999999999996</v>
      </c>
      <c r="F318" s="7"/>
      <c r="G318" s="7">
        <v>7.242</v>
      </c>
      <c r="H318" s="7">
        <v>7.3470000000000004</v>
      </c>
      <c r="I318" s="7">
        <v>7.3879999999999999</v>
      </c>
      <c r="J318" s="7">
        <v>7.23</v>
      </c>
      <c r="L318" s="13">
        <f t="shared" si="74"/>
        <v>1.1875999999999999E-4</v>
      </c>
      <c r="M318" s="12"/>
      <c r="N318" s="10">
        <f t="shared" si="75"/>
        <v>-3.0600000000000023</v>
      </c>
      <c r="O318" s="10">
        <f t="shared" si="76"/>
        <v>0.25400000000000045</v>
      </c>
      <c r="P318" s="10"/>
      <c r="Q318" s="13">
        <f t="shared" si="77"/>
        <v>-3.0600000000000012E-6</v>
      </c>
      <c r="R318" s="10">
        <f t="shared" si="84"/>
        <v>25400</v>
      </c>
      <c r="S318" s="10"/>
      <c r="T318" s="10">
        <f t="shared" si="78"/>
        <v>730200</v>
      </c>
      <c r="U318" s="10"/>
      <c r="V318" s="10">
        <f t="shared" si="79"/>
        <v>-1.2542898004618399</v>
      </c>
      <c r="W318" s="10"/>
      <c r="X318" s="10">
        <f t="shared" si="80"/>
        <v>0.86344182861370855</v>
      </c>
      <c r="Y318" s="10">
        <f t="shared" si="81"/>
        <v>2.0746701889240069</v>
      </c>
      <c r="Z318" s="10"/>
      <c r="AA318" s="10">
        <f t="shared" si="85"/>
        <v>1.4850120636087483E-2</v>
      </c>
      <c r="AB318" s="10">
        <f t="shared" si="86"/>
        <v>-1.1336829972257156E-2</v>
      </c>
      <c r="AC318" s="10"/>
      <c r="AD318" s="10">
        <f t="shared" si="87"/>
        <v>5.8634418286137082</v>
      </c>
      <c r="AE318" s="10">
        <f t="shared" si="82"/>
        <v>-3.9253298110759931</v>
      </c>
      <c r="AF318" s="10"/>
      <c r="AG318" s="24">
        <f t="shared" si="88"/>
        <v>1.4850120636087816E-2</v>
      </c>
      <c r="AH318" s="24">
        <f t="shared" si="89"/>
        <v>-1.1336829972257156E-2</v>
      </c>
      <c r="AJ318" s="57">
        <f t="shared" si="90"/>
        <v>-36.340560000000025</v>
      </c>
      <c r="AL318">
        <v>-6.4671583858300989</v>
      </c>
      <c r="AN318">
        <v>0</v>
      </c>
      <c r="AO318">
        <f t="shared" si="91"/>
        <v>0</v>
      </c>
      <c r="AP318">
        <f t="shared" si="92"/>
        <v>0</v>
      </c>
      <c r="AR318" s="11">
        <f>($AW$18*$AW$15 -($AW$18*COS(RADIANS(A318)))-($AW$15*COS(RADIANS(DEGREES(ASIN(SIN(RADIANS(A319))*($AW$18/$AW$15)))))))</f>
        <v>-0.16821922954875745</v>
      </c>
      <c r="AS318">
        <f t="shared" si="93"/>
        <v>670.92628044656885</v>
      </c>
    </row>
    <row r="319" spans="1:45" customFormat="1" x14ac:dyDescent="0.2">
      <c r="A319" s="7">
        <v>-46</v>
      </c>
      <c r="B319" s="7">
        <v>115.7</v>
      </c>
      <c r="C319" s="7">
        <f t="shared" si="83"/>
        <v>1.1569999999999999E-4</v>
      </c>
      <c r="D319" s="7"/>
      <c r="E319" s="7">
        <v>7.556</v>
      </c>
      <c r="F319" s="7"/>
      <c r="G319" s="7">
        <v>7.4960000000000004</v>
      </c>
      <c r="H319" s="7">
        <v>7.61</v>
      </c>
      <c r="I319" s="7">
        <v>7.6479999999999997</v>
      </c>
      <c r="J319" s="7">
        <v>7.4720000000000004</v>
      </c>
      <c r="L319" s="13">
        <f t="shared" si="74"/>
        <v>1.1569999999999999E-4</v>
      </c>
      <c r="M319" s="12"/>
      <c r="N319" s="10">
        <f t="shared" si="75"/>
        <v>-3.0100000000000051</v>
      </c>
      <c r="O319" s="10">
        <f t="shared" si="76"/>
        <v>0.25399999999999956</v>
      </c>
      <c r="P319" s="10"/>
      <c r="Q319" s="13">
        <f t="shared" si="77"/>
        <v>-3.01E-6</v>
      </c>
      <c r="R319" s="10">
        <f t="shared" si="84"/>
        <v>25400</v>
      </c>
      <c r="S319" s="10"/>
      <c r="T319" s="10">
        <f t="shared" si="78"/>
        <v>755600</v>
      </c>
      <c r="U319" s="10"/>
      <c r="V319" s="10">
        <f t="shared" si="79"/>
        <v>-1.2353998510468593</v>
      </c>
      <c r="W319" s="10"/>
      <c r="X319" s="10">
        <f t="shared" si="80"/>
        <v>0.87829194924979603</v>
      </c>
      <c r="Y319" s="10">
        <f t="shared" si="81"/>
        <v>2.0633333589517497</v>
      </c>
      <c r="Z319" s="10"/>
      <c r="AA319" s="10">
        <f t="shared" si="85"/>
        <v>1.4359084627504237E-2</v>
      </c>
      <c r="AB319" s="10">
        <f t="shared" si="86"/>
        <v>-1.144798006187786E-2</v>
      </c>
      <c r="AC319" s="10"/>
      <c r="AD319" s="10">
        <f t="shared" si="87"/>
        <v>5.878291949249796</v>
      </c>
      <c r="AE319" s="10">
        <f t="shared" si="82"/>
        <v>-3.9366666410482503</v>
      </c>
      <c r="AF319" s="10"/>
      <c r="AG319" s="24">
        <f t="shared" si="88"/>
        <v>1.4359084627503904E-2</v>
      </c>
      <c r="AH319" s="24">
        <f t="shared" si="89"/>
        <v>-1.144798006187786E-2</v>
      </c>
      <c r="AJ319" s="57">
        <f t="shared" si="90"/>
        <v>-34.825700000000055</v>
      </c>
      <c r="AL319">
        <v>-5.1851882034938619</v>
      </c>
      <c r="AN319">
        <v>0</v>
      </c>
      <c r="AO319">
        <f t="shared" si="91"/>
        <v>0</v>
      </c>
      <c r="AP319">
        <f t="shared" si="92"/>
        <v>0</v>
      </c>
      <c r="AR319" s="11">
        <f>($AW$18*$AW$15 -($AW$18*COS(RADIANS(A319)))-($AW$15*COS(RADIANS(DEGREES(ASIN(SIN(RADIANS(A320))*($AW$18/$AW$15)))))))</f>
        <v>-0.16971563393487829</v>
      </c>
      <c r="AS319">
        <f t="shared" si="93"/>
        <v>676.37585255549413</v>
      </c>
    </row>
    <row r="320" spans="1:45" customFormat="1" x14ac:dyDescent="0.2">
      <c r="A320" s="7">
        <v>-45</v>
      </c>
      <c r="B320" s="7">
        <v>112.69</v>
      </c>
      <c r="C320" s="7">
        <f t="shared" si="83"/>
        <v>1.1268999999999999E-4</v>
      </c>
      <c r="D320" s="7"/>
      <c r="E320" s="7">
        <v>7.81</v>
      </c>
      <c r="F320" s="7"/>
      <c r="G320" s="7">
        <v>7.7839999999999998</v>
      </c>
      <c r="H320" s="7">
        <v>7.875</v>
      </c>
      <c r="I320" s="7">
        <v>7.9050000000000002</v>
      </c>
      <c r="J320" s="7">
        <v>7.6760000000000002</v>
      </c>
      <c r="L320" s="13">
        <f t="shared" si="74"/>
        <v>1.1268999999999999E-4</v>
      </c>
      <c r="M320" s="12"/>
      <c r="N320" s="10">
        <f t="shared" si="75"/>
        <v>-2.9699999999999989</v>
      </c>
      <c r="O320" s="10">
        <f t="shared" si="76"/>
        <v>0.26199999999999957</v>
      </c>
      <c r="P320" s="10"/>
      <c r="Q320" s="13">
        <f t="shared" si="77"/>
        <v>-2.9699999999999936E-6</v>
      </c>
      <c r="R320" s="10">
        <f t="shared" si="84"/>
        <v>26199.999999999884</v>
      </c>
      <c r="S320" s="10"/>
      <c r="T320" s="10">
        <f t="shared" si="78"/>
        <v>781000</v>
      </c>
      <c r="U320" s="10"/>
      <c r="V320" s="10">
        <f t="shared" si="79"/>
        <v>-1.2863706907335701</v>
      </c>
      <c r="W320" s="10"/>
      <c r="X320" s="10">
        <f t="shared" si="80"/>
        <v>0.89265103387730027</v>
      </c>
      <c r="Y320" s="10">
        <f t="shared" si="81"/>
        <v>2.0518853788898719</v>
      </c>
      <c r="Z320" s="10"/>
      <c r="AA320" s="10">
        <f t="shared" si="85"/>
        <v>1.4330119351553816E-2</v>
      </c>
      <c r="AB320" s="10">
        <f t="shared" si="86"/>
        <v>-1.1599579957380257E-2</v>
      </c>
      <c r="AC320" s="10"/>
      <c r="AD320" s="10">
        <f t="shared" si="87"/>
        <v>5.8926510338772999</v>
      </c>
      <c r="AE320" s="10">
        <f t="shared" si="82"/>
        <v>-3.9481146211101281</v>
      </c>
      <c r="AF320" s="10"/>
      <c r="AG320" s="24">
        <f t="shared" si="88"/>
        <v>1.4330119351553705E-2</v>
      </c>
      <c r="AH320" s="24">
        <f t="shared" si="89"/>
        <v>-1.1599579957380257E-2</v>
      </c>
      <c r="AJ320" s="57">
        <f t="shared" si="90"/>
        <v>-33.468929999999986</v>
      </c>
      <c r="AL320">
        <v>-4.1859241534787328</v>
      </c>
      <c r="AN320">
        <v>0</v>
      </c>
      <c r="AO320">
        <f t="shared" si="91"/>
        <v>0</v>
      </c>
      <c r="AP320">
        <f t="shared" si="92"/>
        <v>0</v>
      </c>
      <c r="AR320" s="11">
        <f>($AW$18*$AW$15 -($AW$18*COS(RADIANS(A320)))-($AW$15*COS(RADIANS(DEGREES(ASIN(SIN(RADIANS(A321))*($AW$18/$AW$15)))))))</f>
        <v>-0.17119307479770984</v>
      </c>
      <c r="AS320">
        <f t="shared" si="93"/>
        <v>680.92487368207117</v>
      </c>
    </row>
    <row r="321" spans="1:45" customFormat="1" x14ac:dyDescent="0.2">
      <c r="A321" s="7">
        <v>-44</v>
      </c>
      <c r="B321" s="7">
        <v>109.72</v>
      </c>
      <c r="C321" s="7">
        <f t="shared" si="83"/>
        <v>1.0972E-4</v>
      </c>
      <c r="D321" s="7"/>
      <c r="E321" s="7">
        <v>8.0719999999999992</v>
      </c>
      <c r="F321" s="7"/>
      <c r="G321" s="7">
        <v>8.0389999999999997</v>
      </c>
      <c r="H321" s="7">
        <v>8.173</v>
      </c>
      <c r="I321" s="7">
        <v>8.1839999999999993</v>
      </c>
      <c r="J321" s="7">
        <v>7.8929999999999998</v>
      </c>
      <c r="L321" s="13">
        <f t="shared" si="74"/>
        <v>1.0972E-4</v>
      </c>
      <c r="M321" s="12"/>
      <c r="N321" s="10">
        <f t="shared" si="75"/>
        <v>-2.9200000000000017</v>
      </c>
      <c r="O321" s="10">
        <f t="shared" si="76"/>
        <v>0.28500000000000014</v>
      </c>
      <c r="P321" s="10"/>
      <c r="Q321" s="13">
        <f t="shared" si="77"/>
        <v>-2.9200000000000059E-6</v>
      </c>
      <c r="R321" s="10">
        <f t="shared" si="84"/>
        <v>28500</v>
      </c>
      <c r="S321" s="10"/>
      <c r="T321" s="10">
        <f t="shared" si="78"/>
        <v>807199.99999999988</v>
      </c>
      <c r="U321" s="10"/>
      <c r="V321" s="10">
        <f t="shared" si="79"/>
        <v>-1.1716587363210378</v>
      </c>
      <c r="W321" s="10"/>
      <c r="X321" s="10">
        <f t="shared" si="80"/>
        <v>0.90698115322885409</v>
      </c>
      <c r="Y321" s="10">
        <f t="shared" si="81"/>
        <v>2.0402857989324916</v>
      </c>
      <c r="Z321" s="10"/>
      <c r="AA321" s="10">
        <f t="shared" si="85"/>
        <v>1.5069248938319735E-2</v>
      </c>
      <c r="AB321" s="10">
        <f t="shared" si="86"/>
        <v>-1.171454623995416E-2</v>
      </c>
      <c r="AC321" s="10"/>
      <c r="AD321" s="10">
        <f t="shared" si="87"/>
        <v>5.9069811532288536</v>
      </c>
      <c r="AE321" s="10">
        <f t="shared" si="82"/>
        <v>-3.9597142010675084</v>
      </c>
      <c r="AF321" s="10"/>
      <c r="AG321" s="24">
        <f t="shared" si="88"/>
        <v>1.5069248938320179E-2</v>
      </c>
      <c r="AH321" s="24">
        <f t="shared" si="89"/>
        <v>-1.171454623995416E-2</v>
      </c>
      <c r="AJ321" s="57">
        <f t="shared" si="90"/>
        <v>-32.038240000000016</v>
      </c>
      <c r="AL321">
        <v>-3.3994585717665817</v>
      </c>
      <c r="AN321">
        <v>0</v>
      </c>
      <c r="AO321">
        <f t="shared" si="91"/>
        <v>0</v>
      </c>
      <c r="AP321">
        <f t="shared" si="92"/>
        <v>0</v>
      </c>
      <c r="AR321" s="11">
        <f>($AW$18*$AW$15 -($AW$18*COS(RADIANS(A321)))-($AW$15*COS(RADIANS(DEGREES(ASIN(SIN(RADIANS(A322))*($AW$18/$AW$15)))))))</f>
        <v>-0.1726507004632937</v>
      </c>
      <c r="AS321">
        <f t="shared" si="93"/>
        <v>685.21953894260503</v>
      </c>
    </row>
    <row r="322" spans="1:45" customFormat="1" x14ac:dyDescent="0.2">
      <c r="A322" s="7">
        <v>-43</v>
      </c>
      <c r="B322" s="7">
        <v>106.8</v>
      </c>
      <c r="C322" s="7">
        <f t="shared" si="83"/>
        <v>1.0679999999999999E-4</v>
      </c>
      <c r="D322" s="7"/>
      <c r="E322" s="7">
        <v>8.3569999999999993</v>
      </c>
      <c r="F322" s="7"/>
      <c r="G322" s="7">
        <v>8.3339999999999996</v>
      </c>
      <c r="H322" s="7">
        <v>8.4789999999999992</v>
      </c>
      <c r="I322" s="7">
        <v>8.4909999999999997</v>
      </c>
      <c r="J322" s="7">
        <v>8.1229999999999993</v>
      </c>
      <c r="L322" s="13">
        <f t="shared" si="74"/>
        <v>1.0679999999999999E-4</v>
      </c>
      <c r="M322" s="12"/>
      <c r="N322" s="10">
        <f t="shared" si="75"/>
        <v>-2.8799999999999955</v>
      </c>
      <c r="O322" s="10">
        <f t="shared" si="76"/>
        <v>0.27200000000000024</v>
      </c>
      <c r="P322" s="10"/>
      <c r="Q322" s="13">
        <f t="shared" si="77"/>
        <v>-2.8799999999999995E-6</v>
      </c>
      <c r="R322" s="10">
        <f t="shared" si="84"/>
        <v>27200.000000000116</v>
      </c>
      <c r="S322" s="10"/>
      <c r="T322" s="10">
        <f t="shared" si="78"/>
        <v>835699.99999999988</v>
      </c>
      <c r="U322" s="10"/>
      <c r="V322" s="10">
        <f t="shared" si="79"/>
        <v>-1.2053324049110563</v>
      </c>
      <c r="W322" s="10"/>
      <c r="X322" s="10">
        <f t="shared" si="80"/>
        <v>0.92205040216717382</v>
      </c>
      <c r="Y322" s="10">
        <f t="shared" si="81"/>
        <v>2.0285712526925375</v>
      </c>
      <c r="Z322" s="10"/>
      <c r="AA322" s="10">
        <f t="shared" si="85"/>
        <v>1.3910066821992584E-2</v>
      </c>
      <c r="AB322" s="10">
        <f t="shared" si="86"/>
        <v>-1.1872114627565988E-2</v>
      </c>
      <c r="AC322" s="10"/>
      <c r="AD322" s="10">
        <f t="shared" si="87"/>
        <v>5.9220504021671738</v>
      </c>
      <c r="AE322" s="10">
        <f t="shared" si="82"/>
        <v>-3.9714287473074625</v>
      </c>
      <c r="AF322" s="10"/>
      <c r="AG322" s="24">
        <f t="shared" si="88"/>
        <v>1.3910066821992473E-2</v>
      </c>
      <c r="AH322" s="24">
        <f t="shared" si="89"/>
        <v>-1.1872114627565988E-2</v>
      </c>
      <c r="AJ322" s="57">
        <f t="shared" si="90"/>
        <v>-30.758399999999948</v>
      </c>
      <c r="AL322">
        <v>-2.7748202651220248</v>
      </c>
      <c r="AN322">
        <v>0</v>
      </c>
      <c r="AO322">
        <f t="shared" si="91"/>
        <v>0</v>
      </c>
      <c r="AP322">
        <f t="shared" si="92"/>
        <v>0</v>
      </c>
      <c r="AR322" s="11">
        <f>($AW$18*$AW$15 -($AW$18*COS(RADIANS(A322)))-($AW$15*COS(RADIANS(DEGREES(ASIN(SIN(RADIANS(A323))*($AW$18/$AW$15)))))))</f>
        <v>-0.1740876731543273</v>
      </c>
      <c r="AS322">
        <f t="shared" si="93"/>
        <v>690.53300482220106</v>
      </c>
    </row>
    <row r="323" spans="1:45" customFormat="1" x14ac:dyDescent="0.2">
      <c r="A323" s="7">
        <v>-42</v>
      </c>
      <c r="B323" s="7">
        <v>103.92</v>
      </c>
      <c r="C323" s="7">
        <f t="shared" si="83"/>
        <v>1.0391999999999999E-4</v>
      </c>
      <c r="D323" s="7"/>
      <c r="E323" s="7">
        <v>8.6289999999999996</v>
      </c>
      <c r="F323" s="7"/>
      <c r="G323" s="7">
        <v>8.6379999999999999</v>
      </c>
      <c r="H323" s="7">
        <v>8.7469999999999999</v>
      </c>
      <c r="I323" s="7">
        <v>8.7639999999999993</v>
      </c>
      <c r="J323" s="7">
        <v>8.3650000000000002</v>
      </c>
      <c r="L323" s="13">
        <f t="shared" si="74"/>
        <v>1.0391999999999999E-4</v>
      </c>
      <c r="M323" s="12"/>
      <c r="N323" s="10">
        <f t="shared" si="75"/>
        <v>-2.8299999999999983</v>
      </c>
      <c r="O323" s="10">
        <f t="shared" si="76"/>
        <v>0.29199999999999982</v>
      </c>
      <c r="P323" s="10"/>
      <c r="Q323" s="13">
        <f t="shared" si="77"/>
        <v>-2.8299999999999983E-6</v>
      </c>
      <c r="R323" s="10">
        <f t="shared" si="84"/>
        <v>29199.999999999884</v>
      </c>
      <c r="S323" s="10"/>
      <c r="T323" s="10">
        <f t="shared" si="78"/>
        <v>862900</v>
      </c>
      <c r="U323" s="10"/>
      <c r="V323" s="10">
        <f t="shared" si="79"/>
        <v>-1.3248920402351507</v>
      </c>
      <c r="W323" s="10"/>
      <c r="X323" s="10">
        <f t="shared" si="80"/>
        <v>0.93596046898916641</v>
      </c>
      <c r="Y323" s="10">
        <f t="shared" si="81"/>
        <v>2.0166991380649715</v>
      </c>
      <c r="Z323" s="10"/>
      <c r="AA323" s="10">
        <f t="shared" si="85"/>
        <v>1.4453070380214594E-2</v>
      </c>
      <c r="AB323" s="10">
        <f t="shared" si="86"/>
        <v>-1.1990941520635179E-2</v>
      </c>
      <c r="AC323" s="10"/>
      <c r="AD323" s="10">
        <f t="shared" si="87"/>
        <v>5.9359604689891663</v>
      </c>
      <c r="AE323" s="10">
        <f t="shared" si="82"/>
        <v>-3.9833008619350285</v>
      </c>
      <c r="AF323" s="10"/>
      <c r="AG323" s="24">
        <f t="shared" si="88"/>
        <v>1.4453070380215038E-2</v>
      </c>
      <c r="AH323" s="24">
        <f t="shared" si="89"/>
        <v>-1.1990941520635179E-2</v>
      </c>
      <c r="AJ323" s="57">
        <f t="shared" si="90"/>
        <v>-29.409359999999982</v>
      </c>
      <c r="AL323">
        <v>-2.2744732042459987</v>
      </c>
      <c r="AN323">
        <v>0</v>
      </c>
      <c r="AO323">
        <f t="shared" si="91"/>
        <v>0</v>
      </c>
      <c r="AP323">
        <f t="shared" si="92"/>
        <v>0</v>
      </c>
      <c r="AR323" s="11">
        <f>($AW$18*$AW$15 -($AW$18*COS(RADIANS(A323)))-($AW$15*COS(RADIANS(DEGREES(ASIN(SIN(RADIANS(A324))*($AW$18/$AW$15)))))))</f>
        <v>-0.17550316949746675</v>
      </c>
      <c r="AS323">
        <f t="shared" si="93"/>
        <v>693.78098594556809</v>
      </c>
    </row>
    <row r="324" spans="1:45" customFormat="1" x14ac:dyDescent="0.2">
      <c r="A324" s="7">
        <v>-41</v>
      </c>
      <c r="B324" s="7">
        <v>101.09</v>
      </c>
      <c r="C324" s="7">
        <f t="shared" si="83"/>
        <v>1.0109E-4</v>
      </c>
      <c r="D324" s="7"/>
      <c r="E324" s="7">
        <v>8.9209999999999994</v>
      </c>
      <c r="F324" s="7"/>
      <c r="G324" s="7">
        <v>8.9350000000000005</v>
      </c>
      <c r="H324" s="7">
        <v>9.0749999999999993</v>
      </c>
      <c r="I324" s="7">
        <v>9.0839999999999996</v>
      </c>
      <c r="J324" s="7">
        <v>8.5909999999999993</v>
      </c>
      <c r="L324" s="13">
        <f t="shared" si="74"/>
        <v>1.0109E-4</v>
      </c>
      <c r="M324" s="12"/>
      <c r="N324" s="10">
        <f t="shared" si="75"/>
        <v>-2.7900000000000063</v>
      </c>
      <c r="O324" s="10">
        <f t="shared" si="76"/>
        <v>0.33699999999999974</v>
      </c>
      <c r="P324" s="10"/>
      <c r="Q324" s="13">
        <f t="shared" si="77"/>
        <v>-2.7900000000000055E-6</v>
      </c>
      <c r="R324" s="10">
        <f t="shared" si="84"/>
        <v>33700</v>
      </c>
      <c r="S324" s="10"/>
      <c r="T324" s="10">
        <f t="shared" si="78"/>
        <v>892099.99999999988</v>
      </c>
      <c r="U324" s="10"/>
      <c r="V324" s="10">
        <f t="shared" si="79"/>
        <v>-1.2398328525267692</v>
      </c>
      <c r="W324" s="10"/>
      <c r="X324" s="10">
        <f t="shared" si="80"/>
        <v>0.950413539369381</v>
      </c>
      <c r="Y324" s="10">
        <f t="shared" si="81"/>
        <v>2.0047081965443363</v>
      </c>
      <c r="Z324" s="10"/>
      <c r="AA324" s="10">
        <f t="shared" si="85"/>
        <v>1.6103637077410804E-2</v>
      </c>
      <c r="AB324" s="10">
        <f t="shared" si="86"/>
        <v>-1.2154678712200662E-2</v>
      </c>
      <c r="AC324" s="10"/>
      <c r="AD324" s="10">
        <f t="shared" si="87"/>
        <v>5.9504135393693813</v>
      </c>
      <c r="AE324" s="10">
        <f t="shared" si="82"/>
        <v>-3.9952918034556637</v>
      </c>
      <c r="AF324" s="10"/>
      <c r="AG324" s="24">
        <f t="shared" si="88"/>
        <v>1.6103637077410582E-2</v>
      </c>
      <c r="AH324" s="24">
        <f t="shared" si="89"/>
        <v>-1.2154678712200884E-2</v>
      </c>
      <c r="AJ324" s="57">
        <f t="shared" si="90"/>
        <v>-28.204110000000064</v>
      </c>
      <c r="AL324">
        <v>-1.8705086844075147</v>
      </c>
      <c r="AN324">
        <v>0</v>
      </c>
      <c r="AO324">
        <f t="shared" si="91"/>
        <v>0</v>
      </c>
      <c r="AP324">
        <f t="shared" si="92"/>
        <v>0</v>
      </c>
      <c r="AR324" s="11">
        <f>($AW$18*$AW$15 -($AW$18*COS(RADIANS(A324)))-($AW$15*COS(RADIANS(DEGREES(ASIN(SIN(RADIANS(A325))*($AW$18/$AW$15)))))))</f>
        <v>-0.17689638099909075</v>
      </c>
      <c r="AS324">
        <f t="shared" si="93"/>
        <v>697.72538191776493</v>
      </c>
    </row>
    <row r="325" spans="1:45" customFormat="1" x14ac:dyDescent="0.2">
      <c r="A325" s="7">
        <v>-40</v>
      </c>
      <c r="B325" s="7">
        <v>98.3</v>
      </c>
      <c r="C325" s="7">
        <f t="shared" si="83"/>
        <v>9.8299999999999991E-5</v>
      </c>
      <c r="D325" s="7"/>
      <c r="E325" s="7">
        <v>9.2579999999999991</v>
      </c>
      <c r="F325" s="7"/>
      <c r="G325" s="7">
        <v>9.2829999999999995</v>
      </c>
      <c r="H325" s="7">
        <v>9.4649999999999999</v>
      </c>
      <c r="I325" s="7">
        <v>9.4429999999999996</v>
      </c>
      <c r="J325" s="7">
        <v>8.8409999999999993</v>
      </c>
      <c r="L325" s="13">
        <f t="shared" ref="L325:L388" si="94">B325*10^-6</f>
        <v>9.8299999999999991E-5</v>
      </c>
      <c r="M325" s="12"/>
      <c r="N325" s="10">
        <f t="shared" ref="N325:N388" si="95">-(B325-B326)</f>
        <v>-2.730000000000004</v>
      </c>
      <c r="O325" s="10">
        <f t="shared" ref="O325:O388" si="96">E326-E325</f>
        <v>0.32900000000000063</v>
      </c>
      <c r="P325" s="10"/>
      <c r="Q325" s="13">
        <f t="shared" ref="Q325:Q388" si="97">(L326-L325)</f>
        <v>-2.7299999999999959E-6</v>
      </c>
      <c r="R325" s="10">
        <f t="shared" si="84"/>
        <v>32900.000000000116</v>
      </c>
      <c r="S325" s="10"/>
      <c r="T325" s="10">
        <f t="shared" ref="T325:T388" si="98">E325*10^5</f>
        <v>925799.99999999988</v>
      </c>
      <c r="U325" s="10"/>
      <c r="V325" s="10">
        <f t="shared" ref="V325:V388" si="99">((AD327-AD326))/(AE327-AE326)</f>
        <v>-1.2288111569149831</v>
      </c>
      <c r="W325" s="10"/>
      <c r="X325" s="10">
        <f t="shared" ref="X325:X388" si="100">LOG(E325)</f>
        <v>0.9665171764467918</v>
      </c>
      <c r="Y325" s="10">
        <f t="shared" ref="Y325:Y388" si="101">LOG(B325)</f>
        <v>1.9925535178321356</v>
      </c>
      <c r="Z325" s="10"/>
      <c r="AA325" s="10">
        <f t="shared" si="85"/>
        <v>1.5165550924493565E-2</v>
      </c>
      <c r="AB325" s="10">
        <f t="shared" si="86"/>
        <v>-1.2231931823379227E-2</v>
      </c>
      <c r="AC325" s="10"/>
      <c r="AD325" s="10">
        <f t="shared" si="87"/>
        <v>5.9665171764467919</v>
      </c>
      <c r="AE325" s="10">
        <f t="shared" ref="AE325:AE388" si="102">LOG(L325)</f>
        <v>-4.0074464821678646</v>
      </c>
      <c r="AF325" s="10"/>
      <c r="AG325" s="24">
        <f t="shared" si="88"/>
        <v>1.5165550924493232E-2</v>
      </c>
      <c r="AH325" s="24">
        <f t="shared" si="89"/>
        <v>-1.2231931823379227E-2</v>
      </c>
      <c r="AJ325" s="57">
        <f t="shared" si="90"/>
        <v>-26.835900000000038</v>
      </c>
      <c r="AL325">
        <v>-1.5419833083847938</v>
      </c>
      <c r="AN325">
        <v>0</v>
      </c>
      <c r="AO325">
        <f t="shared" si="91"/>
        <v>0</v>
      </c>
      <c r="AP325">
        <f t="shared" si="92"/>
        <v>0</v>
      </c>
      <c r="AR325" s="11">
        <f>($AW$18*$AW$15 -($AW$18*COS(RADIANS(A325)))-($AW$15*COS(RADIANS(DEGREES(ASIN(SIN(RADIANS(A326))*($AW$18/$AW$15)))))))</f>
        <v>-0.17826651449095374</v>
      </c>
      <c r="AS325">
        <f t="shared" si="93"/>
        <v>704.09859943233016</v>
      </c>
    </row>
    <row r="326" spans="1:45" customFormat="1" x14ac:dyDescent="0.2">
      <c r="A326" s="7">
        <v>-39</v>
      </c>
      <c r="B326" s="7">
        <v>95.57</v>
      </c>
      <c r="C326" s="7">
        <f t="shared" ref="C326:C389" si="103">B326*10^-6</f>
        <v>9.5569999999999995E-5</v>
      </c>
      <c r="D326" s="7"/>
      <c r="E326" s="7">
        <v>9.5869999999999997</v>
      </c>
      <c r="F326" s="7"/>
      <c r="G326" s="7">
        <v>9.6449999999999996</v>
      </c>
      <c r="H326" s="7">
        <v>9.8010000000000002</v>
      </c>
      <c r="I326" s="7">
        <v>9.7899999999999991</v>
      </c>
      <c r="J326" s="7">
        <v>9.11</v>
      </c>
      <c r="L326" s="13">
        <f t="shared" si="94"/>
        <v>9.5569999999999995E-5</v>
      </c>
      <c r="M326" s="12"/>
      <c r="N326" s="10">
        <f t="shared" si="95"/>
        <v>-2.6799999999999926</v>
      </c>
      <c r="O326" s="10">
        <f t="shared" si="96"/>
        <v>0.34100000000000108</v>
      </c>
      <c r="P326" s="10"/>
      <c r="Q326" s="13">
        <f t="shared" si="97"/>
        <v>-2.6799999999999947E-6</v>
      </c>
      <c r="R326" s="10">
        <f t="shared" ref="R326:R389" si="104">(T327-T326)</f>
        <v>34100.000000000116</v>
      </c>
      <c r="S326" s="10"/>
      <c r="T326" s="10">
        <f t="shared" si="98"/>
        <v>958700</v>
      </c>
      <c r="U326" s="10"/>
      <c r="V326" s="10">
        <f t="shared" si="99"/>
        <v>-1.3212778455931318</v>
      </c>
      <c r="W326" s="10"/>
      <c r="X326" s="10">
        <f t="shared" si="100"/>
        <v>0.98168272737128537</v>
      </c>
      <c r="Y326" s="10">
        <f t="shared" si="101"/>
        <v>1.9803215860087564</v>
      </c>
      <c r="Z326" s="10"/>
      <c r="AA326" s="10">
        <f t="shared" ref="AA326:AA389" si="105">X327-X326</f>
        <v>1.5179041119388059E-2</v>
      </c>
      <c r="AB326" s="10">
        <f t="shared" ref="AB326:AB389" si="106">Y327-Y326</f>
        <v>-1.2352623130064133E-2</v>
      </c>
      <c r="AC326" s="10"/>
      <c r="AD326" s="10">
        <f t="shared" ref="AD326:AD389" si="107">(LOG(T326))</f>
        <v>5.9816827273712851</v>
      </c>
      <c r="AE326" s="10">
        <f t="shared" si="102"/>
        <v>-4.0196784139912438</v>
      </c>
      <c r="AF326" s="10"/>
      <c r="AG326" s="24">
        <f t="shared" ref="AG326:AG389" si="108">AD327-AD326</f>
        <v>1.5179041119388614E-2</v>
      </c>
      <c r="AH326" s="24">
        <f t="shared" ref="AH326:AH389" si="109">AE327-AE326</f>
        <v>-1.2352623130063911E-2</v>
      </c>
      <c r="AJ326" s="57">
        <f t="shared" ref="AJ326:AJ389" si="110">(B326*$N326)/10</f>
        <v>-25.61275999999993</v>
      </c>
      <c r="AL326">
        <v>-1.2730399708773135</v>
      </c>
      <c r="AN326">
        <v>0</v>
      </c>
      <c r="AO326">
        <f t="shared" si="91"/>
        <v>0</v>
      </c>
      <c r="AP326">
        <f t="shared" si="92"/>
        <v>0</v>
      </c>
      <c r="AR326" s="11">
        <f>($AW$18*$AW$15 -($AW$18*COS(RADIANS(A326)))-($AW$15*COS(RADIANS(DEGREES(ASIN(SIN(RADIANS(A327))*($AW$18/$AW$15)))))))</f>
        <v>-0.17961279254715851</v>
      </c>
      <c r="AS326">
        <f t="shared" si="93"/>
        <v>708.87082022977597</v>
      </c>
    </row>
    <row r="327" spans="1:45" customFormat="1" x14ac:dyDescent="0.2">
      <c r="A327" s="7">
        <v>-38</v>
      </c>
      <c r="B327" s="7">
        <v>92.89</v>
      </c>
      <c r="C327" s="7">
        <f t="shared" si="103"/>
        <v>9.289E-5</v>
      </c>
      <c r="D327" s="7"/>
      <c r="E327" s="7">
        <v>9.9280000000000008</v>
      </c>
      <c r="F327" s="7"/>
      <c r="G327" s="7">
        <v>9.9930000000000003</v>
      </c>
      <c r="H327" s="7">
        <v>10.135999999999999</v>
      </c>
      <c r="I327" s="7">
        <v>10.138</v>
      </c>
      <c r="J327" s="7">
        <v>9.4450000000000003</v>
      </c>
      <c r="L327" s="13">
        <f t="shared" si="94"/>
        <v>9.289E-5</v>
      </c>
      <c r="M327" s="12"/>
      <c r="N327" s="10">
        <f t="shared" si="95"/>
        <v>-2.6299999999999955</v>
      </c>
      <c r="O327" s="10">
        <f t="shared" si="96"/>
        <v>0.38399999999999856</v>
      </c>
      <c r="P327" s="10"/>
      <c r="Q327" s="13">
        <f t="shared" si="97"/>
        <v>-2.6299999999999935E-6</v>
      </c>
      <c r="R327" s="10">
        <f t="shared" si="104"/>
        <v>38399.999999999767</v>
      </c>
      <c r="S327" s="10"/>
      <c r="T327" s="10">
        <f t="shared" si="98"/>
        <v>992800.00000000012</v>
      </c>
      <c r="U327" s="10"/>
      <c r="V327" s="10">
        <f t="shared" si="99"/>
        <v>-1.375564862660869</v>
      </c>
      <c r="W327" s="10"/>
      <c r="X327" s="10">
        <f t="shared" si="100"/>
        <v>0.99686176849067343</v>
      </c>
      <c r="Y327" s="10">
        <f t="shared" si="101"/>
        <v>1.9679689628786923</v>
      </c>
      <c r="Z327" s="10"/>
      <c r="AA327" s="10">
        <f t="shared" si="105"/>
        <v>1.6481135854673146E-2</v>
      </c>
      <c r="AB327" s="10">
        <f t="shared" si="106"/>
        <v>-1.2473633694565223E-2</v>
      </c>
      <c r="AC327" s="10"/>
      <c r="AD327" s="10">
        <f t="shared" si="107"/>
        <v>5.9968617684906738</v>
      </c>
      <c r="AE327" s="10">
        <f t="shared" si="102"/>
        <v>-4.0320310371213077</v>
      </c>
      <c r="AF327" s="10"/>
      <c r="AG327" s="24">
        <f t="shared" si="108"/>
        <v>1.6481135854673035E-2</v>
      </c>
      <c r="AH327" s="24">
        <f t="shared" si="109"/>
        <v>-1.2473633694565223E-2</v>
      </c>
      <c r="AJ327" s="57">
        <f t="shared" si="110"/>
        <v>-24.430069999999958</v>
      </c>
      <c r="AL327">
        <v>-1.051569073892348</v>
      </c>
      <c r="AN327">
        <v>0</v>
      </c>
      <c r="AO327">
        <f t="shared" si="91"/>
        <v>0</v>
      </c>
      <c r="AP327">
        <f t="shared" si="92"/>
        <v>0</v>
      </c>
      <c r="AR327" s="11">
        <f>($AW$18*$AW$15 -($AW$18*COS(RADIANS(A327)))-($AW$15*COS(RADIANS(DEGREES(ASIN(SIN(RADIANS(A328))*($AW$18/$AW$15)))))))</f>
        <v>-0.18093445387386939</v>
      </c>
      <c r="AS327">
        <f t="shared" si="93"/>
        <v>713.49924439362042</v>
      </c>
    </row>
    <row r="328" spans="1:45" customFormat="1" x14ac:dyDescent="0.2">
      <c r="A328" s="7">
        <v>-37</v>
      </c>
      <c r="B328" s="7">
        <v>90.26</v>
      </c>
      <c r="C328" s="7">
        <f t="shared" si="103"/>
        <v>9.0260000000000007E-5</v>
      </c>
      <c r="D328" s="7"/>
      <c r="E328" s="7">
        <v>10.311999999999999</v>
      </c>
      <c r="F328" s="7"/>
      <c r="G328" s="7">
        <v>10.353999999999999</v>
      </c>
      <c r="H328" s="7">
        <v>10.523</v>
      </c>
      <c r="I328" s="7">
        <v>10.525</v>
      </c>
      <c r="J328" s="7">
        <v>9.8460000000000001</v>
      </c>
      <c r="L328" s="13">
        <f t="shared" si="94"/>
        <v>9.0260000000000007E-5</v>
      </c>
      <c r="M328" s="12"/>
      <c r="N328" s="10">
        <f t="shared" si="95"/>
        <v>-2.5700000000000074</v>
      </c>
      <c r="O328" s="10">
        <f t="shared" si="96"/>
        <v>0.41800000000000104</v>
      </c>
      <c r="P328" s="10"/>
      <c r="Q328" s="13">
        <f t="shared" si="97"/>
        <v>-2.570000000000011E-6</v>
      </c>
      <c r="R328" s="10">
        <f t="shared" si="104"/>
        <v>41800.000000000116</v>
      </c>
      <c r="S328" s="10"/>
      <c r="T328" s="10">
        <f t="shared" si="98"/>
        <v>1031199.9999999999</v>
      </c>
      <c r="U328" s="10"/>
      <c r="V328" s="10">
        <f t="shared" si="99"/>
        <v>-1.326022234100755</v>
      </c>
      <c r="W328" s="10"/>
      <c r="X328" s="10">
        <f t="shared" si="100"/>
        <v>1.0133429043453466</v>
      </c>
      <c r="Y328" s="10">
        <f t="shared" si="101"/>
        <v>1.9554953291841271</v>
      </c>
      <c r="Z328" s="10"/>
      <c r="AA328" s="10">
        <f t="shared" si="105"/>
        <v>1.7256817620604492E-2</v>
      </c>
      <c r="AB328" s="10">
        <f t="shared" si="106"/>
        <v>-1.2545259107028306E-2</v>
      </c>
      <c r="AC328" s="10"/>
      <c r="AD328" s="10">
        <f t="shared" si="107"/>
        <v>6.0133429043453468</v>
      </c>
      <c r="AE328" s="10">
        <f t="shared" si="102"/>
        <v>-4.0445046708158729</v>
      </c>
      <c r="AF328" s="10"/>
      <c r="AG328" s="24">
        <f t="shared" si="108"/>
        <v>1.7256817620604714E-2</v>
      </c>
      <c r="AH328" s="24">
        <f t="shared" si="109"/>
        <v>-1.2545259107028528E-2</v>
      </c>
      <c r="AJ328" s="57">
        <f t="shared" si="110"/>
        <v>-23.196820000000066</v>
      </c>
      <c r="AL328">
        <v>-0.86824595743222233</v>
      </c>
      <c r="AN328">
        <v>0</v>
      </c>
      <c r="AO328">
        <f t="shared" si="91"/>
        <v>0</v>
      </c>
      <c r="AP328">
        <f t="shared" si="92"/>
        <v>0</v>
      </c>
      <c r="AR328" s="11">
        <f>($AW$18*$AW$15 -($AW$18*COS(RADIANS(A328)))-($AW$15*COS(RADIANS(DEGREES(ASIN(SIN(RADIANS(A329))*($AW$18/$AW$15)))))))</f>
        <v>-0.18223075367317043</v>
      </c>
      <c r="AS328">
        <f t="shared" si="93"/>
        <v>720.11361101357238</v>
      </c>
    </row>
    <row r="329" spans="1:45" customFormat="1" x14ac:dyDescent="0.2">
      <c r="A329" s="7">
        <v>-36</v>
      </c>
      <c r="B329" s="7">
        <v>87.69</v>
      </c>
      <c r="C329" s="7">
        <f t="shared" si="103"/>
        <v>8.7689999999999996E-5</v>
      </c>
      <c r="D329" s="7"/>
      <c r="E329" s="7">
        <v>10.73</v>
      </c>
      <c r="F329" s="7"/>
      <c r="G329" s="7">
        <v>10.765000000000001</v>
      </c>
      <c r="H329" s="7">
        <v>10.939</v>
      </c>
      <c r="I329" s="7">
        <v>10.930999999999999</v>
      </c>
      <c r="J329" s="7">
        <v>10.285</v>
      </c>
      <c r="L329" s="13">
        <f t="shared" si="94"/>
        <v>8.7689999999999996E-5</v>
      </c>
      <c r="M329" s="12"/>
      <c r="N329" s="10">
        <f t="shared" si="95"/>
        <v>-2.519999999999996</v>
      </c>
      <c r="O329" s="10">
        <f t="shared" si="96"/>
        <v>0.42300000000000004</v>
      </c>
      <c r="P329" s="10"/>
      <c r="Q329" s="13">
        <f t="shared" si="97"/>
        <v>-2.5199999999999962E-6</v>
      </c>
      <c r="R329" s="10">
        <f t="shared" si="104"/>
        <v>42300</v>
      </c>
      <c r="S329" s="10"/>
      <c r="T329" s="10">
        <f t="shared" si="98"/>
        <v>1073000</v>
      </c>
      <c r="U329" s="10"/>
      <c r="V329" s="10">
        <f t="shared" si="99"/>
        <v>-1.4112991061766609</v>
      </c>
      <c r="W329" s="10"/>
      <c r="X329" s="10">
        <f t="shared" si="100"/>
        <v>1.0305997219659511</v>
      </c>
      <c r="Y329" s="10">
        <f t="shared" si="101"/>
        <v>1.9429500700770987</v>
      </c>
      <c r="Z329" s="10"/>
      <c r="AA329" s="10">
        <f t="shared" si="105"/>
        <v>1.6791980234492465E-2</v>
      </c>
      <c r="AB329" s="10">
        <f t="shared" si="106"/>
        <v>-1.2663422831579174E-2</v>
      </c>
      <c r="AC329" s="10"/>
      <c r="AD329" s="10">
        <f t="shared" si="107"/>
        <v>6.0305997219659515</v>
      </c>
      <c r="AE329" s="10">
        <f t="shared" si="102"/>
        <v>-4.0570499299229015</v>
      </c>
      <c r="AF329" s="10"/>
      <c r="AG329" s="24">
        <f t="shared" si="108"/>
        <v>1.6791980234492243E-2</v>
      </c>
      <c r="AH329" s="24">
        <f t="shared" si="109"/>
        <v>-1.2663422831578508E-2</v>
      </c>
      <c r="AJ329" s="57">
        <f t="shared" si="110"/>
        <v>-22.097879999999964</v>
      </c>
      <c r="AL329">
        <v>-0.71583269475257505</v>
      </c>
      <c r="AN329">
        <v>0</v>
      </c>
      <c r="AO329">
        <f t="shared" si="91"/>
        <v>0</v>
      </c>
      <c r="AP329">
        <f t="shared" si="92"/>
        <v>0</v>
      </c>
      <c r="AR329" s="11">
        <f>($AW$18*$AW$15 -($AW$18*COS(RADIANS(A329)))-($AW$15*COS(RADIANS(DEGREES(ASIN(SIN(RADIANS(A330))*($AW$18/$AW$15)))))))</f>
        <v>-0.18350096398244775</v>
      </c>
      <c r="AS329">
        <f t="shared" si="93"/>
        <v>727.96848471618705</v>
      </c>
    </row>
    <row r="330" spans="1:45" customFormat="1" x14ac:dyDescent="0.2">
      <c r="A330" s="7">
        <v>-35</v>
      </c>
      <c r="B330" s="7">
        <v>85.17</v>
      </c>
      <c r="C330" s="7">
        <f t="shared" si="103"/>
        <v>8.5169999999999999E-5</v>
      </c>
      <c r="D330" s="7"/>
      <c r="E330" s="7">
        <v>11.153</v>
      </c>
      <c r="F330" s="7"/>
      <c r="G330" s="7">
        <v>11.16</v>
      </c>
      <c r="H330" s="7">
        <v>11.337999999999999</v>
      </c>
      <c r="I330" s="7">
        <v>11.332000000000001</v>
      </c>
      <c r="J330" s="7">
        <v>10.781000000000001</v>
      </c>
      <c r="L330" s="13">
        <f t="shared" si="94"/>
        <v>8.5169999999999999E-5</v>
      </c>
      <c r="M330" s="12"/>
      <c r="N330" s="10">
        <f t="shared" si="95"/>
        <v>-2.460000000000008</v>
      </c>
      <c r="O330" s="10">
        <f t="shared" si="96"/>
        <v>0.47100000000000009</v>
      </c>
      <c r="P330" s="10"/>
      <c r="Q330" s="13">
        <f t="shared" si="97"/>
        <v>-2.4600000000000137E-6</v>
      </c>
      <c r="R330" s="10">
        <f t="shared" si="104"/>
        <v>47100</v>
      </c>
      <c r="S330" s="10"/>
      <c r="T330" s="10">
        <f t="shared" si="98"/>
        <v>1115300</v>
      </c>
      <c r="U330" s="10"/>
      <c r="V330" s="10">
        <f t="shared" si="99"/>
        <v>-1.312379716922593</v>
      </c>
      <c r="W330" s="10"/>
      <c r="X330" s="10">
        <f t="shared" si="100"/>
        <v>1.0473917022004435</v>
      </c>
      <c r="Y330" s="10">
        <f t="shared" si="101"/>
        <v>1.9302866472455196</v>
      </c>
      <c r="Z330" s="10"/>
      <c r="AA330" s="10">
        <f t="shared" si="105"/>
        <v>1.7963899089521673E-2</v>
      </c>
      <c r="AB330" s="10">
        <f t="shared" si="106"/>
        <v>-1.2728626420083433E-2</v>
      </c>
      <c r="AC330" s="10"/>
      <c r="AD330" s="10">
        <f t="shared" si="107"/>
        <v>6.0473917022004438</v>
      </c>
      <c r="AE330" s="10">
        <f t="shared" si="102"/>
        <v>-4.06971335275448</v>
      </c>
      <c r="AF330" s="10"/>
      <c r="AG330" s="24">
        <f t="shared" si="108"/>
        <v>1.7963899089521007E-2</v>
      </c>
      <c r="AH330" s="24">
        <f t="shared" si="109"/>
        <v>-1.2728626420083877E-2</v>
      </c>
      <c r="AJ330" s="57">
        <f t="shared" si="110"/>
        <v>-20.951820000000069</v>
      </c>
      <c r="AL330">
        <v>-0.5886672793235932</v>
      </c>
      <c r="AN330">
        <v>0</v>
      </c>
      <c r="AO330">
        <f t="shared" si="91"/>
        <v>0</v>
      </c>
      <c r="AP330">
        <f t="shared" si="92"/>
        <v>0</v>
      </c>
      <c r="AR330" s="11">
        <f>($AW$18*$AW$15 -($AW$18*COS(RADIANS(A330)))-($AW$15*COS(RADIANS(DEGREES(ASIN(SIN(RADIANS(A331))*($AW$18/$AW$15)))))))</f>
        <v>-0.18474437399064292</v>
      </c>
      <c r="AS330">
        <f t="shared" si="93"/>
        <v>734.92180938599961</v>
      </c>
    </row>
    <row r="331" spans="1:45" customFormat="1" x14ac:dyDescent="0.2">
      <c r="A331" s="7">
        <v>-34</v>
      </c>
      <c r="B331" s="7">
        <v>82.71</v>
      </c>
      <c r="C331" s="7">
        <f t="shared" si="103"/>
        <v>8.2709999999999986E-5</v>
      </c>
      <c r="D331" s="7"/>
      <c r="E331" s="7">
        <v>11.624000000000001</v>
      </c>
      <c r="F331" s="7"/>
      <c r="G331" s="7">
        <v>11.622999999999999</v>
      </c>
      <c r="H331" s="7">
        <v>11.816000000000001</v>
      </c>
      <c r="I331" s="7">
        <v>11.781000000000001</v>
      </c>
      <c r="J331" s="7">
        <v>11.273999999999999</v>
      </c>
      <c r="L331" s="13">
        <f t="shared" si="94"/>
        <v>8.2709999999999986E-5</v>
      </c>
      <c r="M331" s="12"/>
      <c r="N331" s="10">
        <f t="shared" si="95"/>
        <v>-2.3999999999999915</v>
      </c>
      <c r="O331" s="10">
        <f t="shared" si="96"/>
        <v>0.45800000000000018</v>
      </c>
      <c r="P331" s="10"/>
      <c r="Q331" s="13">
        <f t="shared" si="97"/>
        <v>-2.3999999999999906E-6</v>
      </c>
      <c r="R331" s="10">
        <f t="shared" si="104"/>
        <v>45800</v>
      </c>
      <c r="S331" s="10"/>
      <c r="T331" s="10">
        <f t="shared" si="98"/>
        <v>1162400</v>
      </c>
      <c r="U331" s="10"/>
      <c r="V331" s="10">
        <f t="shared" si="99"/>
        <v>-1.2689340482519771</v>
      </c>
      <c r="W331" s="10"/>
      <c r="X331" s="10">
        <f t="shared" si="100"/>
        <v>1.0653556012899652</v>
      </c>
      <c r="Y331" s="10">
        <f t="shared" si="101"/>
        <v>1.9175580208254361</v>
      </c>
      <c r="Z331" s="10"/>
      <c r="AA331" s="10">
        <f t="shared" si="105"/>
        <v>1.6783230103482483E-2</v>
      </c>
      <c r="AB331" s="10">
        <f t="shared" si="106"/>
        <v>-1.2788394918840984E-2</v>
      </c>
      <c r="AC331" s="10"/>
      <c r="AD331" s="10">
        <f t="shared" si="107"/>
        <v>6.0653556012899648</v>
      </c>
      <c r="AE331" s="10">
        <f t="shared" si="102"/>
        <v>-4.0824419791745639</v>
      </c>
      <c r="AF331" s="10"/>
      <c r="AG331" s="24">
        <f t="shared" si="108"/>
        <v>1.6783230103483149E-2</v>
      </c>
      <c r="AH331" s="24">
        <f t="shared" si="109"/>
        <v>-1.2788394918841206E-2</v>
      </c>
      <c r="AJ331" s="57">
        <f t="shared" si="110"/>
        <v>-19.850399999999929</v>
      </c>
      <c r="AL331">
        <v>-0.48228676355474898</v>
      </c>
      <c r="AN331">
        <v>0</v>
      </c>
      <c r="AO331">
        <f t="shared" si="91"/>
        <v>0</v>
      </c>
      <c r="AP331">
        <f t="shared" si="92"/>
        <v>0</v>
      </c>
      <c r="AR331" s="11">
        <f>($AW$18*$AW$15 -($AW$18*COS(RADIANS(A331)))-($AW$15*COS(RADIANS(DEGREES(ASIN(SIN(RADIANS(A332))*($AW$18/$AW$15)))))))</f>
        <v>-0.18596029033268879</v>
      </c>
      <c r="AS331">
        <f t="shared" si="93"/>
        <v>743.83465525378222</v>
      </c>
    </row>
    <row r="332" spans="1:45" customFormat="1" x14ac:dyDescent="0.2">
      <c r="A332" s="7">
        <v>-33</v>
      </c>
      <c r="B332" s="7">
        <v>80.31</v>
      </c>
      <c r="C332" s="7">
        <f t="shared" si="103"/>
        <v>8.0309999999999995E-5</v>
      </c>
      <c r="D332" s="7"/>
      <c r="E332" s="7">
        <v>12.082000000000001</v>
      </c>
      <c r="F332" s="7"/>
      <c r="G332" s="7">
        <v>12.071</v>
      </c>
      <c r="H332" s="7">
        <v>12.247999999999999</v>
      </c>
      <c r="I332" s="7">
        <v>12.231999999999999</v>
      </c>
      <c r="J332" s="7">
        <v>11.778</v>
      </c>
      <c r="L332" s="13">
        <f t="shared" si="94"/>
        <v>8.0309999999999995E-5</v>
      </c>
      <c r="M332" s="12"/>
      <c r="N332" s="10">
        <f t="shared" si="95"/>
        <v>-2.3500000000000085</v>
      </c>
      <c r="O332" s="10">
        <f t="shared" si="96"/>
        <v>0.46399999999999864</v>
      </c>
      <c r="P332" s="10"/>
      <c r="Q332" s="13">
        <f t="shared" si="97"/>
        <v>-2.3500000000000029E-6</v>
      </c>
      <c r="R332" s="10">
        <f t="shared" si="104"/>
        <v>46400</v>
      </c>
      <c r="S332" s="10"/>
      <c r="T332" s="10">
        <f t="shared" si="98"/>
        <v>1208200</v>
      </c>
      <c r="U332" s="10"/>
      <c r="V332" s="10">
        <f t="shared" si="99"/>
        <v>-1.3826895296139174</v>
      </c>
      <c r="W332" s="10"/>
      <c r="X332" s="10">
        <f t="shared" si="100"/>
        <v>1.0821388313934477</v>
      </c>
      <c r="Y332" s="10">
        <f t="shared" si="101"/>
        <v>1.9047696259065952</v>
      </c>
      <c r="Z332" s="10"/>
      <c r="AA332" s="10">
        <f t="shared" si="105"/>
        <v>1.6366451807867888E-2</v>
      </c>
      <c r="AB332" s="10">
        <f t="shared" si="106"/>
        <v>-1.2897795461011441E-2</v>
      </c>
      <c r="AC332" s="10"/>
      <c r="AD332" s="10">
        <f t="shared" si="107"/>
        <v>6.0821388313934479</v>
      </c>
      <c r="AE332" s="10">
        <f t="shared" si="102"/>
        <v>-4.0952303740934051</v>
      </c>
      <c r="AF332" s="10"/>
      <c r="AG332" s="24">
        <f t="shared" si="108"/>
        <v>1.6366451807867222E-2</v>
      </c>
      <c r="AH332" s="24">
        <f t="shared" si="109"/>
        <v>-1.2897795461011441E-2</v>
      </c>
      <c r="AJ332" s="57">
        <f t="shared" si="110"/>
        <v>-18.872850000000067</v>
      </c>
      <c r="AL332">
        <v>-0.39314692878320368</v>
      </c>
      <c r="AN332">
        <v>0</v>
      </c>
      <c r="AO332">
        <f t="shared" si="91"/>
        <v>0</v>
      </c>
      <c r="AP332">
        <f t="shared" si="92"/>
        <v>0</v>
      </c>
      <c r="AR332" s="11">
        <f>($AW$18*$AW$15 -($AW$18*COS(RADIANS(A332)))-($AW$15*COS(RADIANS(DEGREES(ASIN(SIN(RADIANS(A333))*($AW$18/$AW$15)))))))</f>
        <v>-0.18714803736339586</v>
      </c>
      <c r="AS332">
        <f t="shared" si="93"/>
        <v>750.70834478157087</v>
      </c>
    </row>
    <row r="333" spans="1:45" customFormat="1" x14ac:dyDescent="0.2">
      <c r="A333" s="7">
        <v>-32</v>
      </c>
      <c r="B333" s="7">
        <v>77.959999999999994</v>
      </c>
      <c r="C333" s="7">
        <f t="shared" si="103"/>
        <v>7.7959999999999992E-5</v>
      </c>
      <c r="D333" s="7"/>
      <c r="E333" s="7">
        <v>12.545999999999999</v>
      </c>
      <c r="F333" s="7"/>
      <c r="G333" s="7">
        <v>12.497</v>
      </c>
      <c r="H333" s="7">
        <v>12.694000000000001</v>
      </c>
      <c r="I333" s="7">
        <v>12.692</v>
      </c>
      <c r="J333" s="7">
        <v>12.301</v>
      </c>
      <c r="L333" s="13">
        <f t="shared" si="94"/>
        <v>7.7959999999999992E-5</v>
      </c>
      <c r="M333" s="12"/>
      <c r="N333" s="10">
        <f t="shared" si="95"/>
        <v>-2.289999999999992</v>
      </c>
      <c r="O333" s="10">
        <f t="shared" si="96"/>
        <v>0.52800000000000047</v>
      </c>
      <c r="P333" s="10"/>
      <c r="Q333" s="13">
        <f t="shared" si="97"/>
        <v>-2.2899999999999933E-6</v>
      </c>
      <c r="R333" s="10">
        <f t="shared" si="104"/>
        <v>52800</v>
      </c>
      <c r="S333" s="10"/>
      <c r="T333" s="10">
        <f t="shared" si="98"/>
        <v>1254600</v>
      </c>
      <c r="U333" s="10"/>
      <c r="V333" s="10">
        <f t="shared" si="99"/>
        <v>-1.3616807248006426</v>
      </c>
      <c r="W333" s="10"/>
      <c r="X333" s="10">
        <f t="shared" si="100"/>
        <v>1.0985052832013156</v>
      </c>
      <c r="Y333" s="10">
        <f t="shared" si="101"/>
        <v>1.8918718304455837</v>
      </c>
      <c r="Z333" s="10"/>
      <c r="AA333" s="10">
        <f t="shared" si="105"/>
        <v>1.7903197428583706E-2</v>
      </c>
      <c r="AB333" s="10">
        <f t="shared" si="106"/>
        <v>-1.2948096478016424E-2</v>
      </c>
      <c r="AC333" s="10"/>
      <c r="AD333" s="10">
        <f t="shared" si="107"/>
        <v>6.0985052832013151</v>
      </c>
      <c r="AE333" s="10">
        <f t="shared" si="102"/>
        <v>-4.1081281695544165</v>
      </c>
      <c r="AF333" s="10"/>
      <c r="AG333" s="24">
        <f t="shared" si="108"/>
        <v>1.790319742858415E-2</v>
      </c>
      <c r="AH333" s="24">
        <f t="shared" si="109"/>
        <v>-1.2948096478016424E-2</v>
      </c>
      <c r="AJ333" s="57">
        <f t="shared" si="110"/>
        <v>-17.852839999999937</v>
      </c>
      <c r="AL333">
        <v>-0.31841206520427789</v>
      </c>
      <c r="AN333">
        <v>0</v>
      </c>
      <c r="AO333">
        <f t="shared" si="91"/>
        <v>0</v>
      </c>
      <c r="AP333">
        <f t="shared" si="92"/>
        <v>0</v>
      </c>
      <c r="AR333" s="11">
        <f>($AW$18*$AW$15 -($AW$18*COS(RADIANS(A333)))-($AW$15*COS(RADIANS(DEGREES(ASIN(SIN(RADIANS(A334))*($AW$18/$AW$15)))))))</f>
        <v>-0.18830695741201409</v>
      </c>
      <c r="AS333">
        <f t="shared" si="93"/>
        <v>756.72816733040872</v>
      </c>
    </row>
    <row r="334" spans="1:45" customFormat="1" x14ac:dyDescent="0.2">
      <c r="A334" s="7">
        <v>-31</v>
      </c>
      <c r="B334" s="7">
        <v>75.67</v>
      </c>
      <c r="C334" s="7">
        <f t="shared" si="103"/>
        <v>7.5669999999999999E-5</v>
      </c>
      <c r="D334" s="7"/>
      <c r="E334" s="7">
        <v>13.074</v>
      </c>
      <c r="F334" s="7"/>
      <c r="G334" s="7">
        <v>13.009</v>
      </c>
      <c r="H334" s="7">
        <v>13.239000000000001</v>
      </c>
      <c r="I334" s="7">
        <v>13.194000000000001</v>
      </c>
      <c r="J334" s="7">
        <v>12.855</v>
      </c>
      <c r="L334" s="13">
        <f t="shared" si="94"/>
        <v>7.5669999999999999E-5</v>
      </c>
      <c r="M334" s="12"/>
      <c r="N334" s="10">
        <f t="shared" si="95"/>
        <v>-2.2199999999999989</v>
      </c>
      <c r="O334" s="10">
        <f t="shared" si="96"/>
        <v>0.54100000000000037</v>
      </c>
      <c r="P334" s="10"/>
      <c r="Q334" s="13">
        <f t="shared" si="97"/>
        <v>-2.2200000000000025E-6</v>
      </c>
      <c r="R334" s="10">
        <f t="shared" si="104"/>
        <v>54100</v>
      </c>
      <c r="S334" s="10"/>
      <c r="T334" s="10">
        <f t="shared" si="98"/>
        <v>1307400</v>
      </c>
      <c r="U334" s="10"/>
      <c r="V334" s="10">
        <f t="shared" si="99"/>
        <v>-1.2959912004703311</v>
      </c>
      <c r="W334" s="10"/>
      <c r="X334" s="10">
        <f t="shared" si="100"/>
        <v>1.1164084806298993</v>
      </c>
      <c r="Y334" s="10">
        <f t="shared" si="101"/>
        <v>1.8789237339675673</v>
      </c>
      <c r="Z334" s="10"/>
      <c r="AA334" s="10">
        <f t="shared" si="105"/>
        <v>1.7609165046084119E-2</v>
      </c>
      <c r="AB334" s="10">
        <f t="shared" si="106"/>
        <v>-1.2931933841291876E-2</v>
      </c>
      <c r="AC334" s="10"/>
      <c r="AD334" s="10">
        <f t="shared" si="107"/>
        <v>6.1164084806298993</v>
      </c>
      <c r="AE334" s="10">
        <f t="shared" si="102"/>
        <v>-4.1210762660324329</v>
      </c>
      <c r="AF334" s="10"/>
      <c r="AG334" s="24">
        <f t="shared" si="108"/>
        <v>1.7609165046083675E-2</v>
      </c>
      <c r="AH334" s="24">
        <f t="shared" si="109"/>
        <v>-1.2931933841291432E-2</v>
      </c>
      <c r="AJ334" s="57">
        <f t="shared" si="110"/>
        <v>-16.798739999999992</v>
      </c>
      <c r="AL334">
        <v>-0.25579605629491087</v>
      </c>
      <c r="AN334">
        <v>0</v>
      </c>
      <c r="AO334">
        <f t="shared" si="91"/>
        <v>0</v>
      </c>
      <c r="AP334">
        <f t="shared" si="92"/>
        <v>0</v>
      </c>
      <c r="AR334" s="11">
        <f>($AW$18*$AW$15 -($AW$18*COS(RADIANS(A334)))-($AW$15*COS(RADIANS(DEGREES(ASIN(SIN(RADIANS(A335))*($AW$18/$AW$15)))))))</f>
        <v>-0.18943641101864583</v>
      </c>
      <c r="AS334">
        <f t="shared" si="93"/>
        <v>765.41153122524156</v>
      </c>
    </row>
    <row r="335" spans="1:45" customFormat="1" x14ac:dyDescent="0.2">
      <c r="A335" s="7">
        <v>-30</v>
      </c>
      <c r="B335" s="7">
        <v>73.45</v>
      </c>
      <c r="C335" s="7">
        <f t="shared" si="103"/>
        <v>7.3449999999999996E-5</v>
      </c>
      <c r="D335" s="7"/>
      <c r="E335" s="7">
        <v>13.615</v>
      </c>
      <c r="F335" s="7"/>
      <c r="G335" s="7">
        <v>13.542</v>
      </c>
      <c r="H335" s="7">
        <v>13.762</v>
      </c>
      <c r="I335" s="7">
        <v>13.707000000000001</v>
      </c>
      <c r="J335" s="7">
        <v>13.449</v>
      </c>
      <c r="L335" s="13">
        <f t="shared" si="94"/>
        <v>7.3449999999999996E-5</v>
      </c>
      <c r="M335" s="12"/>
      <c r="N335" s="10">
        <f t="shared" si="95"/>
        <v>-2.1599999999999966</v>
      </c>
      <c r="O335" s="10">
        <f t="shared" si="96"/>
        <v>0.53699999999999903</v>
      </c>
      <c r="P335" s="10"/>
      <c r="Q335" s="13">
        <f t="shared" si="97"/>
        <v>-2.1599999999999929E-6</v>
      </c>
      <c r="R335" s="10">
        <f t="shared" si="104"/>
        <v>53700</v>
      </c>
      <c r="S335" s="10"/>
      <c r="T335" s="10">
        <f t="shared" si="98"/>
        <v>1361500</v>
      </c>
      <c r="U335" s="10"/>
      <c r="V335" s="10">
        <f t="shared" si="99"/>
        <v>-1.3547076420988722</v>
      </c>
      <c r="W335" s="10"/>
      <c r="X335" s="10">
        <f t="shared" si="100"/>
        <v>1.1340176456759834</v>
      </c>
      <c r="Y335" s="10">
        <f t="shared" si="101"/>
        <v>1.8659918001262754</v>
      </c>
      <c r="Z335" s="10"/>
      <c r="AA335" s="10">
        <f t="shared" si="105"/>
        <v>1.6800174225683362E-2</v>
      </c>
      <c r="AB335" s="10">
        <f t="shared" si="106"/>
        <v>-1.2963185413285672E-2</v>
      </c>
      <c r="AC335" s="10"/>
      <c r="AD335" s="10">
        <f t="shared" si="107"/>
        <v>6.134017645675983</v>
      </c>
      <c r="AE335" s="10">
        <f t="shared" si="102"/>
        <v>-4.1340081998737244</v>
      </c>
      <c r="AF335" s="10"/>
      <c r="AG335" s="24">
        <f t="shared" si="108"/>
        <v>1.6800174225683584E-2</v>
      </c>
      <c r="AH335" s="24">
        <f t="shared" si="109"/>
        <v>-1.2963185413285672E-2</v>
      </c>
      <c r="AJ335" s="57">
        <f t="shared" si="110"/>
        <v>-15.865199999999977</v>
      </c>
      <c r="AL335">
        <v>-0.2034412789899398</v>
      </c>
      <c r="AN335">
        <v>0</v>
      </c>
      <c r="AO335">
        <f t="shared" si="91"/>
        <v>0</v>
      </c>
      <c r="AP335">
        <f t="shared" si="92"/>
        <v>0</v>
      </c>
      <c r="AR335" s="11">
        <f>($AW$18*$AW$15 -($AW$18*COS(RADIANS(A335)))-($AW$15*COS(RADIANS(DEGREES(ASIN(SIN(RADIANS(A336))*($AW$18/$AW$15)))))))</f>
        <v>-0.19053577715363784</v>
      </c>
      <c r="AS335">
        <f t="shared" si="93"/>
        <v>773.69934993052993</v>
      </c>
    </row>
    <row r="336" spans="1:45" customFormat="1" x14ac:dyDescent="0.2">
      <c r="A336" s="7">
        <v>-29</v>
      </c>
      <c r="B336" s="7">
        <v>71.290000000000006</v>
      </c>
      <c r="C336" s="7">
        <f t="shared" si="103"/>
        <v>7.1290000000000004E-5</v>
      </c>
      <c r="D336" s="7"/>
      <c r="E336" s="7">
        <v>14.151999999999999</v>
      </c>
      <c r="F336" s="7"/>
      <c r="G336" s="7">
        <v>14.054</v>
      </c>
      <c r="H336" s="7">
        <v>14.291</v>
      </c>
      <c r="I336" s="7">
        <v>14.215</v>
      </c>
      <c r="J336" s="7">
        <v>14.045999999999999</v>
      </c>
      <c r="L336" s="13">
        <f t="shared" si="94"/>
        <v>7.1290000000000004E-5</v>
      </c>
      <c r="M336" s="12"/>
      <c r="N336" s="10">
        <f t="shared" si="95"/>
        <v>-2.1000000000000085</v>
      </c>
      <c r="O336" s="10">
        <f t="shared" si="96"/>
        <v>0.58500000000000085</v>
      </c>
      <c r="P336" s="10"/>
      <c r="Q336" s="13">
        <f t="shared" si="97"/>
        <v>-2.1000000000000104E-6</v>
      </c>
      <c r="R336" s="10">
        <f t="shared" si="104"/>
        <v>58500</v>
      </c>
      <c r="S336" s="10"/>
      <c r="T336" s="10">
        <f t="shared" si="98"/>
        <v>1415200</v>
      </c>
      <c r="U336" s="10"/>
      <c r="V336" s="10">
        <f t="shared" si="99"/>
        <v>-1.2440102556224462</v>
      </c>
      <c r="W336" s="10"/>
      <c r="X336" s="10">
        <f t="shared" si="100"/>
        <v>1.1508178199016668</v>
      </c>
      <c r="Y336" s="10">
        <f t="shared" si="101"/>
        <v>1.8530286147129897</v>
      </c>
      <c r="Z336" s="10"/>
      <c r="AA336" s="10">
        <f t="shared" si="105"/>
        <v>1.7591263617959374E-2</v>
      </c>
      <c r="AB336" s="10">
        <f t="shared" si="106"/>
        <v>-1.2985284109495732E-2</v>
      </c>
      <c r="AC336" s="10"/>
      <c r="AD336" s="10">
        <f t="shared" si="107"/>
        <v>6.1508178199016665</v>
      </c>
      <c r="AE336" s="10">
        <f t="shared" si="102"/>
        <v>-4.14697138528701</v>
      </c>
      <c r="AF336" s="10"/>
      <c r="AG336" s="24">
        <f t="shared" si="108"/>
        <v>1.7591263617959818E-2</v>
      </c>
      <c r="AH336" s="24">
        <f t="shared" si="109"/>
        <v>-1.2985284109496398E-2</v>
      </c>
      <c r="AJ336" s="57">
        <f t="shared" si="110"/>
        <v>-14.970900000000062</v>
      </c>
      <c r="AL336">
        <v>-0.15982557253842811</v>
      </c>
      <c r="AN336">
        <v>0</v>
      </c>
      <c r="AO336">
        <f t="shared" si="91"/>
        <v>0</v>
      </c>
      <c r="AP336">
        <f t="shared" si="92"/>
        <v>0</v>
      </c>
      <c r="AR336" s="11">
        <f>($AW$18*$AW$15 -($AW$18*COS(RADIANS(A336)))-($AW$15*COS(RADIANS(DEGREES(ASIN(SIN(RADIANS(A337))*($AW$18/$AW$15)))))))</f>
        <v>-0.19160445342102705</v>
      </c>
      <c r="AS336">
        <f t="shared" si="93"/>
        <v>780.56526394896912</v>
      </c>
    </row>
    <row r="337" spans="1:45" customFormat="1" x14ac:dyDescent="0.2">
      <c r="A337" s="7">
        <v>-28</v>
      </c>
      <c r="B337" s="7">
        <v>69.19</v>
      </c>
      <c r="C337" s="7">
        <f t="shared" si="103"/>
        <v>6.9189999999999993E-5</v>
      </c>
      <c r="D337" s="7"/>
      <c r="E337" s="7">
        <v>14.737</v>
      </c>
      <c r="F337" s="7"/>
      <c r="G337" s="7">
        <v>14.631</v>
      </c>
      <c r="H337" s="7">
        <v>14.869</v>
      </c>
      <c r="I337" s="7">
        <v>14.802</v>
      </c>
      <c r="J337" s="7">
        <v>14.645</v>
      </c>
      <c r="L337" s="13">
        <f t="shared" si="94"/>
        <v>6.9189999999999993E-5</v>
      </c>
      <c r="M337" s="12"/>
      <c r="N337" s="10">
        <f t="shared" si="95"/>
        <v>-2.039999999999992</v>
      </c>
      <c r="O337" s="10">
        <f t="shared" si="96"/>
        <v>0.55899999999999928</v>
      </c>
      <c r="P337" s="10"/>
      <c r="Q337" s="13">
        <f t="shared" si="97"/>
        <v>-2.0399999999999872E-6</v>
      </c>
      <c r="R337" s="10">
        <f t="shared" si="104"/>
        <v>55900</v>
      </c>
      <c r="S337" s="10"/>
      <c r="T337" s="10">
        <f t="shared" si="98"/>
        <v>1473700</v>
      </c>
      <c r="U337" s="10"/>
      <c r="V337" s="10">
        <f t="shared" si="99"/>
        <v>-1.254125269162649</v>
      </c>
      <c r="W337" s="10"/>
      <c r="X337" s="10">
        <f t="shared" si="100"/>
        <v>1.1684090835196261</v>
      </c>
      <c r="Y337" s="10">
        <f t="shared" si="101"/>
        <v>1.840043330603494</v>
      </c>
      <c r="Z337" s="10"/>
      <c r="AA337" s="10">
        <f t="shared" si="105"/>
        <v>1.6168791412398686E-2</v>
      </c>
      <c r="AB337" s="10">
        <f t="shared" si="106"/>
        <v>-1.2997313598759774E-2</v>
      </c>
      <c r="AC337" s="10"/>
      <c r="AD337" s="10">
        <f t="shared" si="107"/>
        <v>6.1684090835196264</v>
      </c>
      <c r="AE337" s="10">
        <f t="shared" si="102"/>
        <v>-4.1599566693965064</v>
      </c>
      <c r="AF337" s="10"/>
      <c r="AG337" s="24">
        <f t="shared" si="108"/>
        <v>1.6168791412398242E-2</v>
      </c>
      <c r="AH337" s="24">
        <f t="shared" si="109"/>
        <v>-1.2997313598759774E-2</v>
      </c>
      <c r="AJ337" s="57">
        <f t="shared" si="110"/>
        <v>-14.114759999999944</v>
      </c>
      <c r="AL337">
        <v>-0.12369018325363257</v>
      </c>
      <c r="AN337">
        <v>0</v>
      </c>
      <c r="AO337">
        <f t="shared" si="91"/>
        <v>0</v>
      </c>
      <c r="AP337">
        <f t="shared" si="92"/>
        <v>0</v>
      </c>
      <c r="AR337" s="11">
        <f>($AW$18*$AW$15 -($AW$18*COS(RADIANS(A337)))-($AW$15*COS(RADIANS(DEGREES(ASIN(SIN(RADIANS(A338))*($AW$18/$AW$15)))))))</f>
        <v>-0.19264185624706559</v>
      </c>
      <c r="AS337">
        <f t="shared" si="93"/>
        <v>788.88772815760763</v>
      </c>
    </row>
    <row r="338" spans="1:45" customFormat="1" x14ac:dyDescent="0.2">
      <c r="A338" s="7">
        <v>-27</v>
      </c>
      <c r="B338" s="7">
        <v>67.150000000000006</v>
      </c>
      <c r="C338" s="7">
        <f t="shared" si="103"/>
        <v>6.7150000000000006E-5</v>
      </c>
      <c r="D338" s="7"/>
      <c r="E338" s="7">
        <v>15.295999999999999</v>
      </c>
      <c r="F338" s="7"/>
      <c r="G338" s="7">
        <v>15.192</v>
      </c>
      <c r="H338" s="7">
        <v>15.396000000000001</v>
      </c>
      <c r="I338" s="7">
        <v>15.375</v>
      </c>
      <c r="J338" s="7">
        <v>15.221</v>
      </c>
      <c r="L338" s="13">
        <f t="shared" si="94"/>
        <v>6.7150000000000006E-5</v>
      </c>
      <c r="M338" s="12"/>
      <c r="N338" s="10">
        <f t="shared" si="95"/>
        <v>-1.9699999999999989</v>
      </c>
      <c r="O338" s="10">
        <f t="shared" si="96"/>
        <v>0.58200000000000074</v>
      </c>
      <c r="P338" s="10"/>
      <c r="Q338" s="13">
        <f t="shared" si="97"/>
        <v>-1.9699999999999964E-6</v>
      </c>
      <c r="R338" s="10">
        <f t="shared" si="104"/>
        <v>58200</v>
      </c>
      <c r="S338" s="10"/>
      <c r="T338" s="10">
        <f t="shared" si="98"/>
        <v>1529600</v>
      </c>
      <c r="U338" s="10"/>
      <c r="V338" s="10">
        <f t="shared" si="99"/>
        <v>-1.3541706373163029</v>
      </c>
      <c r="W338" s="10"/>
      <c r="X338" s="10">
        <f t="shared" si="100"/>
        <v>1.1845778749320248</v>
      </c>
      <c r="Y338" s="10">
        <f t="shared" si="101"/>
        <v>1.8270460170047342</v>
      </c>
      <c r="Z338" s="10"/>
      <c r="AA338" s="10">
        <f t="shared" si="105"/>
        <v>1.6217922676342367E-2</v>
      </c>
      <c r="AB338" s="10">
        <f t="shared" si="106"/>
        <v>-1.2931660875608708E-2</v>
      </c>
      <c r="AC338" s="10"/>
      <c r="AD338" s="10">
        <f t="shared" si="107"/>
        <v>6.1845778749320246</v>
      </c>
      <c r="AE338" s="10">
        <f t="shared" si="102"/>
        <v>-4.1729539829952662</v>
      </c>
      <c r="AF338" s="10"/>
      <c r="AG338" s="24">
        <f t="shared" si="108"/>
        <v>1.6217922676342589E-2</v>
      </c>
      <c r="AH338" s="24">
        <f t="shared" si="109"/>
        <v>-1.2931660875608486E-2</v>
      </c>
      <c r="AJ338" s="57">
        <f t="shared" si="110"/>
        <v>-13.228549999999993</v>
      </c>
      <c r="AL338">
        <v>-9.3983490335373343E-2</v>
      </c>
      <c r="AN338">
        <v>0</v>
      </c>
      <c r="AO338">
        <f t="shared" si="91"/>
        <v>0</v>
      </c>
      <c r="AP338">
        <f t="shared" si="92"/>
        <v>0</v>
      </c>
      <c r="AR338" s="11">
        <f>($AW$18*$AW$15 -($AW$18*COS(RADIANS(A338)))-($AW$15*COS(RADIANS(DEGREES(ASIN(SIN(RADIANS(A339))*($AW$18/$AW$15)))))))</f>
        <v>-0.19364742105479668</v>
      </c>
      <c r="AS338">
        <f t="shared" si="93"/>
        <v>794.66974390955556</v>
      </c>
    </row>
    <row r="339" spans="1:45" customFormat="1" x14ac:dyDescent="0.2">
      <c r="A339" s="7">
        <v>-26</v>
      </c>
      <c r="B339" s="7">
        <v>65.180000000000007</v>
      </c>
      <c r="C339" s="7">
        <f t="shared" si="103"/>
        <v>6.518000000000001E-5</v>
      </c>
      <c r="D339" s="7"/>
      <c r="E339" s="7">
        <v>15.878</v>
      </c>
      <c r="F339" s="7"/>
      <c r="G339" s="7">
        <v>15.781000000000001</v>
      </c>
      <c r="H339" s="7">
        <v>16.015000000000001</v>
      </c>
      <c r="I339" s="7">
        <v>15.943</v>
      </c>
      <c r="J339" s="7">
        <v>15.773</v>
      </c>
      <c r="L339" s="13">
        <f t="shared" si="94"/>
        <v>6.518000000000001E-5</v>
      </c>
      <c r="M339" s="12"/>
      <c r="N339" s="10">
        <f t="shared" si="95"/>
        <v>-1.9000000000000057</v>
      </c>
      <c r="O339" s="10">
        <f t="shared" si="96"/>
        <v>0.64900000000000091</v>
      </c>
      <c r="P339" s="10"/>
      <c r="Q339" s="13">
        <f t="shared" si="97"/>
        <v>-1.9000000000000055E-6</v>
      </c>
      <c r="R339" s="10">
        <f t="shared" si="104"/>
        <v>64900</v>
      </c>
      <c r="S339" s="10"/>
      <c r="T339" s="10">
        <f t="shared" si="98"/>
        <v>1587800</v>
      </c>
      <c r="U339" s="10"/>
      <c r="V339" s="10">
        <f t="shared" si="99"/>
        <v>-1.2579328518883546</v>
      </c>
      <c r="W339" s="10"/>
      <c r="X339" s="10">
        <f t="shared" si="100"/>
        <v>1.2007957976083672</v>
      </c>
      <c r="Y339" s="10">
        <f t="shared" si="101"/>
        <v>1.8141143561291255</v>
      </c>
      <c r="Z339" s="10"/>
      <c r="AA339" s="10">
        <f t="shared" si="105"/>
        <v>1.7398229484616667E-2</v>
      </c>
      <c r="AB339" s="10">
        <f t="shared" si="106"/>
        <v>-1.2847885639505341E-2</v>
      </c>
      <c r="AC339" s="10"/>
      <c r="AD339" s="10">
        <f t="shared" si="107"/>
        <v>6.2007957976083672</v>
      </c>
      <c r="AE339" s="10">
        <f t="shared" si="102"/>
        <v>-4.1858856438708747</v>
      </c>
      <c r="AF339" s="10"/>
      <c r="AG339" s="24">
        <f t="shared" si="108"/>
        <v>1.7398229484616223E-2</v>
      </c>
      <c r="AH339" s="24">
        <f t="shared" si="109"/>
        <v>-1.2847885639505563E-2</v>
      </c>
      <c r="AJ339" s="57">
        <f t="shared" si="110"/>
        <v>-12.384200000000039</v>
      </c>
      <c r="AL339">
        <v>-6.9816686089851254E-2</v>
      </c>
      <c r="AN339">
        <v>0</v>
      </c>
      <c r="AO339">
        <f t="shared" si="91"/>
        <v>0</v>
      </c>
      <c r="AP339">
        <f t="shared" si="92"/>
        <v>0</v>
      </c>
      <c r="AR339" s="11">
        <f>($AW$18*$AW$15 -($AW$18*COS(RADIANS(A339)))-($AW$15*COS(RADIANS(DEGREES(ASIN(SIN(RADIANS(A340))*($AW$18/$AW$15)))))))</f>
        <v>-0.1946206024256022</v>
      </c>
      <c r="AS339">
        <f t="shared" si="93"/>
        <v>800.70573642311047</v>
      </c>
    </row>
    <row r="340" spans="1:45" customFormat="1" x14ac:dyDescent="0.2">
      <c r="A340" s="7">
        <v>-25</v>
      </c>
      <c r="B340" s="7">
        <v>63.28</v>
      </c>
      <c r="C340" s="7">
        <f t="shared" si="103"/>
        <v>6.3280000000000004E-5</v>
      </c>
      <c r="D340" s="7"/>
      <c r="E340" s="7">
        <v>16.527000000000001</v>
      </c>
      <c r="F340" s="7"/>
      <c r="G340" s="7">
        <v>16.425999999999998</v>
      </c>
      <c r="H340" s="7">
        <v>16.695</v>
      </c>
      <c r="I340" s="7">
        <v>16.629000000000001</v>
      </c>
      <c r="J340" s="7">
        <v>16.359000000000002</v>
      </c>
      <c r="L340" s="13">
        <f t="shared" si="94"/>
        <v>6.3280000000000004E-5</v>
      </c>
      <c r="M340" s="12"/>
      <c r="N340" s="10">
        <f t="shared" si="95"/>
        <v>-1.8400000000000034</v>
      </c>
      <c r="O340" s="10">
        <f t="shared" si="96"/>
        <v>0.625</v>
      </c>
      <c r="P340" s="10"/>
      <c r="Q340" s="13">
        <f t="shared" si="97"/>
        <v>-1.8400000000000095E-6</v>
      </c>
      <c r="R340" s="10">
        <f t="shared" si="104"/>
        <v>62500</v>
      </c>
      <c r="S340" s="10"/>
      <c r="T340" s="10">
        <f t="shared" si="98"/>
        <v>1652700</v>
      </c>
      <c r="U340" s="10"/>
      <c r="V340" s="10">
        <f t="shared" si="99"/>
        <v>-1.2878246220736833</v>
      </c>
      <c r="W340" s="10"/>
      <c r="X340" s="10">
        <f t="shared" si="100"/>
        <v>1.2181940270929839</v>
      </c>
      <c r="Y340" s="10">
        <f t="shared" si="101"/>
        <v>1.8012664704896202</v>
      </c>
      <c r="Z340" s="10"/>
      <c r="AA340" s="10">
        <f t="shared" si="105"/>
        <v>1.6120740919692178E-2</v>
      </c>
      <c r="AB340" s="10">
        <f t="shared" si="106"/>
        <v>-1.2815263466164684E-2</v>
      </c>
      <c r="AC340" s="10"/>
      <c r="AD340" s="10">
        <f t="shared" si="107"/>
        <v>6.2181940270929834</v>
      </c>
      <c r="AE340" s="10">
        <f t="shared" si="102"/>
        <v>-4.1987335295103803</v>
      </c>
      <c r="AF340" s="10"/>
      <c r="AG340" s="24">
        <f t="shared" si="108"/>
        <v>1.6120740919692622E-2</v>
      </c>
      <c r="AH340" s="24">
        <f t="shared" si="109"/>
        <v>-1.281526346616424E-2</v>
      </c>
      <c r="AJ340" s="57">
        <f t="shared" si="110"/>
        <v>-11.643520000000022</v>
      </c>
      <c r="AL340">
        <v>-5.042857832998271E-2</v>
      </c>
      <c r="AN340">
        <v>0</v>
      </c>
      <c r="AO340">
        <f t="shared" si="91"/>
        <v>0</v>
      </c>
      <c r="AP340">
        <f t="shared" si="92"/>
        <v>0</v>
      </c>
      <c r="AR340" s="11">
        <f>($AW$18*$AW$15 -($AW$18*COS(RADIANS(A340)))-($AW$15*COS(RADIANS(DEGREES(ASIN(SIN(RADIANS(A341))*($AW$18/$AW$15)))))))</f>
        <v>-0.19556087424859167</v>
      </c>
      <c r="AS340">
        <f t="shared" si="93"/>
        <v>809.13927823148072</v>
      </c>
    </row>
    <row r="341" spans="1:45" customFormat="1" x14ac:dyDescent="0.2">
      <c r="A341" s="7">
        <v>-24</v>
      </c>
      <c r="B341" s="7">
        <v>61.44</v>
      </c>
      <c r="C341" s="7">
        <f t="shared" si="103"/>
        <v>6.1439999999999995E-5</v>
      </c>
      <c r="D341" s="7"/>
      <c r="E341" s="7">
        <v>17.152000000000001</v>
      </c>
      <c r="F341" s="7"/>
      <c r="G341" s="7">
        <v>17.074000000000002</v>
      </c>
      <c r="H341" s="7">
        <v>17.300999999999998</v>
      </c>
      <c r="I341" s="7">
        <v>17.259</v>
      </c>
      <c r="J341" s="7">
        <v>16.972999999999999</v>
      </c>
      <c r="L341" s="13">
        <f t="shared" si="94"/>
        <v>6.1439999999999995E-5</v>
      </c>
      <c r="M341" s="12"/>
      <c r="N341" s="10">
        <f t="shared" si="95"/>
        <v>-1.769999999999996</v>
      </c>
      <c r="O341" s="10">
        <f t="shared" si="96"/>
        <v>0.6579999999999977</v>
      </c>
      <c r="P341" s="10"/>
      <c r="Q341" s="13">
        <f t="shared" si="97"/>
        <v>-1.7699999999999983E-6</v>
      </c>
      <c r="R341" s="10">
        <f t="shared" si="104"/>
        <v>65799.999999999767</v>
      </c>
      <c r="S341" s="10"/>
      <c r="T341" s="10">
        <f t="shared" si="98"/>
        <v>1715200</v>
      </c>
      <c r="U341" s="10"/>
      <c r="V341" s="10">
        <f t="shared" si="99"/>
        <v>-1.27578116210548</v>
      </c>
      <c r="W341" s="10"/>
      <c r="X341" s="10">
        <f t="shared" si="100"/>
        <v>1.234314768012676</v>
      </c>
      <c r="Y341" s="10">
        <f t="shared" si="101"/>
        <v>1.7884512070234555</v>
      </c>
      <c r="Z341" s="10"/>
      <c r="AA341" s="10">
        <f t="shared" si="105"/>
        <v>1.6349151450567367E-2</v>
      </c>
      <c r="AB341" s="10">
        <f t="shared" si="106"/>
        <v>-1.2695169179357535E-2</v>
      </c>
      <c r="AC341" s="10"/>
      <c r="AD341" s="10">
        <f t="shared" si="107"/>
        <v>6.234314768012676</v>
      </c>
      <c r="AE341" s="10">
        <f t="shared" si="102"/>
        <v>-4.2115487929765445</v>
      </c>
      <c r="AF341" s="10"/>
      <c r="AG341" s="24">
        <f t="shared" si="108"/>
        <v>1.6349151450567589E-2</v>
      </c>
      <c r="AH341" s="24">
        <f t="shared" si="109"/>
        <v>-1.2695169179357535E-2</v>
      </c>
      <c r="AJ341" s="57">
        <f t="shared" si="110"/>
        <v>-10.874879999999974</v>
      </c>
      <c r="AL341">
        <v>-3.515741189584265E-2</v>
      </c>
      <c r="AN341">
        <v>0</v>
      </c>
      <c r="AO341">
        <f t="shared" si="91"/>
        <v>0</v>
      </c>
      <c r="AP341">
        <f t="shared" si="92"/>
        <v>0</v>
      </c>
      <c r="AR341" s="11">
        <f>($AW$18*$AW$15 -($AW$18*COS(RADIANS(A341)))-($AW$15*COS(RADIANS(DEGREES(ASIN(SIN(RADIANS(A342))*($AW$18/$AW$15)))))))</f>
        <v>-0.19646772985865107</v>
      </c>
      <c r="AS341">
        <f t="shared" si="93"/>
        <v>815.32124916334976</v>
      </c>
    </row>
    <row r="342" spans="1:45" customFormat="1" x14ac:dyDescent="0.2">
      <c r="A342" s="7">
        <v>-23</v>
      </c>
      <c r="B342" s="7">
        <v>59.67</v>
      </c>
      <c r="C342" s="7">
        <f t="shared" si="103"/>
        <v>5.9669999999999996E-5</v>
      </c>
      <c r="D342" s="7"/>
      <c r="E342" s="7">
        <v>17.809999999999999</v>
      </c>
      <c r="F342" s="7"/>
      <c r="G342" s="7">
        <v>17.724</v>
      </c>
      <c r="H342" s="7">
        <v>17.98</v>
      </c>
      <c r="I342" s="7">
        <v>17.951000000000001</v>
      </c>
      <c r="J342" s="7">
        <v>17.584</v>
      </c>
      <c r="L342" s="13">
        <f t="shared" si="94"/>
        <v>5.9669999999999996E-5</v>
      </c>
      <c r="M342" s="12"/>
      <c r="N342" s="10">
        <f t="shared" si="95"/>
        <v>-1.7000000000000028</v>
      </c>
      <c r="O342" s="10">
        <f t="shared" si="96"/>
        <v>0.66900000000000048</v>
      </c>
      <c r="P342" s="10"/>
      <c r="Q342" s="13">
        <f t="shared" si="97"/>
        <v>-1.7000000000000007E-6</v>
      </c>
      <c r="R342" s="10">
        <f t="shared" si="104"/>
        <v>66900.000000000233</v>
      </c>
      <c r="S342" s="10"/>
      <c r="T342" s="10">
        <f t="shared" si="98"/>
        <v>1780999.9999999998</v>
      </c>
      <c r="U342" s="10"/>
      <c r="V342" s="10">
        <f t="shared" si="99"/>
        <v>-1.3091249779385521</v>
      </c>
      <c r="W342" s="10"/>
      <c r="X342" s="10">
        <f t="shared" si="100"/>
        <v>1.2506639194632434</v>
      </c>
      <c r="Y342" s="10">
        <f t="shared" si="101"/>
        <v>1.775756037844098</v>
      </c>
      <c r="Z342" s="10"/>
      <c r="AA342" s="10">
        <f t="shared" si="105"/>
        <v>1.6014546001325014E-2</v>
      </c>
      <c r="AB342" s="10">
        <f t="shared" si="106"/>
        <v>-1.2552737473326303E-2</v>
      </c>
      <c r="AC342" s="10"/>
      <c r="AD342" s="10">
        <f t="shared" si="107"/>
        <v>6.2506639194632436</v>
      </c>
      <c r="AE342" s="10">
        <f t="shared" si="102"/>
        <v>-4.224243962155902</v>
      </c>
      <c r="AF342" s="10"/>
      <c r="AG342" s="24">
        <f t="shared" si="108"/>
        <v>1.6014546001325236E-2</v>
      </c>
      <c r="AH342" s="24">
        <f t="shared" si="109"/>
        <v>-1.2552737473326303E-2</v>
      </c>
      <c r="AJ342" s="57">
        <f t="shared" si="110"/>
        <v>-10.143900000000018</v>
      </c>
      <c r="AL342">
        <v>-2.3418145819930292E-2</v>
      </c>
      <c r="AN342">
        <v>0</v>
      </c>
      <c r="AO342">
        <f t="shared" si="91"/>
        <v>0</v>
      </c>
      <c r="AP342">
        <f t="shared" si="92"/>
        <v>0</v>
      </c>
      <c r="AR342" s="11">
        <f>($AW$18*$AW$15 -($AW$18*COS(RADIANS(A342)))-($AW$15*COS(RADIANS(DEGREES(ASIN(SIN(RADIANS(A343))*($AW$18/$AW$15)))))))</f>
        <v>-0.19734068216392153</v>
      </c>
      <c r="AS342">
        <f t="shared" si="93"/>
        <v>822.20997907937249</v>
      </c>
    </row>
    <row r="343" spans="1:45" customFormat="1" x14ac:dyDescent="0.2">
      <c r="A343" s="7">
        <v>-22</v>
      </c>
      <c r="B343" s="7">
        <v>57.97</v>
      </c>
      <c r="C343" s="7">
        <f t="shared" si="103"/>
        <v>5.7969999999999996E-5</v>
      </c>
      <c r="D343" s="7"/>
      <c r="E343" s="7">
        <v>18.478999999999999</v>
      </c>
      <c r="F343" s="7"/>
      <c r="G343" s="7">
        <v>18.408999999999999</v>
      </c>
      <c r="H343" s="7">
        <v>18.655999999999999</v>
      </c>
      <c r="I343" s="7">
        <v>18.635000000000002</v>
      </c>
      <c r="J343" s="7">
        <v>18.216999999999999</v>
      </c>
      <c r="L343" s="13">
        <f t="shared" si="94"/>
        <v>5.7969999999999996E-5</v>
      </c>
      <c r="M343" s="12"/>
      <c r="N343" s="10">
        <f t="shared" si="95"/>
        <v>-1.6299999999999955</v>
      </c>
      <c r="O343" s="10">
        <f t="shared" si="96"/>
        <v>0.7029999999999994</v>
      </c>
      <c r="P343" s="10"/>
      <c r="Q343" s="13">
        <f t="shared" si="97"/>
        <v>-1.6299999999999963E-6</v>
      </c>
      <c r="R343" s="10">
        <f t="shared" si="104"/>
        <v>70299.999999999767</v>
      </c>
      <c r="S343" s="10"/>
      <c r="T343" s="10">
        <f t="shared" si="98"/>
        <v>1847900</v>
      </c>
      <c r="U343" s="10"/>
      <c r="V343" s="10">
        <f t="shared" si="99"/>
        <v>-1.2907860279370391</v>
      </c>
      <c r="W343" s="10"/>
      <c r="X343" s="10">
        <f t="shared" si="100"/>
        <v>1.2666784654645684</v>
      </c>
      <c r="Y343" s="10">
        <f t="shared" si="101"/>
        <v>1.7632033003707717</v>
      </c>
      <c r="Z343" s="10"/>
      <c r="AA343" s="10">
        <f t="shared" si="105"/>
        <v>1.6215421190763246E-2</v>
      </c>
      <c r="AB343" s="10">
        <f t="shared" si="106"/>
        <v>-1.2386457721017097E-2</v>
      </c>
      <c r="AC343" s="10"/>
      <c r="AD343" s="10">
        <f t="shared" si="107"/>
        <v>6.2666784654645689</v>
      </c>
      <c r="AE343" s="10">
        <f t="shared" si="102"/>
        <v>-4.2367966996292283</v>
      </c>
      <c r="AF343" s="10"/>
      <c r="AG343" s="24">
        <f t="shared" si="108"/>
        <v>1.6215421190763024E-2</v>
      </c>
      <c r="AH343" s="24">
        <f t="shared" si="109"/>
        <v>-1.2386457721016875E-2</v>
      </c>
      <c r="AJ343" s="57">
        <f t="shared" si="110"/>
        <v>-9.4491099999999726</v>
      </c>
      <c r="AL343">
        <v>-1.4684025878490825E-2</v>
      </c>
      <c r="AN343">
        <v>0</v>
      </c>
      <c r="AO343">
        <f t="shared" si="91"/>
        <v>0</v>
      </c>
      <c r="AP343">
        <f t="shared" si="92"/>
        <v>0</v>
      </c>
      <c r="AR343" s="11">
        <f>($AW$18*$AW$15 -($AW$18*COS(RADIANS(A343)))-($AW$15*COS(RADIANS(DEGREES(ASIN(SIN(RADIANS(A344))*($AW$18/$AW$15)))))))</f>
        <v>-0.19817926376342967</v>
      </c>
      <c r="AS343">
        <f t="shared" si="93"/>
        <v>828.79009477406089</v>
      </c>
    </row>
    <row r="344" spans="1:45" customFormat="1" x14ac:dyDescent="0.2">
      <c r="A344" s="7">
        <v>-21</v>
      </c>
      <c r="B344" s="7">
        <v>56.34</v>
      </c>
      <c r="C344" s="7">
        <f t="shared" si="103"/>
        <v>5.6339999999999999E-5</v>
      </c>
      <c r="D344" s="7"/>
      <c r="E344" s="7">
        <v>19.181999999999999</v>
      </c>
      <c r="F344" s="7"/>
      <c r="G344" s="7">
        <v>19.102</v>
      </c>
      <c r="H344" s="7">
        <v>19.393000000000001</v>
      </c>
      <c r="I344" s="7">
        <v>19.353000000000002</v>
      </c>
      <c r="J344" s="7">
        <v>18.878</v>
      </c>
      <c r="L344" s="13">
        <f t="shared" si="94"/>
        <v>5.6339999999999999E-5</v>
      </c>
      <c r="M344" s="12"/>
      <c r="N344" s="10">
        <f t="shared" si="95"/>
        <v>-1.5600000000000023</v>
      </c>
      <c r="O344" s="10">
        <f t="shared" si="96"/>
        <v>0.70800000000000196</v>
      </c>
      <c r="P344" s="10"/>
      <c r="Q344" s="13">
        <f t="shared" si="97"/>
        <v>-1.5599999999999986E-6</v>
      </c>
      <c r="R344" s="10">
        <f t="shared" si="104"/>
        <v>70800.000000000233</v>
      </c>
      <c r="S344" s="10"/>
      <c r="T344" s="10">
        <f t="shared" si="98"/>
        <v>1918199.9999999998</v>
      </c>
      <c r="U344" s="10"/>
      <c r="V344" s="10">
        <f t="shared" si="99"/>
        <v>-1.3193787172325131</v>
      </c>
      <c r="W344" s="10"/>
      <c r="X344" s="10">
        <f t="shared" si="100"/>
        <v>1.2828938866553317</v>
      </c>
      <c r="Y344" s="10">
        <f t="shared" si="101"/>
        <v>1.7508168426497546</v>
      </c>
      <c r="Z344" s="10"/>
      <c r="AA344" s="10">
        <f t="shared" si="105"/>
        <v>1.5740896469103927E-2</v>
      </c>
      <c r="AB344" s="10">
        <f t="shared" si="106"/>
        <v>-1.2194814731812054E-2</v>
      </c>
      <c r="AC344" s="10"/>
      <c r="AD344" s="10">
        <f t="shared" si="107"/>
        <v>6.2828938866553319</v>
      </c>
      <c r="AE344" s="10">
        <f t="shared" si="102"/>
        <v>-4.2491831573502452</v>
      </c>
      <c r="AF344" s="10"/>
      <c r="AG344" s="24">
        <f t="shared" si="108"/>
        <v>1.5740896469103483E-2</v>
      </c>
      <c r="AH344" s="24">
        <f t="shared" si="109"/>
        <v>-1.2194814731811832E-2</v>
      </c>
      <c r="AJ344" s="57">
        <f t="shared" si="110"/>
        <v>-8.7890400000000124</v>
      </c>
      <c r="AL344">
        <v>-8.4715966389190545E-3</v>
      </c>
      <c r="AN344">
        <v>0</v>
      </c>
      <c r="AO344">
        <f t="shared" si="91"/>
        <v>0</v>
      </c>
      <c r="AP344">
        <f t="shared" si="92"/>
        <v>0</v>
      </c>
      <c r="AR344" s="11">
        <f>($AW$18*$AW$15 -($AW$18*COS(RADIANS(A344)))-($AW$15*COS(RADIANS(DEGREES(ASIN(SIN(RADIANS(A345))*($AW$18/$AW$15)))))))</f>
        <v>-0.19898302705554444</v>
      </c>
      <c r="AS344">
        <f t="shared" si="93"/>
        <v>836.12944060156758</v>
      </c>
    </row>
    <row r="345" spans="1:45" customFormat="1" x14ac:dyDescent="0.2">
      <c r="A345" s="7">
        <v>-20</v>
      </c>
      <c r="B345" s="7">
        <v>54.78</v>
      </c>
      <c r="C345" s="7">
        <f t="shared" si="103"/>
        <v>5.4780000000000001E-5</v>
      </c>
      <c r="D345" s="7"/>
      <c r="E345" s="7">
        <v>19.89</v>
      </c>
      <c r="F345" s="7"/>
      <c r="G345" s="7">
        <v>19.794</v>
      </c>
      <c r="H345" s="7">
        <v>20.11</v>
      </c>
      <c r="I345" s="7">
        <v>20.05</v>
      </c>
      <c r="J345" s="7">
        <v>19.606999999999999</v>
      </c>
      <c r="L345" s="13">
        <f t="shared" si="94"/>
        <v>5.4780000000000001E-5</v>
      </c>
      <c r="M345" s="12"/>
      <c r="N345" s="10">
        <f t="shared" si="95"/>
        <v>-1.490000000000002</v>
      </c>
      <c r="O345" s="10">
        <f t="shared" si="96"/>
        <v>0.73699999999999832</v>
      </c>
      <c r="P345" s="10"/>
      <c r="Q345" s="13">
        <f t="shared" si="97"/>
        <v>-1.490000000000001E-6</v>
      </c>
      <c r="R345" s="10">
        <f t="shared" si="104"/>
        <v>73700</v>
      </c>
      <c r="S345" s="10"/>
      <c r="T345" s="10">
        <f t="shared" si="98"/>
        <v>1989000</v>
      </c>
      <c r="U345" s="10"/>
      <c r="V345" s="10">
        <f t="shared" si="99"/>
        <v>-1.2530221581877665</v>
      </c>
      <c r="W345" s="10"/>
      <c r="X345" s="10">
        <f t="shared" si="100"/>
        <v>1.2986347831244356</v>
      </c>
      <c r="Y345" s="10">
        <f t="shared" si="101"/>
        <v>1.7386220279179425</v>
      </c>
      <c r="Z345" s="10"/>
      <c r="AA345" s="10">
        <f t="shared" si="105"/>
        <v>1.5801285460102843E-2</v>
      </c>
      <c r="AB345" s="10">
        <f t="shared" si="106"/>
        <v>-1.1976307677030729E-2</v>
      </c>
      <c r="AC345" s="10"/>
      <c r="AD345" s="10">
        <f t="shared" si="107"/>
        <v>6.2986347831244354</v>
      </c>
      <c r="AE345" s="10">
        <f t="shared" si="102"/>
        <v>-4.261377972082057</v>
      </c>
      <c r="AF345" s="10"/>
      <c r="AG345" s="24">
        <f t="shared" si="108"/>
        <v>1.5801285460103287E-2</v>
      </c>
      <c r="AH345" s="24">
        <f t="shared" si="109"/>
        <v>-1.1976307677031173E-2</v>
      </c>
      <c r="AJ345" s="57">
        <f t="shared" si="110"/>
        <v>-8.1622200000000102</v>
      </c>
      <c r="AL345">
        <v>-4.3285291289811845E-3</v>
      </c>
      <c r="AN345">
        <v>0</v>
      </c>
      <c r="AO345">
        <f t="shared" si="91"/>
        <v>0</v>
      </c>
      <c r="AP345">
        <f t="shared" si="92"/>
        <v>0</v>
      </c>
      <c r="AR345" s="11">
        <f>($AW$18*$AW$15 -($AW$18*COS(RADIANS(A345)))-($AW$15*COS(RADIANS(DEGREES(ASIN(SIN(RADIANS(A346))*($AW$18/$AW$15)))))))</f>
        <v>-0.19975154433789047</v>
      </c>
      <c r="AS345">
        <f t="shared" si="93"/>
        <v>842.98451532786885</v>
      </c>
    </row>
    <row r="346" spans="1:45" customFormat="1" x14ac:dyDescent="0.2">
      <c r="A346" s="7">
        <v>-19</v>
      </c>
      <c r="B346" s="7">
        <v>53.29</v>
      </c>
      <c r="C346" s="7">
        <f t="shared" si="103"/>
        <v>5.329E-5</v>
      </c>
      <c r="D346" s="7"/>
      <c r="E346" s="7">
        <v>20.626999999999999</v>
      </c>
      <c r="F346" s="7"/>
      <c r="G346" s="7">
        <v>20.529</v>
      </c>
      <c r="H346" s="7">
        <v>20.835999999999999</v>
      </c>
      <c r="I346" s="7">
        <v>20.818000000000001</v>
      </c>
      <c r="J346" s="7">
        <v>20.327000000000002</v>
      </c>
      <c r="L346" s="13">
        <f t="shared" si="94"/>
        <v>5.329E-5</v>
      </c>
      <c r="M346" s="12"/>
      <c r="N346" s="10">
        <f t="shared" si="95"/>
        <v>-1.4200000000000017</v>
      </c>
      <c r="O346" s="10">
        <f t="shared" si="96"/>
        <v>0.71000000000000085</v>
      </c>
      <c r="P346" s="10"/>
      <c r="Q346" s="13">
        <f t="shared" si="97"/>
        <v>-1.4200000000000033E-6</v>
      </c>
      <c r="R346" s="10">
        <f t="shared" si="104"/>
        <v>71000</v>
      </c>
      <c r="S346" s="10"/>
      <c r="T346" s="10">
        <f t="shared" si="98"/>
        <v>2062700</v>
      </c>
      <c r="U346" s="10"/>
      <c r="V346" s="10">
        <f t="shared" si="99"/>
        <v>-1.3544930134764437</v>
      </c>
      <c r="W346" s="10"/>
      <c r="X346" s="10">
        <f t="shared" si="100"/>
        <v>1.3144360685845384</v>
      </c>
      <c r="Y346" s="10">
        <f t="shared" si="101"/>
        <v>1.7266457202409118</v>
      </c>
      <c r="Z346" s="10"/>
      <c r="AA346" s="10">
        <f t="shared" si="105"/>
        <v>1.4697288629748284E-2</v>
      </c>
      <c r="AB346" s="10">
        <f t="shared" si="106"/>
        <v>-1.17294722473269E-2</v>
      </c>
      <c r="AC346" s="10"/>
      <c r="AD346" s="10">
        <f t="shared" si="107"/>
        <v>6.3144360685845387</v>
      </c>
      <c r="AE346" s="10">
        <f t="shared" si="102"/>
        <v>-4.2733542797590882</v>
      </c>
      <c r="AF346" s="10"/>
      <c r="AG346" s="24">
        <f t="shared" si="108"/>
        <v>1.4697288629748506E-2</v>
      </c>
      <c r="AH346" s="24">
        <f t="shared" si="109"/>
        <v>-1.1729472247326456E-2</v>
      </c>
      <c r="AJ346" s="57">
        <f t="shared" si="110"/>
        <v>-7.5671800000000093</v>
      </c>
      <c r="AL346">
        <v>-1.8238185720584887E-3</v>
      </c>
      <c r="AN346">
        <v>0</v>
      </c>
      <c r="AO346">
        <f t="shared" si="91"/>
        <v>0</v>
      </c>
      <c r="AP346">
        <f t="shared" si="92"/>
        <v>0</v>
      </c>
      <c r="AR346" s="11">
        <f>($AW$18*$AW$15 -($AW$18*COS(RADIANS(A346)))-($AW$15*COS(RADIANS(DEGREES(ASIN(SIN(RADIANS(A347))*($AW$18/$AW$15)))))))</f>
        <v>-0.20048440789930533</v>
      </c>
      <c r="AS346">
        <f t="shared" si="93"/>
        <v>850.44175489812915</v>
      </c>
    </row>
    <row r="347" spans="1:45" customFormat="1" x14ac:dyDescent="0.2">
      <c r="A347" s="7">
        <v>-18</v>
      </c>
      <c r="B347" s="7">
        <v>51.87</v>
      </c>
      <c r="C347" s="7">
        <f t="shared" si="103"/>
        <v>5.1869999999999996E-5</v>
      </c>
      <c r="D347" s="7"/>
      <c r="E347" s="7">
        <v>21.337</v>
      </c>
      <c r="F347" s="7"/>
      <c r="G347" s="7">
        <v>21.231999999999999</v>
      </c>
      <c r="H347" s="7">
        <v>21.529</v>
      </c>
      <c r="I347" s="7">
        <v>21.526</v>
      </c>
      <c r="J347" s="7">
        <v>21.062000000000001</v>
      </c>
      <c r="L347" s="13">
        <f t="shared" si="94"/>
        <v>5.1869999999999996E-5</v>
      </c>
      <c r="M347" s="12"/>
      <c r="N347" s="10">
        <f t="shared" si="95"/>
        <v>-1.3399999999999963</v>
      </c>
      <c r="O347" s="10">
        <f t="shared" si="96"/>
        <v>0.76999999999999957</v>
      </c>
      <c r="P347" s="10"/>
      <c r="Q347" s="13">
        <f t="shared" si="97"/>
        <v>-1.3399999999999973E-6</v>
      </c>
      <c r="R347" s="10">
        <f t="shared" si="104"/>
        <v>77000</v>
      </c>
      <c r="S347" s="10"/>
      <c r="T347" s="10">
        <f t="shared" si="98"/>
        <v>2133700</v>
      </c>
      <c r="U347" s="10"/>
      <c r="V347" s="10">
        <f t="shared" si="99"/>
        <v>-1.2831698566300715</v>
      </c>
      <c r="W347" s="10"/>
      <c r="X347" s="10">
        <f t="shared" si="100"/>
        <v>1.3291333572142867</v>
      </c>
      <c r="Y347" s="10">
        <f t="shared" si="101"/>
        <v>1.7149162479935849</v>
      </c>
      <c r="Z347" s="10"/>
      <c r="AA347" s="10">
        <f t="shared" si="105"/>
        <v>1.5396454028167028E-2</v>
      </c>
      <c r="AB347" s="10">
        <f t="shared" si="106"/>
        <v>-1.136694975535435E-2</v>
      </c>
      <c r="AC347" s="10"/>
      <c r="AD347" s="10">
        <f t="shared" si="107"/>
        <v>6.3291333572142872</v>
      </c>
      <c r="AE347" s="10">
        <f t="shared" si="102"/>
        <v>-4.2850837520064147</v>
      </c>
      <c r="AF347" s="10"/>
      <c r="AG347" s="24">
        <f t="shared" si="108"/>
        <v>1.539645402816614E-2</v>
      </c>
      <c r="AH347" s="24">
        <f t="shared" si="109"/>
        <v>-1.1366949755355016E-2</v>
      </c>
      <c r="AJ347" s="57">
        <f t="shared" si="110"/>
        <v>-6.9505799999999809</v>
      </c>
      <c r="AL347">
        <v>-5.4004427050946546E-4</v>
      </c>
      <c r="AN347">
        <v>0</v>
      </c>
      <c r="AO347">
        <f t="shared" si="91"/>
        <v>0</v>
      </c>
      <c r="AP347">
        <f t="shared" si="92"/>
        <v>0</v>
      </c>
      <c r="AR347" s="11">
        <f>($AW$18*$AW$15 -($AW$18*COS(RADIANS(A347)))-($AW$15*COS(RADIANS(DEGREES(ASIN(SIN(RADIANS(A348))*($AW$18/$AW$15)))))))</f>
        <v>-0.20118123010438499</v>
      </c>
      <c r="AS347">
        <f t="shared" si="93"/>
        <v>856.27327859468107</v>
      </c>
    </row>
    <row r="348" spans="1:45" customFormat="1" x14ac:dyDescent="0.2">
      <c r="A348" s="7">
        <v>-17</v>
      </c>
      <c r="B348" s="7">
        <v>50.53</v>
      </c>
      <c r="C348" s="7">
        <f t="shared" si="103"/>
        <v>5.0529999999999999E-5</v>
      </c>
      <c r="D348" s="7"/>
      <c r="E348" s="7">
        <v>22.106999999999999</v>
      </c>
      <c r="F348" s="7"/>
      <c r="G348" s="7">
        <v>21.983000000000001</v>
      </c>
      <c r="H348" s="7">
        <v>22.311</v>
      </c>
      <c r="I348" s="7">
        <v>22.306999999999999</v>
      </c>
      <c r="J348" s="7">
        <v>21.827000000000002</v>
      </c>
      <c r="L348" s="13">
        <f t="shared" si="94"/>
        <v>5.0529999999999999E-5</v>
      </c>
      <c r="M348" s="12"/>
      <c r="N348" s="10">
        <f t="shared" si="95"/>
        <v>-1.2700000000000031</v>
      </c>
      <c r="O348" s="10">
        <f t="shared" si="96"/>
        <v>0.73400000000000176</v>
      </c>
      <c r="P348" s="10"/>
      <c r="Q348" s="13">
        <f t="shared" si="97"/>
        <v>-1.2700000000000065E-6</v>
      </c>
      <c r="R348" s="10">
        <f t="shared" si="104"/>
        <v>73400</v>
      </c>
      <c r="S348" s="10"/>
      <c r="T348" s="10">
        <f t="shared" si="98"/>
        <v>2210700</v>
      </c>
      <c r="U348" s="10"/>
      <c r="V348" s="10">
        <f t="shared" si="99"/>
        <v>-1.3821526758607228</v>
      </c>
      <c r="W348" s="10"/>
      <c r="X348" s="10">
        <f t="shared" si="100"/>
        <v>1.3445298112424537</v>
      </c>
      <c r="Y348" s="10">
        <f t="shared" si="101"/>
        <v>1.7035492982382305</v>
      </c>
      <c r="Z348" s="10"/>
      <c r="AA348" s="10">
        <f t="shared" si="105"/>
        <v>1.4185302559678092E-2</v>
      </c>
      <c r="AB348" s="10">
        <f t="shared" si="106"/>
        <v>-1.1054890735146206E-2</v>
      </c>
      <c r="AC348" s="10"/>
      <c r="AD348" s="10">
        <f t="shared" si="107"/>
        <v>6.3445298112424533</v>
      </c>
      <c r="AE348" s="10">
        <f t="shared" si="102"/>
        <v>-4.2964507017617697</v>
      </c>
      <c r="AF348" s="10"/>
      <c r="AG348" s="24">
        <f t="shared" si="108"/>
        <v>1.4185302559678092E-2</v>
      </c>
      <c r="AH348" s="24">
        <f t="shared" si="109"/>
        <v>-1.1054890735145761E-2</v>
      </c>
      <c r="AJ348" s="57">
        <f t="shared" si="110"/>
        <v>-6.4173100000000165</v>
      </c>
      <c r="AL348">
        <v>-6.7489589705260755E-5</v>
      </c>
      <c r="AN348">
        <v>0</v>
      </c>
      <c r="AO348">
        <f t="shared" si="91"/>
        <v>0</v>
      </c>
      <c r="AP348">
        <f t="shared" si="92"/>
        <v>0</v>
      </c>
      <c r="AR348" s="11">
        <f>($AW$18*$AW$15 -($AW$18*COS(RADIANS(A348)))-($AW$15*COS(RADIANS(DEGREES(ASIN(SIN(RADIANS(A349))*($AW$18/$AW$15)))))))</f>
        <v>-0.20184164347112349</v>
      </c>
      <c r="AS348">
        <f t="shared" si="93"/>
        <v>864.25498981000749</v>
      </c>
    </row>
    <row r="349" spans="1:45" customFormat="1" x14ac:dyDescent="0.2">
      <c r="A349" s="7">
        <v>-16</v>
      </c>
      <c r="B349" s="7">
        <v>49.26</v>
      </c>
      <c r="C349" s="7">
        <f t="shared" si="103"/>
        <v>4.9259999999999993E-5</v>
      </c>
      <c r="D349" s="7"/>
      <c r="E349" s="7">
        <v>22.841000000000001</v>
      </c>
      <c r="F349" s="7"/>
      <c r="G349" s="7">
        <v>22.716999999999999</v>
      </c>
      <c r="H349" s="7">
        <v>23.029</v>
      </c>
      <c r="I349" s="7">
        <v>23.016999999999999</v>
      </c>
      <c r="J349" s="7">
        <v>22.6</v>
      </c>
      <c r="L349" s="13">
        <f t="shared" si="94"/>
        <v>4.9259999999999993E-5</v>
      </c>
      <c r="M349" s="12"/>
      <c r="N349" s="10">
        <f t="shared" si="95"/>
        <v>-1.1999999999999957</v>
      </c>
      <c r="O349" s="10">
        <f t="shared" si="96"/>
        <v>0.79199999999999804</v>
      </c>
      <c r="P349" s="10"/>
      <c r="Q349" s="13">
        <f t="shared" si="97"/>
        <v>-1.1999999999999953E-6</v>
      </c>
      <c r="R349" s="10">
        <f t="shared" si="104"/>
        <v>79200</v>
      </c>
      <c r="S349" s="10"/>
      <c r="T349" s="10">
        <f t="shared" si="98"/>
        <v>2284100</v>
      </c>
      <c r="U349" s="10"/>
      <c r="V349" s="10">
        <f t="shared" si="99"/>
        <v>-1.2699604771658275</v>
      </c>
      <c r="W349" s="10"/>
      <c r="X349" s="10">
        <f t="shared" si="100"/>
        <v>1.3587151138021318</v>
      </c>
      <c r="Y349" s="10">
        <f t="shared" si="101"/>
        <v>1.6924944075030843</v>
      </c>
      <c r="Z349" s="10"/>
      <c r="AA349" s="10">
        <f t="shared" si="105"/>
        <v>1.4803741166989459E-2</v>
      </c>
      <c r="AB349" s="10">
        <f t="shared" si="106"/>
        <v>-1.0710641035202917E-2</v>
      </c>
      <c r="AC349" s="10"/>
      <c r="AD349" s="10">
        <f t="shared" si="107"/>
        <v>6.3587151138021314</v>
      </c>
      <c r="AE349" s="10">
        <f t="shared" si="102"/>
        <v>-4.3075055924969154</v>
      </c>
      <c r="AF349" s="10"/>
      <c r="AG349" s="24">
        <f t="shared" si="108"/>
        <v>1.4803741166989681E-2</v>
      </c>
      <c r="AH349" s="24">
        <f t="shared" si="109"/>
        <v>-1.0710641035203139E-2</v>
      </c>
      <c r="AJ349" s="57">
        <f t="shared" si="110"/>
        <v>-5.9111999999999787</v>
      </c>
      <c r="AL349">
        <v>0</v>
      </c>
      <c r="AN349">
        <v>0</v>
      </c>
      <c r="AO349">
        <f t="shared" si="91"/>
        <v>6.7485035167846874E-5</v>
      </c>
      <c r="AP349">
        <f t="shared" si="92"/>
        <v>4.6362727552855638</v>
      </c>
      <c r="AR349" s="11">
        <f>($AW$18*$AW$15 -($AW$18*COS(RADIANS(A349)))-($AW$15*COS(RADIANS(DEGREES(ASIN(SIN(RADIANS(A350))*($AW$18/$AW$15)))))))</f>
        <v>-0.20246530074211322</v>
      </c>
      <c r="AS349">
        <f t="shared" si="93"/>
        <v>870.50707958887574</v>
      </c>
    </row>
    <row r="350" spans="1:45" customFormat="1" x14ac:dyDescent="0.2">
      <c r="A350" s="7">
        <v>-15</v>
      </c>
      <c r="B350" s="7">
        <v>48.06</v>
      </c>
      <c r="C350" s="7">
        <f t="shared" si="103"/>
        <v>4.8059999999999997E-5</v>
      </c>
      <c r="D350" s="7"/>
      <c r="E350" s="7">
        <v>23.632999999999999</v>
      </c>
      <c r="F350" s="7"/>
      <c r="G350" s="7">
        <v>23.506</v>
      </c>
      <c r="H350" s="7">
        <v>23.827000000000002</v>
      </c>
      <c r="I350" s="7">
        <v>23.827000000000002</v>
      </c>
      <c r="J350" s="7">
        <v>23.372</v>
      </c>
      <c r="L350" s="13">
        <f t="shared" si="94"/>
        <v>4.8059999999999997E-5</v>
      </c>
      <c r="M350" s="12"/>
      <c r="N350" s="10">
        <f t="shared" si="95"/>
        <v>-1.1300000000000026</v>
      </c>
      <c r="O350" s="10">
        <f t="shared" si="96"/>
        <v>0.72500000000000142</v>
      </c>
      <c r="P350" s="10"/>
      <c r="Q350" s="13">
        <f t="shared" si="97"/>
        <v>-1.1299999999999977E-6</v>
      </c>
      <c r="R350" s="10">
        <f t="shared" si="104"/>
        <v>72500</v>
      </c>
      <c r="S350" s="10"/>
      <c r="T350" s="10">
        <f t="shared" si="98"/>
        <v>2363300</v>
      </c>
      <c r="U350" s="10"/>
      <c r="V350" s="10">
        <f t="shared" si="99"/>
        <v>-1.3408068059241292</v>
      </c>
      <c r="W350" s="10"/>
      <c r="X350" s="10">
        <f t="shared" si="100"/>
        <v>1.3735188549691213</v>
      </c>
      <c r="Y350" s="10">
        <f t="shared" si="101"/>
        <v>1.6817837664678814</v>
      </c>
      <c r="Z350" s="10"/>
      <c r="AA350" s="10">
        <f t="shared" si="105"/>
        <v>1.3122771166506286E-2</v>
      </c>
      <c r="AB350" s="10">
        <f t="shared" si="106"/>
        <v>-1.0333212255386748E-2</v>
      </c>
      <c r="AC350" s="10"/>
      <c r="AD350" s="10">
        <f t="shared" si="107"/>
        <v>6.3735188549691211</v>
      </c>
      <c r="AE350" s="10">
        <f t="shared" si="102"/>
        <v>-4.3182162335321186</v>
      </c>
      <c r="AF350" s="10"/>
      <c r="AG350" s="24">
        <f t="shared" si="108"/>
        <v>1.312277116650673E-2</v>
      </c>
      <c r="AH350" s="24">
        <f t="shared" si="109"/>
        <v>-1.0333212255386748E-2</v>
      </c>
      <c r="AJ350" s="57">
        <f t="shared" si="110"/>
        <v>-5.4307800000000128</v>
      </c>
      <c r="AL350">
        <v>6.7485035167846874E-5</v>
      </c>
      <c r="AN350">
        <v>6.7485035167846874E-5</v>
      </c>
      <c r="AO350">
        <f t="shared" si="91"/>
        <v>4.7226774494535384E-4</v>
      </c>
      <c r="AP350">
        <f t="shared" si="92"/>
        <v>32.445149856475261</v>
      </c>
      <c r="AR350" s="11">
        <f>($AW$18*$AW$15 -($AW$18*COS(RADIANS(A350)))-($AW$15*COS(RADIANS(DEGREES(ASIN(SIN(RADIANS(A351))*($AW$18/$AW$15)))))))</f>
        <v>-0.20305187494973742</v>
      </c>
      <c r="AS350">
        <f t="shared" si="93"/>
        <v>878.75014076024718</v>
      </c>
    </row>
    <row r="351" spans="1:45" customFormat="1" x14ac:dyDescent="0.2">
      <c r="A351" s="7">
        <v>-14</v>
      </c>
      <c r="B351" s="7">
        <v>46.93</v>
      </c>
      <c r="C351" s="7">
        <f t="shared" si="103"/>
        <v>4.693E-5</v>
      </c>
      <c r="D351" s="7"/>
      <c r="E351" s="7">
        <v>24.358000000000001</v>
      </c>
      <c r="F351" s="7"/>
      <c r="G351" s="7">
        <v>24.213999999999999</v>
      </c>
      <c r="H351" s="7">
        <v>24.518000000000001</v>
      </c>
      <c r="I351" s="7">
        <v>24.585999999999999</v>
      </c>
      <c r="J351" s="7">
        <v>24.114999999999998</v>
      </c>
      <c r="L351" s="13">
        <f t="shared" si="94"/>
        <v>4.693E-5</v>
      </c>
      <c r="M351" s="12"/>
      <c r="N351" s="10">
        <f t="shared" si="95"/>
        <v>-1.0399999999999991</v>
      </c>
      <c r="O351" s="10">
        <f t="shared" si="96"/>
        <v>0.74299999999999855</v>
      </c>
      <c r="P351" s="10"/>
      <c r="Q351" s="13">
        <f t="shared" si="97"/>
        <v>-1.0400000000000036E-6</v>
      </c>
      <c r="R351" s="10">
        <f t="shared" si="104"/>
        <v>74300</v>
      </c>
      <c r="S351" s="10"/>
      <c r="T351" s="10">
        <f t="shared" si="98"/>
        <v>2435800</v>
      </c>
      <c r="U351" s="10"/>
      <c r="V351" s="10">
        <f t="shared" si="99"/>
        <v>-1.33519345729607</v>
      </c>
      <c r="W351" s="10"/>
      <c r="X351" s="10">
        <f t="shared" si="100"/>
        <v>1.3866416261356276</v>
      </c>
      <c r="Y351" s="10">
        <f t="shared" si="101"/>
        <v>1.6714505542124947</v>
      </c>
      <c r="Z351" s="10"/>
      <c r="AA351" s="10">
        <f t="shared" si="105"/>
        <v>1.3049397569747212E-2</v>
      </c>
      <c r="AB351" s="10">
        <f t="shared" si="106"/>
        <v>-9.7324965178353651E-3</v>
      </c>
      <c r="AC351" s="10"/>
      <c r="AD351" s="10">
        <f t="shared" si="107"/>
        <v>6.3866416261356278</v>
      </c>
      <c r="AE351" s="10">
        <f t="shared" si="102"/>
        <v>-4.3285494457875053</v>
      </c>
      <c r="AF351" s="10"/>
      <c r="AG351" s="24">
        <f t="shared" si="108"/>
        <v>1.3049397569746546E-2</v>
      </c>
      <c r="AH351" s="24">
        <f t="shared" si="109"/>
        <v>-9.7324965178353651E-3</v>
      </c>
      <c r="AJ351" s="57">
        <f t="shared" si="110"/>
        <v>-4.8807199999999957</v>
      </c>
      <c r="AL351">
        <v>5.3975278011320071E-4</v>
      </c>
      <c r="AN351">
        <v>5.3975278011320071E-4</v>
      </c>
      <c r="AO351">
        <f t="shared" si="91"/>
        <v>1.280745533310812E-3</v>
      </c>
      <c r="AP351">
        <f t="shared" si="92"/>
        <v>87.988182976774866</v>
      </c>
      <c r="AR351" s="11">
        <f>($AW$18*$AW$15 -($AW$18*COS(RADIANS(A351)))-($AW$15*COS(RADIANS(DEGREES(ASIN(SIN(RADIANS(A352))*($AW$18/$AW$15)))))))</f>
        <v>-0.20360105947575013</v>
      </c>
      <c r="AS351">
        <f t="shared" si="93"/>
        <v>884.41269219392109</v>
      </c>
    </row>
    <row r="352" spans="1:45" customFormat="1" x14ac:dyDescent="0.2">
      <c r="A352" s="7">
        <v>-13</v>
      </c>
      <c r="B352" s="7">
        <v>45.89</v>
      </c>
      <c r="C352" s="7">
        <f t="shared" si="103"/>
        <v>4.5889999999999996E-5</v>
      </c>
      <c r="D352" s="7"/>
      <c r="E352" s="7">
        <v>25.100999999999999</v>
      </c>
      <c r="F352" s="7"/>
      <c r="G352" s="7">
        <v>24.975000000000001</v>
      </c>
      <c r="H352" s="7">
        <v>25.276</v>
      </c>
      <c r="I352" s="7">
        <v>25.33</v>
      </c>
      <c r="J352" s="7">
        <v>24.824000000000002</v>
      </c>
      <c r="L352" s="13">
        <f t="shared" si="94"/>
        <v>4.5889999999999996E-5</v>
      </c>
      <c r="M352" s="12"/>
      <c r="N352" s="10">
        <f t="shared" si="95"/>
        <v>-0.98000000000000398</v>
      </c>
      <c r="O352" s="10">
        <f t="shared" si="96"/>
        <v>0.73400000000000176</v>
      </c>
      <c r="P352" s="10"/>
      <c r="Q352" s="13">
        <f t="shared" si="97"/>
        <v>-9.8000000000000078E-7</v>
      </c>
      <c r="R352" s="10">
        <f t="shared" si="104"/>
        <v>73400</v>
      </c>
      <c r="S352" s="10"/>
      <c r="T352" s="10">
        <f t="shared" si="98"/>
        <v>2510100</v>
      </c>
      <c r="U352" s="10"/>
      <c r="V352" s="10">
        <f t="shared" si="99"/>
        <v>-1.4503432607939155</v>
      </c>
      <c r="W352" s="10"/>
      <c r="X352" s="10">
        <f t="shared" si="100"/>
        <v>1.3996910237053748</v>
      </c>
      <c r="Y352" s="10">
        <f t="shared" si="101"/>
        <v>1.6617180576946593</v>
      </c>
      <c r="Z352" s="10"/>
      <c r="AA352" s="10">
        <f t="shared" si="105"/>
        <v>1.2517442176305682E-2</v>
      </c>
      <c r="AB352" s="10">
        <f t="shared" si="106"/>
        <v>-9.3750026319445734E-3</v>
      </c>
      <c r="AC352" s="10"/>
      <c r="AD352" s="10">
        <f t="shared" si="107"/>
        <v>6.3996910237053743</v>
      </c>
      <c r="AE352" s="10">
        <f t="shared" si="102"/>
        <v>-4.3382819423053407</v>
      </c>
      <c r="AF352" s="10"/>
      <c r="AG352" s="24">
        <f t="shared" si="108"/>
        <v>1.2517442176306126E-2</v>
      </c>
      <c r="AH352" s="24">
        <f t="shared" si="109"/>
        <v>-9.3750026319447954E-3</v>
      </c>
      <c r="AJ352" s="57">
        <f t="shared" si="110"/>
        <v>-4.4972200000000182</v>
      </c>
      <c r="AL352">
        <v>1.8204983134240127E-3</v>
      </c>
      <c r="AN352">
        <v>1.8204983134240127E-3</v>
      </c>
      <c r="AO352">
        <f t="shared" si="91"/>
        <v>2.4893754016394043E-3</v>
      </c>
      <c r="AP352">
        <f t="shared" si="92"/>
        <v>171.02196544157272</v>
      </c>
      <c r="AR352" s="11">
        <f>($AW$18*$AW$15 -($AW$18*COS(RADIANS(A352)))-($AW$15*COS(RADIANS(DEGREES(ASIN(SIN(RADIANS(A353))*($AW$18/$AW$15)))))))</f>
        <v>-0.20411256810560707</v>
      </c>
      <c r="AS352">
        <f t="shared" si="93"/>
        <v>891.19320713554475</v>
      </c>
    </row>
    <row r="353" spans="1:45" customFormat="1" x14ac:dyDescent="0.2">
      <c r="A353" s="7">
        <v>-12</v>
      </c>
      <c r="B353" s="7">
        <v>44.91</v>
      </c>
      <c r="C353" s="7">
        <f t="shared" si="103"/>
        <v>4.4909999999999995E-5</v>
      </c>
      <c r="D353" s="7"/>
      <c r="E353" s="7">
        <v>25.835000000000001</v>
      </c>
      <c r="F353" s="7"/>
      <c r="G353" s="7">
        <v>25.727</v>
      </c>
      <c r="H353" s="7">
        <v>26.018999999999998</v>
      </c>
      <c r="I353" s="7">
        <v>26.077000000000002</v>
      </c>
      <c r="J353" s="7">
        <v>25.515999999999998</v>
      </c>
      <c r="L353" s="13">
        <f t="shared" si="94"/>
        <v>4.4909999999999995E-5</v>
      </c>
      <c r="M353" s="12"/>
      <c r="N353" s="10">
        <f t="shared" si="95"/>
        <v>-0.88999999999999346</v>
      </c>
      <c r="O353" s="10">
        <f t="shared" si="96"/>
        <v>0.76099999999999923</v>
      </c>
      <c r="P353" s="10"/>
      <c r="Q353" s="13">
        <f t="shared" si="97"/>
        <v>-8.8999999999999317E-7</v>
      </c>
      <c r="R353" s="10">
        <f t="shared" si="104"/>
        <v>76100</v>
      </c>
      <c r="S353" s="10"/>
      <c r="T353" s="10">
        <f t="shared" si="98"/>
        <v>2583500</v>
      </c>
      <c r="U353" s="10"/>
      <c r="V353" s="10">
        <f t="shared" si="99"/>
        <v>-1.4497643176799635</v>
      </c>
      <c r="W353" s="10"/>
      <c r="X353" s="10">
        <f t="shared" si="100"/>
        <v>1.4122084658816805</v>
      </c>
      <c r="Y353" s="10">
        <f t="shared" si="101"/>
        <v>1.6523430550627147</v>
      </c>
      <c r="Z353" s="10"/>
      <c r="AA353" s="10">
        <f t="shared" si="105"/>
        <v>1.2607858397672533E-2</v>
      </c>
      <c r="AB353" s="10">
        <f t="shared" si="106"/>
        <v>-8.6930168453855927E-3</v>
      </c>
      <c r="AC353" s="10"/>
      <c r="AD353" s="10">
        <f t="shared" si="107"/>
        <v>6.4122084658816805</v>
      </c>
      <c r="AE353" s="10">
        <f t="shared" si="102"/>
        <v>-4.3476569449372855</v>
      </c>
      <c r="AF353" s="10"/>
      <c r="AG353" s="24">
        <f t="shared" si="108"/>
        <v>1.2607858397672977E-2</v>
      </c>
      <c r="AH353" s="24">
        <f t="shared" si="109"/>
        <v>-8.6930168453855927E-3</v>
      </c>
      <c r="AJ353" s="57">
        <f t="shared" si="110"/>
        <v>-3.9969899999999705</v>
      </c>
      <c r="AL353">
        <v>4.309873715063417E-3</v>
      </c>
      <c r="AN353">
        <v>4.309873715063417E-3</v>
      </c>
      <c r="AO353">
        <f t="shared" si="91"/>
        <v>4.0905578559927713E-3</v>
      </c>
      <c r="AP353">
        <f t="shared" si="92"/>
        <v>281.02440629229204</v>
      </c>
      <c r="AR353" s="11">
        <f>($AW$18*$AW$15 -($AW$18*COS(RADIANS(A353)))-($AW$15*COS(RADIANS(DEGREES(ASIN(SIN(RADIANS(A354))*($AW$18/$AW$15)))))))</f>
        <v>-0.20458613507787884</v>
      </c>
      <c r="AS353">
        <f t="shared" si="93"/>
        <v>897.6650304875817</v>
      </c>
    </row>
    <row r="354" spans="1:45" customFormat="1" x14ac:dyDescent="0.2">
      <c r="A354" s="7">
        <v>-11</v>
      </c>
      <c r="B354" s="7">
        <v>44.02</v>
      </c>
      <c r="C354" s="7">
        <f t="shared" si="103"/>
        <v>4.4020000000000002E-5</v>
      </c>
      <c r="D354" s="7"/>
      <c r="E354" s="7">
        <v>26.596</v>
      </c>
      <c r="F354" s="7"/>
      <c r="G354" s="7">
        <v>26.489000000000001</v>
      </c>
      <c r="H354" s="7">
        <v>26.795999999999999</v>
      </c>
      <c r="I354" s="7">
        <v>26.896999999999998</v>
      </c>
      <c r="J354" s="7">
        <v>26.201000000000001</v>
      </c>
      <c r="L354" s="13">
        <f t="shared" si="94"/>
        <v>4.4020000000000002E-5</v>
      </c>
      <c r="M354" s="12"/>
      <c r="N354" s="10">
        <f t="shared" si="95"/>
        <v>-0.82000000000000028</v>
      </c>
      <c r="O354" s="10">
        <f t="shared" si="96"/>
        <v>0.73499999999999943</v>
      </c>
      <c r="P354" s="10"/>
      <c r="Q354" s="13">
        <f t="shared" si="97"/>
        <v>-8.2000000000000231E-7</v>
      </c>
      <c r="R354" s="10">
        <f t="shared" si="104"/>
        <v>73500</v>
      </c>
      <c r="S354" s="10"/>
      <c r="T354" s="10">
        <f t="shared" si="98"/>
        <v>2659600</v>
      </c>
      <c r="U354" s="10"/>
      <c r="V354" s="10">
        <f t="shared" si="99"/>
        <v>-1.5518486904494557</v>
      </c>
      <c r="W354" s="10"/>
      <c r="X354" s="10">
        <f t="shared" si="100"/>
        <v>1.424816324279353</v>
      </c>
      <c r="Y354" s="10">
        <f t="shared" si="101"/>
        <v>1.6436500382173291</v>
      </c>
      <c r="Z354" s="10"/>
      <c r="AA354" s="10">
        <f t="shared" si="105"/>
        <v>1.1839197883001029E-2</v>
      </c>
      <c r="AB354" s="10">
        <f t="shared" si="106"/>
        <v>-8.1662914024169808E-3</v>
      </c>
      <c r="AC354" s="10"/>
      <c r="AD354" s="10">
        <f t="shared" si="107"/>
        <v>6.4248163242793535</v>
      </c>
      <c r="AE354" s="10">
        <f t="shared" si="102"/>
        <v>-4.3563499617826711</v>
      </c>
      <c r="AF354" s="10"/>
      <c r="AG354" s="24">
        <f t="shared" si="108"/>
        <v>1.1839197883000807E-2</v>
      </c>
      <c r="AH354" s="24">
        <f t="shared" si="109"/>
        <v>-8.1662914024169808E-3</v>
      </c>
      <c r="AJ354" s="57">
        <f t="shared" si="110"/>
        <v>-3.6096400000000015</v>
      </c>
      <c r="AL354">
        <v>8.4004315710561883E-3</v>
      </c>
      <c r="AN354">
        <v>8.4004315710561883E-3</v>
      </c>
      <c r="AO354">
        <f t="shared" si="91"/>
        <v>6.0710940507034961E-3</v>
      </c>
      <c r="AP354">
        <f t="shared" si="92"/>
        <v>417.08873488834746</v>
      </c>
      <c r="AR354" s="11">
        <f>($AW$18*$AW$15 -($AW$18*COS(RADIANS(A354)))-($AW$15*COS(RADIANS(DEGREES(ASIN(SIN(RADIANS(A355))*($AW$18/$AW$15)))))))</f>
        <v>-0.20502151512904832</v>
      </c>
      <c r="AS354">
        <f t="shared" si="93"/>
        <v>905.79339322501687</v>
      </c>
    </row>
    <row r="355" spans="1:45" customFormat="1" x14ac:dyDescent="0.2">
      <c r="A355" s="7">
        <v>-10</v>
      </c>
      <c r="B355" s="7">
        <v>43.2</v>
      </c>
      <c r="C355" s="7">
        <f t="shared" si="103"/>
        <v>4.32E-5</v>
      </c>
      <c r="D355" s="7"/>
      <c r="E355" s="7">
        <v>27.331</v>
      </c>
      <c r="F355" s="7"/>
      <c r="G355" s="7">
        <v>27.26</v>
      </c>
      <c r="H355" s="7">
        <v>27.504999999999999</v>
      </c>
      <c r="I355" s="7">
        <v>27.643999999999998</v>
      </c>
      <c r="J355" s="7">
        <v>26.916</v>
      </c>
      <c r="L355" s="13">
        <f t="shared" si="94"/>
        <v>4.32E-5</v>
      </c>
      <c r="M355" s="12"/>
      <c r="N355" s="10">
        <f t="shared" si="95"/>
        <v>-0.75</v>
      </c>
      <c r="O355" s="10">
        <f t="shared" si="96"/>
        <v>0.75300000000000011</v>
      </c>
      <c r="P355" s="10"/>
      <c r="Q355" s="13">
        <f t="shared" si="97"/>
        <v>-7.499999999999979E-7</v>
      </c>
      <c r="R355" s="10">
        <f t="shared" si="104"/>
        <v>75300</v>
      </c>
      <c r="S355" s="10"/>
      <c r="T355" s="10">
        <f t="shared" si="98"/>
        <v>2733100</v>
      </c>
      <c r="U355" s="10"/>
      <c r="V355" s="10">
        <f t="shared" si="99"/>
        <v>-1.6176916942863966</v>
      </c>
      <c r="W355" s="10"/>
      <c r="X355" s="10">
        <f t="shared" si="100"/>
        <v>1.436655522162354</v>
      </c>
      <c r="Y355" s="10">
        <f t="shared" si="101"/>
        <v>1.6354837468149122</v>
      </c>
      <c r="Z355" s="10"/>
      <c r="AA355" s="10">
        <f t="shared" si="105"/>
        <v>1.1803442200283287E-2</v>
      </c>
      <c r="AB355" s="10">
        <f t="shared" si="106"/>
        <v>-7.6060522349405968E-3</v>
      </c>
      <c r="AC355" s="10"/>
      <c r="AD355" s="10">
        <f t="shared" si="107"/>
        <v>6.4366555221623543</v>
      </c>
      <c r="AE355" s="10">
        <f t="shared" si="102"/>
        <v>-4.3645162531850881</v>
      </c>
      <c r="AF355" s="10"/>
      <c r="AG355" s="24">
        <f t="shared" si="108"/>
        <v>1.1803442200283065E-2</v>
      </c>
      <c r="AH355" s="24">
        <f t="shared" si="109"/>
        <v>-7.6060522349408188E-3</v>
      </c>
      <c r="AJ355" s="57">
        <f t="shared" si="110"/>
        <v>-3.2400000000000007</v>
      </c>
      <c r="AL355">
        <v>1.4471525621759684E-2</v>
      </c>
      <c r="AN355">
        <v>1.4471525621759684E-2</v>
      </c>
      <c r="AO355">
        <f t="shared" si="91"/>
        <v>8.4107595083016129E-3</v>
      </c>
      <c r="AP355">
        <f t="shared" si="92"/>
        <v>577.82551439162125</v>
      </c>
      <c r="AR355" s="11">
        <f>($AW$18*$AW$15 -($AW$18*COS(RADIANS(A355)))-($AW$15*COS(RADIANS(DEGREES(ASIN(SIN(RADIANS(A356))*($AW$18/$AW$15)))))))</f>
        <v>-0.20541848353396502</v>
      </c>
      <c r="AS355">
        <f t="shared" si="93"/>
        <v>913.4863351757067</v>
      </c>
    </row>
    <row r="356" spans="1:45" customFormat="1" x14ac:dyDescent="0.2">
      <c r="A356" s="7">
        <v>-9</v>
      </c>
      <c r="B356" s="7">
        <v>42.45</v>
      </c>
      <c r="C356" s="7">
        <f t="shared" si="103"/>
        <v>4.2450000000000002E-5</v>
      </c>
      <c r="D356" s="7"/>
      <c r="E356" s="7">
        <v>28.084</v>
      </c>
      <c r="F356" s="7"/>
      <c r="G356" s="7">
        <v>28.035</v>
      </c>
      <c r="H356" s="7">
        <v>28.259</v>
      </c>
      <c r="I356" s="7">
        <v>28.44</v>
      </c>
      <c r="J356" s="7">
        <v>27.603000000000002</v>
      </c>
      <c r="L356" s="13">
        <f t="shared" si="94"/>
        <v>4.2450000000000002E-5</v>
      </c>
      <c r="M356" s="12"/>
      <c r="N356" s="10">
        <f t="shared" si="95"/>
        <v>-0.66000000000000369</v>
      </c>
      <c r="O356" s="10">
        <f t="shared" si="96"/>
        <v>0.72100000000000009</v>
      </c>
      <c r="P356" s="10"/>
      <c r="Q356" s="13">
        <f t="shared" si="97"/>
        <v>-6.6000000000000385E-7</v>
      </c>
      <c r="R356" s="10">
        <f t="shared" si="104"/>
        <v>72100</v>
      </c>
      <c r="S356" s="10"/>
      <c r="T356" s="10">
        <f t="shared" si="98"/>
        <v>2808400</v>
      </c>
      <c r="U356" s="10"/>
      <c r="V356" s="10">
        <f t="shared" si="99"/>
        <v>-1.9574972625515217</v>
      </c>
      <c r="W356" s="10"/>
      <c r="X356" s="10">
        <f t="shared" si="100"/>
        <v>1.4484589643626373</v>
      </c>
      <c r="Y356" s="10">
        <f t="shared" si="101"/>
        <v>1.6278776945799716</v>
      </c>
      <c r="Z356" s="10"/>
      <c r="AA356" s="10">
        <f t="shared" si="105"/>
        <v>1.1008915199908209E-2</v>
      </c>
      <c r="AB356" s="10">
        <f t="shared" si="106"/>
        <v>-6.8053234363456561E-3</v>
      </c>
      <c r="AC356" s="10"/>
      <c r="AD356" s="10">
        <f t="shared" si="107"/>
        <v>6.4484589643626373</v>
      </c>
      <c r="AE356" s="10">
        <f t="shared" si="102"/>
        <v>-4.3721223054200289</v>
      </c>
      <c r="AF356" s="10"/>
      <c r="AG356" s="24">
        <f t="shared" si="108"/>
        <v>1.1008915199908209E-2</v>
      </c>
      <c r="AH356" s="24">
        <f t="shared" si="109"/>
        <v>-6.805323436345212E-3</v>
      </c>
      <c r="AJ356" s="57">
        <f t="shared" si="110"/>
        <v>-2.8017000000000158</v>
      </c>
      <c r="AL356">
        <v>2.2882285130061297E-2</v>
      </c>
      <c r="AN356">
        <v>2.2882285130061297E-2</v>
      </c>
      <c r="AO356">
        <f t="shared" si="91"/>
        <v>1.1081063334452468E-2</v>
      </c>
      <c r="AP356">
        <f t="shared" si="92"/>
        <v>761.2773988979593</v>
      </c>
      <c r="AR356" s="11">
        <f>($AW$18*$AW$15 -($AW$18*COS(RADIANS(A356)))-($AW$15*COS(RADIANS(DEGREES(ASIN(SIN(RADIANS(A357))*($AW$18/$AW$15)))))))</f>
        <v>-0.20577683614220355</v>
      </c>
      <c r="AS356">
        <f t="shared" si="93"/>
        <v>922.35784318632091</v>
      </c>
    </row>
    <row r="357" spans="1:45" customFormat="1" x14ac:dyDescent="0.2">
      <c r="A357" s="7">
        <v>-8</v>
      </c>
      <c r="B357" s="7">
        <v>41.79</v>
      </c>
      <c r="C357" s="7">
        <f t="shared" si="103"/>
        <v>4.1789999999999998E-5</v>
      </c>
      <c r="D357" s="7"/>
      <c r="E357" s="7">
        <v>28.805</v>
      </c>
      <c r="F357" s="7"/>
      <c r="G357" s="7">
        <v>28.811</v>
      </c>
      <c r="H357" s="7">
        <v>28.957000000000001</v>
      </c>
      <c r="I357" s="7">
        <v>29.186</v>
      </c>
      <c r="J357" s="7">
        <v>28.265000000000001</v>
      </c>
      <c r="L357" s="13">
        <f t="shared" si="94"/>
        <v>4.1789999999999998E-5</v>
      </c>
      <c r="M357" s="12"/>
      <c r="N357" s="10">
        <f t="shared" si="95"/>
        <v>-0.58999999999999631</v>
      </c>
      <c r="O357" s="10">
        <f t="shared" si="96"/>
        <v>0.81299999999999883</v>
      </c>
      <c r="P357" s="10"/>
      <c r="Q357" s="13">
        <f t="shared" si="97"/>
        <v>-5.8999999999999943E-7</v>
      </c>
      <c r="R357" s="10">
        <f t="shared" si="104"/>
        <v>81300</v>
      </c>
      <c r="S357" s="10"/>
      <c r="T357" s="10">
        <f t="shared" si="98"/>
        <v>2880500</v>
      </c>
      <c r="U357" s="10"/>
      <c r="V357" s="10">
        <f t="shared" si="99"/>
        <v>-2.2135976161134709</v>
      </c>
      <c r="W357" s="10"/>
      <c r="X357" s="10">
        <f t="shared" si="100"/>
        <v>1.4594678795625455</v>
      </c>
      <c r="Y357" s="10">
        <f t="shared" si="101"/>
        <v>1.6210723711436259</v>
      </c>
      <c r="Z357" s="10"/>
      <c r="AA357" s="10">
        <f t="shared" si="105"/>
        <v>1.2087849224617919E-2</v>
      </c>
      <c r="AB357" s="10">
        <f t="shared" si="106"/>
        <v>-6.1751551104913815E-3</v>
      </c>
      <c r="AC357" s="10"/>
      <c r="AD357" s="10">
        <f t="shared" si="107"/>
        <v>6.4594678795625455</v>
      </c>
      <c r="AE357" s="10">
        <f t="shared" si="102"/>
        <v>-4.3789276288563741</v>
      </c>
      <c r="AF357" s="10"/>
      <c r="AG357" s="24">
        <f t="shared" si="108"/>
        <v>1.2087849224617919E-2</v>
      </c>
      <c r="AH357" s="24">
        <f t="shared" si="109"/>
        <v>-6.1751551104913815E-3</v>
      </c>
      <c r="AJ357" s="57">
        <f t="shared" si="110"/>
        <v>-2.4656099999999848</v>
      </c>
      <c r="AL357">
        <v>3.3963348464513765E-2</v>
      </c>
      <c r="AN357">
        <v>3.3963348464513765E-2</v>
      </c>
      <c r="AO357">
        <f t="shared" si="91"/>
        <v>1.4044273729235335E-2</v>
      </c>
      <c r="AP357">
        <f t="shared" si="92"/>
        <v>964.85218532789008</v>
      </c>
      <c r="AR357" s="11">
        <f>($AW$18*$AW$15 -($AW$18*COS(RADIANS(A357)))-($AW$15*COS(RADIANS(DEGREES(ASIN(SIN(RADIANS(A358))*($AW$18/$AW$15)))))))</f>
        <v>-0.2060963894105447</v>
      </c>
      <c r="AS357">
        <f t="shared" si="93"/>
        <v>931.32880808518132</v>
      </c>
    </row>
    <row r="358" spans="1:45" customFormat="1" x14ac:dyDescent="0.2">
      <c r="A358" s="7">
        <v>-7</v>
      </c>
      <c r="B358" s="7">
        <v>41.2</v>
      </c>
      <c r="C358" s="7">
        <f t="shared" si="103"/>
        <v>4.1199999999999999E-5</v>
      </c>
      <c r="D358" s="7"/>
      <c r="E358" s="7">
        <v>29.617999999999999</v>
      </c>
      <c r="F358" s="7"/>
      <c r="G358" s="7">
        <v>29.667999999999999</v>
      </c>
      <c r="H358" s="7">
        <v>29.783999999999999</v>
      </c>
      <c r="I358" s="7">
        <v>30.007000000000001</v>
      </c>
      <c r="J358" s="7">
        <v>29.013000000000002</v>
      </c>
      <c r="L358" s="13">
        <f t="shared" si="94"/>
        <v>4.1199999999999999E-5</v>
      </c>
      <c r="M358" s="12"/>
      <c r="N358" s="10">
        <f t="shared" si="95"/>
        <v>-0.51000000000000512</v>
      </c>
      <c r="O358" s="10">
        <f t="shared" si="96"/>
        <v>0.82800000000000296</v>
      </c>
      <c r="P358" s="10"/>
      <c r="Q358" s="13">
        <f t="shared" si="97"/>
        <v>-5.100000000000002E-7</v>
      </c>
      <c r="R358" s="10">
        <f t="shared" si="104"/>
        <v>82800</v>
      </c>
      <c r="S358" s="10"/>
      <c r="T358" s="10">
        <f t="shared" si="98"/>
        <v>2961800</v>
      </c>
      <c r="U358" s="10"/>
      <c r="V358" s="10">
        <f t="shared" si="99"/>
        <v>-2.6579954985254517</v>
      </c>
      <c r="W358" s="10"/>
      <c r="X358" s="10">
        <f t="shared" si="100"/>
        <v>1.4715557287871635</v>
      </c>
      <c r="Y358" s="10">
        <f t="shared" si="101"/>
        <v>1.6148972160331345</v>
      </c>
      <c r="Z358" s="10"/>
      <c r="AA358" s="10">
        <f t="shared" si="105"/>
        <v>1.1974514256017699E-2</v>
      </c>
      <c r="AB358" s="10">
        <f t="shared" si="106"/>
        <v>-5.4095261798492444E-3</v>
      </c>
      <c r="AC358" s="10"/>
      <c r="AD358" s="10">
        <f t="shared" si="107"/>
        <v>6.4715557287871635</v>
      </c>
      <c r="AE358" s="10">
        <f t="shared" si="102"/>
        <v>-4.3851027839668655</v>
      </c>
      <c r="AF358" s="10"/>
      <c r="AG358" s="24">
        <f t="shared" si="108"/>
        <v>1.1974514256017699E-2</v>
      </c>
      <c r="AH358" s="24">
        <f t="shared" si="109"/>
        <v>-5.4095261798492444E-3</v>
      </c>
      <c r="AJ358" s="57">
        <f t="shared" si="110"/>
        <v>-2.1012000000000213</v>
      </c>
      <c r="AL358">
        <v>4.80076221937491E-2</v>
      </c>
      <c r="AN358">
        <v>4.80076221937491E-2</v>
      </c>
      <c r="AO358">
        <f t="shared" si="91"/>
        <v>1.7252797649793705E-2</v>
      </c>
      <c r="AP358">
        <f t="shared" si="92"/>
        <v>1185.2801957833731</v>
      </c>
      <c r="AR358" s="11">
        <f>($AW$18*$AW$15 -($AW$18*COS(RADIANS(A358)))-($AW$15*COS(RADIANS(DEGREES(ASIN(SIN(RADIANS(A359))*($AW$18/$AW$15)))))))</f>
        <v>-0.20637698043177721</v>
      </c>
      <c r="AS358">
        <f t="shared" si="93"/>
        <v>944.09507259735926</v>
      </c>
    </row>
    <row r="359" spans="1:45" customFormat="1" x14ac:dyDescent="0.2">
      <c r="A359" s="7">
        <v>-6</v>
      </c>
      <c r="B359" s="7">
        <v>40.69</v>
      </c>
      <c r="C359" s="7">
        <f t="shared" si="103"/>
        <v>4.0689999999999998E-5</v>
      </c>
      <c r="D359" s="7"/>
      <c r="E359" s="7">
        <v>30.446000000000002</v>
      </c>
      <c r="F359" s="7"/>
      <c r="G359" s="7">
        <v>30.565999999999999</v>
      </c>
      <c r="H359" s="7">
        <v>30.564</v>
      </c>
      <c r="I359" s="7">
        <v>30.855</v>
      </c>
      <c r="J359" s="7">
        <v>29.798999999999999</v>
      </c>
      <c r="L359" s="13">
        <f t="shared" si="94"/>
        <v>4.0689999999999998E-5</v>
      </c>
      <c r="M359" s="12"/>
      <c r="N359" s="10">
        <f t="shared" si="95"/>
        <v>-0.42999999999999972</v>
      </c>
      <c r="O359" s="10">
        <f t="shared" si="96"/>
        <v>0.87199999999999989</v>
      </c>
      <c r="P359" s="10"/>
      <c r="Q359" s="13">
        <f t="shared" si="97"/>
        <v>-4.3000000000000097E-7</v>
      </c>
      <c r="R359" s="10">
        <f t="shared" si="104"/>
        <v>87200</v>
      </c>
      <c r="S359" s="10"/>
      <c r="T359" s="10">
        <f t="shared" si="98"/>
        <v>3044600</v>
      </c>
      <c r="U359" s="10"/>
      <c r="V359" s="10">
        <f t="shared" si="99"/>
        <v>-3.2889941045470232</v>
      </c>
      <c r="W359" s="10"/>
      <c r="X359" s="10">
        <f t="shared" si="100"/>
        <v>1.4835302430431812</v>
      </c>
      <c r="Y359" s="10">
        <f t="shared" si="101"/>
        <v>1.6094876898532853</v>
      </c>
      <c r="Z359" s="10"/>
      <c r="AA359" s="10">
        <f t="shared" si="105"/>
        <v>1.226377673168666E-2</v>
      </c>
      <c r="AB359" s="10">
        <f t="shared" si="106"/>
        <v>-4.6139193006495827E-3</v>
      </c>
      <c r="AC359" s="10"/>
      <c r="AD359" s="10">
        <f t="shared" si="107"/>
        <v>6.4835302430431812</v>
      </c>
      <c r="AE359" s="10">
        <f t="shared" si="102"/>
        <v>-4.3905123101467147</v>
      </c>
      <c r="AF359" s="10"/>
      <c r="AG359" s="24">
        <f t="shared" si="108"/>
        <v>1.2263776731686882E-2</v>
      </c>
      <c r="AH359" s="24">
        <f t="shared" si="109"/>
        <v>-4.6139193006498047E-3</v>
      </c>
      <c r="AJ359" s="57">
        <f t="shared" si="110"/>
        <v>-1.7496699999999987</v>
      </c>
      <c r="AL359">
        <v>6.5260419843542805E-2</v>
      </c>
      <c r="AN359">
        <v>6.5260419843542805E-2</v>
      </c>
      <c r="AO359">
        <f t="shared" si="91"/>
        <v>2.0649003073398786E-2</v>
      </c>
      <c r="AP359">
        <f t="shared" si="92"/>
        <v>1418.6020668863659</v>
      </c>
      <c r="AR359" s="11">
        <f>($AW$18*$AW$15 -($AW$18*COS(RADIANS(A359)))-($AW$15*COS(RADIANS(DEGREES(ASIN(SIN(RADIANS(A360))*($AW$18/$AW$15)))))))</f>
        <v>-0.20661846695998992</v>
      </c>
      <c r="AS359">
        <f t="shared" si="93"/>
        <v>958.47484427304323</v>
      </c>
    </row>
    <row r="360" spans="1:45" customFormat="1" x14ac:dyDescent="0.2">
      <c r="A360" s="7">
        <v>-5</v>
      </c>
      <c r="B360" s="7">
        <v>40.26</v>
      </c>
      <c r="C360" s="7">
        <f t="shared" si="103"/>
        <v>4.0259999999999997E-5</v>
      </c>
      <c r="D360" s="7"/>
      <c r="E360" s="7">
        <v>31.318000000000001</v>
      </c>
      <c r="F360" s="7"/>
      <c r="G360" s="7">
        <v>31.497</v>
      </c>
      <c r="H360" s="7">
        <v>31.355</v>
      </c>
      <c r="I360" s="7">
        <v>31.757000000000001</v>
      </c>
      <c r="J360" s="7">
        <v>30.661999999999999</v>
      </c>
      <c r="L360" s="13">
        <f t="shared" si="94"/>
        <v>4.0259999999999997E-5</v>
      </c>
      <c r="M360" s="12"/>
      <c r="N360" s="10">
        <f t="shared" si="95"/>
        <v>-0.35999999999999943</v>
      </c>
      <c r="O360" s="10">
        <f t="shared" si="96"/>
        <v>0.9389999999999965</v>
      </c>
      <c r="P360" s="10"/>
      <c r="Q360" s="13">
        <f t="shared" si="97"/>
        <v>-3.6000000000000333E-7</v>
      </c>
      <c r="R360" s="10">
        <f t="shared" si="104"/>
        <v>93900</v>
      </c>
      <c r="S360" s="10"/>
      <c r="T360" s="10">
        <f t="shared" si="98"/>
        <v>3131800</v>
      </c>
      <c r="U360" s="10"/>
      <c r="V360" s="10">
        <f t="shared" si="99"/>
        <v>-4.6026469891823902</v>
      </c>
      <c r="W360" s="10"/>
      <c r="X360" s="10">
        <f t="shared" si="100"/>
        <v>1.4957940197748678</v>
      </c>
      <c r="Y360" s="10">
        <f t="shared" si="101"/>
        <v>1.6048737705526357</v>
      </c>
      <c r="Z360" s="10"/>
      <c r="AA360" s="10">
        <f t="shared" si="105"/>
        <v>1.2829954436478053E-2</v>
      </c>
      <c r="AB360" s="10">
        <f t="shared" si="106"/>
        <v>-3.900874865887527E-3</v>
      </c>
      <c r="AC360" s="10"/>
      <c r="AD360" s="10">
        <f t="shared" si="107"/>
        <v>6.495794019774868</v>
      </c>
      <c r="AE360" s="10">
        <f t="shared" si="102"/>
        <v>-4.3951262294473645</v>
      </c>
      <c r="AF360" s="10"/>
      <c r="AG360" s="24">
        <f t="shared" si="108"/>
        <v>1.2829954436478275E-2</v>
      </c>
      <c r="AH360" s="24">
        <f t="shared" si="109"/>
        <v>-3.9008748658870829E-3</v>
      </c>
      <c r="AJ360" s="57">
        <f t="shared" si="110"/>
        <v>-1.4493599999999975</v>
      </c>
      <c r="AL360">
        <v>8.5909422916941591E-2</v>
      </c>
      <c r="AN360">
        <v>8.5909422916941591E-2</v>
      </c>
      <c r="AO360">
        <f t="shared" si="91"/>
        <v>2.4165564919553462E-2</v>
      </c>
      <c r="AP360">
        <f t="shared" si="92"/>
        <v>1660.1925148879623</v>
      </c>
      <c r="AR360" s="11">
        <f>($AW$18*$AW$15 -($AW$18*COS(RADIANS(A360)))-($AW$15*COS(RADIANS(DEGREES(ASIN(SIN(RADIANS(A361))*($AW$18/$AW$15)))))))</f>
        <v>-0.20682072743250551</v>
      </c>
      <c r="AS360">
        <f t="shared" si="93"/>
        <v>975.50741858131164</v>
      </c>
    </row>
    <row r="361" spans="1:45" customFormat="1" x14ac:dyDescent="0.2">
      <c r="A361" s="7">
        <v>-4</v>
      </c>
      <c r="B361" s="7">
        <v>39.9</v>
      </c>
      <c r="C361" s="7">
        <f t="shared" si="103"/>
        <v>3.9899999999999994E-5</v>
      </c>
      <c r="D361" s="7"/>
      <c r="E361" s="7">
        <v>32.256999999999998</v>
      </c>
      <c r="F361" s="7"/>
      <c r="G361" s="7">
        <v>32.500999999999998</v>
      </c>
      <c r="H361" s="7">
        <v>32.228999999999999</v>
      </c>
      <c r="I361" s="7">
        <v>32.722999999999999</v>
      </c>
      <c r="J361" s="7">
        <v>31.574999999999999</v>
      </c>
      <c r="L361" s="13">
        <f t="shared" si="94"/>
        <v>3.9899999999999994E-5</v>
      </c>
      <c r="M361" s="12"/>
      <c r="N361" s="10">
        <f t="shared" si="95"/>
        <v>-0.26999999999999602</v>
      </c>
      <c r="O361" s="10">
        <f t="shared" si="96"/>
        <v>1.0240000000000009</v>
      </c>
      <c r="P361" s="10"/>
      <c r="Q361" s="13">
        <f t="shared" si="97"/>
        <v>-2.6999999999999572E-7</v>
      </c>
      <c r="R361" s="10">
        <f t="shared" si="104"/>
        <v>102400</v>
      </c>
      <c r="S361" s="10"/>
      <c r="T361" s="10">
        <f t="shared" si="98"/>
        <v>3225700</v>
      </c>
      <c r="U361" s="10"/>
      <c r="V361" s="10">
        <f t="shared" si="99"/>
        <v>-6.5936998735099337</v>
      </c>
      <c r="W361" s="10"/>
      <c r="X361" s="10">
        <f t="shared" si="100"/>
        <v>1.5086239742113459</v>
      </c>
      <c r="Y361" s="10">
        <f t="shared" si="101"/>
        <v>1.6009728956867482</v>
      </c>
      <c r="Z361" s="10"/>
      <c r="AA361" s="10">
        <f t="shared" si="105"/>
        <v>1.3572392925284449E-2</v>
      </c>
      <c r="AB361" s="10">
        <f t="shared" si="106"/>
        <v>-2.9488233525585272E-3</v>
      </c>
      <c r="AC361" s="10"/>
      <c r="AD361" s="10">
        <f t="shared" si="107"/>
        <v>6.5086239742113463</v>
      </c>
      <c r="AE361" s="10">
        <f t="shared" si="102"/>
        <v>-4.3990271043132516</v>
      </c>
      <c r="AF361" s="10"/>
      <c r="AG361" s="24">
        <f t="shared" si="108"/>
        <v>1.3572392925284227E-2</v>
      </c>
      <c r="AH361" s="24">
        <f t="shared" si="109"/>
        <v>-2.9488233525585272E-3</v>
      </c>
      <c r="AJ361" s="57">
        <f t="shared" si="110"/>
        <v>-1.0772999999999842</v>
      </c>
      <c r="AL361">
        <v>0.11007498783649505</v>
      </c>
      <c r="AN361">
        <v>0.11007498783649505</v>
      </c>
      <c r="AO361">
        <f t="shared" si="91"/>
        <v>2.7726399132951718E-2</v>
      </c>
      <c r="AP361">
        <f t="shared" si="92"/>
        <v>1904.8245078713894</v>
      </c>
      <c r="AR361" s="11">
        <f>($AW$18*$AW$15 -($AW$18*COS(RADIANS(A361)))-($AW$15*COS(RADIANS(DEGREES(ASIN(SIN(RADIANS(A362))*($AW$18/$AW$15)))))))</f>
        <v>-0.20698366098858248</v>
      </c>
      <c r="AS361">
        <f t="shared" si="93"/>
        <v>995.77141720696886</v>
      </c>
    </row>
    <row r="362" spans="1:45" customFormat="1" x14ac:dyDescent="0.2">
      <c r="A362" s="7">
        <v>-3</v>
      </c>
      <c r="B362" s="7">
        <v>39.630000000000003</v>
      </c>
      <c r="C362" s="7">
        <f t="shared" si="103"/>
        <v>3.9629999999999998E-5</v>
      </c>
      <c r="D362" s="7"/>
      <c r="E362" s="7">
        <v>33.280999999999999</v>
      </c>
      <c r="F362" s="7"/>
      <c r="G362" s="7">
        <v>33.631999999999998</v>
      </c>
      <c r="H362" s="7">
        <v>33.186</v>
      </c>
      <c r="I362" s="7">
        <v>33.771999999999998</v>
      </c>
      <c r="J362" s="7">
        <v>32.534999999999997</v>
      </c>
      <c r="L362" s="13">
        <f t="shared" si="94"/>
        <v>3.9629999999999998E-5</v>
      </c>
      <c r="M362" s="12"/>
      <c r="N362" s="10">
        <f t="shared" si="95"/>
        <v>-0.20000000000000284</v>
      </c>
      <c r="O362" s="10">
        <f t="shared" si="96"/>
        <v>1.1289999999999978</v>
      </c>
      <c r="P362" s="10"/>
      <c r="Q362" s="13">
        <f t="shared" si="97"/>
        <v>-1.9999999999999809E-7</v>
      </c>
      <c r="R362" s="10">
        <f t="shared" si="104"/>
        <v>112899.99999999953</v>
      </c>
      <c r="S362" s="10"/>
      <c r="T362" s="10">
        <f t="shared" si="98"/>
        <v>3328100</v>
      </c>
      <c r="U362" s="10"/>
      <c r="V362" s="10">
        <f t="shared" si="99"/>
        <v>-11.660784471786318</v>
      </c>
      <c r="W362" s="10"/>
      <c r="X362" s="10">
        <f t="shared" si="100"/>
        <v>1.5221963671366303</v>
      </c>
      <c r="Y362" s="10">
        <f t="shared" si="101"/>
        <v>1.5980240723341896</v>
      </c>
      <c r="Z362" s="10"/>
      <c r="AA362" s="10">
        <f t="shared" si="105"/>
        <v>1.4488305484299691E-2</v>
      </c>
      <c r="AB362" s="10">
        <f t="shared" si="106"/>
        <v>-2.1972952609665697E-3</v>
      </c>
      <c r="AC362" s="10"/>
      <c r="AD362" s="10">
        <f t="shared" si="107"/>
        <v>6.5221963671366305</v>
      </c>
      <c r="AE362" s="10">
        <f t="shared" si="102"/>
        <v>-4.4019759276658101</v>
      </c>
      <c r="AF362" s="10"/>
      <c r="AG362" s="24">
        <f t="shared" si="108"/>
        <v>1.4488305484299246E-2</v>
      </c>
      <c r="AH362" s="24">
        <f t="shared" si="109"/>
        <v>-2.1972952609665697E-3</v>
      </c>
      <c r="AJ362" s="57">
        <f t="shared" si="110"/>
        <v>-0.7926000000000113</v>
      </c>
      <c r="AL362">
        <v>0.13780138696944677</v>
      </c>
      <c r="AN362">
        <v>0.13780138696944677</v>
      </c>
      <c r="AO362">
        <f t="shared" si="91"/>
        <v>3.1248223129261232E-2</v>
      </c>
      <c r="AP362">
        <f t="shared" si="92"/>
        <v>2146.7764695528176</v>
      </c>
      <c r="AR362" s="11">
        <f>($AW$18*$AW$15 -($AW$18*COS(RADIANS(A362)))-($AW$15*COS(RADIANS(DEGREES(ASIN(SIN(RADIANS(A363))*($AW$18/$AW$15)))))))</f>
        <v>-0.20710718748499279</v>
      </c>
      <c r="AS362">
        <f t="shared" si="93"/>
        <v>1020.4300176645705</v>
      </c>
    </row>
    <row r="363" spans="1:45" customFormat="1" x14ac:dyDescent="0.2">
      <c r="A363" s="7">
        <v>-2</v>
      </c>
      <c r="B363" s="7">
        <v>39.43</v>
      </c>
      <c r="C363" s="7">
        <f t="shared" si="103"/>
        <v>3.943E-5</v>
      </c>
      <c r="D363" s="7"/>
      <c r="E363" s="7">
        <v>34.409999999999997</v>
      </c>
      <c r="F363" s="7"/>
      <c r="G363" s="7">
        <v>34.853999999999999</v>
      </c>
      <c r="H363" s="7">
        <v>34.234000000000002</v>
      </c>
      <c r="I363" s="7">
        <v>34.951999999999998</v>
      </c>
      <c r="J363" s="7">
        <v>33.598999999999997</v>
      </c>
      <c r="L363" s="13">
        <f t="shared" si="94"/>
        <v>3.943E-5</v>
      </c>
      <c r="M363" s="12"/>
      <c r="N363" s="10">
        <f t="shared" si="95"/>
        <v>-0.11999999999999744</v>
      </c>
      <c r="O363" s="10">
        <f t="shared" si="96"/>
        <v>1.2450000000000045</v>
      </c>
      <c r="P363" s="10"/>
      <c r="Q363" s="13">
        <f t="shared" si="97"/>
        <v>-1.1999999999999885E-7</v>
      </c>
      <c r="R363" s="10">
        <f t="shared" si="104"/>
        <v>124500.00000000047</v>
      </c>
      <c r="S363" s="10"/>
      <c r="T363" s="10">
        <f t="shared" si="98"/>
        <v>3440999.9999999995</v>
      </c>
      <c r="U363" s="10"/>
      <c r="V363" s="10">
        <f t="shared" si="99"/>
        <v>-36.902066189186833</v>
      </c>
      <c r="W363" s="10"/>
      <c r="X363" s="10">
        <f t="shared" si="100"/>
        <v>1.53668467262093</v>
      </c>
      <c r="Y363" s="10">
        <f t="shared" si="101"/>
        <v>1.5958267770732231</v>
      </c>
      <c r="Z363" s="10"/>
      <c r="AA363" s="10">
        <f t="shared" si="105"/>
        <v>1.5435768162931573E-2</v>
      </c>
      <c r="AB363" s="10">
        <f t="shared" si="106"/>
        <v>-1.3237332531339518E-3</v>
      </c>
      <c r="AC363" s="10"/>
      <c r="AD363" s="10">
        <f t="shared" si="107"/>
        <v>6.5366846726209298</v>
      </c>
      <c r="AE363" s="10">
        <f t="shared" si="102"/>
        <v>-4.4041732229267767</v>
      </c>
      <c r="AF363" s="10"/>
      <c r="AG363" s="24">
        <f t="shared" si="108"/>
        <v>1.5435768162931573E-2</v>
      </c>
      <c r="AH363" s="24">
        <f t="shared" si="109"/>
        <v>-1.3237332531339518E-3</v>
      </c>
      <c r="AJ363" s="57">
        <f t="shared" si="110"/>
        <v>-0.47315999999998992</v>
      </c>
      <c r="AL363">
        <v>0.169049610098708</v>
      </c>
      <c r="AN363">
        <v>0.169049610098708</v>
      </c>
      <c r="AO363">
        <f t="shared" si="91"/>
        <v>3.4642745051386425E-2</v>
      </c>
      <c r="AP363">
        <f t="shared" si="92"/>
        <v>2379.982682835891</v>
      </c>
      <c r="AR363" s="11">
        <f>($AW$18*$AW$15 -($AW$18*COS(RADIANS(A363)))-($AW$15*COS(RADIANS(DEGREES(ASIN(SIN(RADIANS(A364))*($AW$18/$AW$15)))))))</f>
        <v>-0.2071912475085608</v>
      </c>
      <c r="AS363">
        <f t="shared" si="93"/>
        <v>1049.7218468544797</v>
      </c>
    </row>
    <row r="364" spans="1:45" customFormat="1" x14ac:dyDescent="0.2">
      <c r="A364" s="7">
        <v>-1</v>
      </c>
      <c r="B364" s="7">
        <v>39.31</v>
      </c>
      <c r="C364" s="7">
        <f t="shared" si="103"/>
        <v>3.9310000000000001E-5</v>
      </c>
      <c r="D364" s="7"/>
      <c r="E364" s="7">
        <v>35.655000000000001</v>
      </c>
      <c r="F364" s="7"/>
      <c r="G364" s="7">
        <v>36.216000000000001</v>
      </c>
      <c r="H364" s="7">
        <v>35.383000000000003</v>
      </c>
      <c r="I364" s="7">
        <v>36.250999999999998</v>
      </c>
      <c r="J364" s="7">
        <v>34.773000000000003</v>
      </c>
      <c r="L364" s="13">
        <f t="shared" si="94"/>
        <v>3.9310000000000001E-5</v>
      </c>
      <c r="M364" s="12"/>
      <c r="N364" s="10">
        <f t="shared" si="95"/>
        <v>-3.9999999999999147E-2</v>
      </c>
      <c r="O364" s="10">
        <f t="shared" si="96"/>
        <v>1.365000000000002</v>
      </c>
      <c r="P364" s="10"/>
      <c r="Q364" s="13">
        <f t="shared" si="97"/>
        <v>-3.9999999999999617E-8</v>
      </c>
      <c r="R364" s="10">
        <f t="shared" si="104"/>
        <v>136500.00000000047</v>
      </c>
      <c r="S364" s="10"/>
      <c r="T364" s="10">
        <f t="shared" si="98"/>
        <v>3565500</v>
      </c>
      <c r="U364" s="10"/>
      <c r="V364" s="10">
        <f t="shared" si="99"/>
        <v>38.963258398215707</v>
      </c>
      <c r="W364" s="10"/>
      <c r="X364" s="10">
        <f t="shared" si="100"/>
        <v>1.5521204407838616</v>
      </c>
      <c r="Y364" s="10">
        <f t="shared" si="101"/>
        <v>1.5945030438200891</v>
      </c>
      <c r="Z364" s="10"/>
      <c r="AA364" s="10">
        <f t="shared" si="105"/>
        <v>1.6315973633023839E-2</v>
      </c>
      <c r="AB364" s="10">
        <f t="shared" si="106"/>
        <v>-4.4214254967078759E-4</v>
      </c>
      <c r="AC364" s="10"/>
      <c r="AD364" s="10">
        <f t="shared" si="107"/>
        <v>6.5521204407838614</v>
      </c>
      <c r="AE364" s="10">
        <f t="shared" si="102"/>
        <v>-4.4054969561799107</v>
      </c>
      <c r="AF364" s="10"/>
      <c r="AG364" s="24">
        <f t="shared" si="108"/>
        <v>1.6315973633023617E-2</v>
      </c>
      <c r="AH364" s="24">
        <f t="shared" si="109"/>
        <v>-4.4214254967123168E-4</v>
      </c>
      <c r="AJ364" s="57">
        <f t="shared" si="110"/>
        <v>-0.15723999999999666</v>
      </c>
      <c r="AL364">
        <v>0.20369235515009443</v>
      </c>
      <c r="AN364">
        <v>0.20369235515009443</v>
      </c>
      <c r="AO364">
        <f t="shared" si="91"/>
        <v>3.7819440446938746E-2</v>
      </c>
      <c r="AP364">
        <f t="shared" si="92"/>
        <v>2598.2240496457207</v>
      </c>
      <c r="AR364" s="11">
        <f>($AW$18*$AW$15 -($AW$18*COS(RADIANS(A364)))-($AW$15*COS(RADIANS(DEGREES(ASIN(SIN(RADIANS(A365))*($AW$18/$AW$15)))))))</f>
        <v>-0.20723580238573025</v>
      </c>
      <c r="AS364">
        <f t="shared" si="93"/>
        <v>1084.3919146247554</v>
      </c>
    </row>
    <row r="365" spans="1:45" customFormat="1" x14ac:dyDescent="0.2">
      <c r="A365" s="7">
        <v>0</v>
      </c>
      <c r="B365" s="7">
        <v>39.270000000000003</v>
      </c>
      <c r="C365" s="7">
        <f t="shared" si="103"/>
        <v>3.9270000000000002E-5</v>
      </c>
      <c r="D365" s="7"/>
      <c r="E365" s="7">
        <v>37.020000000000003</v>
      </c>
      <c r="F365" s="7"/>
      <c r="G365" s="7">
        <v>37.689</v>
      </c>
      <c r="H365" s="7">
        <v>36.631999999999998</v>
      </c>
      <c r="I365" s="7">
        <v>37.665999999999997</v>
      </c>
      <c r="J365" s="7">
        <v>36.091999999999999</v>
      </c>
      <c r="L365" s="13">
        <f t="shared" si="94"/>
        <v>3.9270000000000002E-5</v>
      </c>
      <c r="M365" s="12"/>
      <c r="N365" s="10">
        <f t="shared" si="95"/>
        <v>3.9999999999999147E-2</v>
      </c>
      <c r="O365" s="10">
        <f t="shared" si="96"/>
        <v>1.4979999999999976</v>
      </c>
      <c r="P365" s="10"/>
      <c r="Q365" s="13">
        <f t="shared" si="97"/>
        <v>3.9999999999999617E-8</v>
      </c>
      <c r="R365" s="10">
        <f t="shared" si="104"/>
        <v>149799.99999999953</v>
      </c>
      <c r="S365" s="10"/>
      <c r="T365" s="10">
        <f t="shared" si="98"/>
        <v>3702000.0000000005</v>
      </c>
      <c r="U365" s="10"/>
      <c r="V365" s="10">
        <f t="shared" si="99"/>
        <v>13.638903403125227</v>
      </c>
      <c r="W365" s="10"/>
      <c r="X365" s="10">
        <f t="shared" si="100"/>
        <v>1.5684364144168854</v>
      </c>
      <c r="Y365" s="10">
        <f t="shared" si="101"/>
        <v>1.5940609012704183</v>
      </c>
      <c r="Z365" s="10"/>
      <c r="AA365" s="10">
        <f t="shared" si="105"/>
        <v>1.7227314411685679E-2</v>
      </c>
      <c r="AB365" s="10">
        <f t="shared" si="106"/>
        <v>4.4214254967078759E-4</v>
      </c>
      <c r="AC365" s="10"/>
      <c r="AD365" s="10">
        <f t="shared" si="107"/>
        <v>6.568436414416885</v>
      </c>
      <c r="AE365" s="10">
        <f t="shared" si="102"/>
        <v>-4.4059390987295819</v>
      </c>
      <c r="AF365" s="10"/>
      <c r="AG365" s="24">
        <f t="shared" si="108"/>
        <v>1.7227314411686123E-2</v>
      </c>
      <c r="AH365" s="24">
        <f t="shared" si="109"/>
        <v>4.4214254967123168E-4</v>
      </c>
      <c r="AJ365" s="57">
        <f t="shared" si="110"/>
        <v>0.15707999999999667</v>
      </c>
      <c r="AL365">
        <v>0.24151179559703317</v>
      </c>
      <c r="AN365">
        <v>0.24151179559703317</v>
      </c>
      <c r="AO365">
        <f t="shared" si="91"/>
        <v>4.0688825644392024E-2</v>
      </c>
      <c r="AP365">
        <f t="shared" si="92"/>
        <v>2795.3529743367258</v>
      </c>
      <c r="AR365" s="11">
        <f>($AW$18*$AW$15 -($AW$18*COS(RADIANS(A365)))-($AW$15*COS(RADIANS(DEGREES(ASIN(SIN(RADIANS(A366))*($AW$18/$AW$15)))))))</f>
        <v>-0.20724083418920641</v>
      </c>
      <c r="AS365">
        <f t="shared" si="93"/>
        <v>1124.7606183815467</v>
      </c>
    </row>
    <row r="366" spans="1:45" customFormat="1" x14ac:dyDescent="0.2">
      <c r="A366" s="7">
        <v>1</v>
      </c>
      <c r="B366" s="7">
        <v>39.31</v>
      </c>
      <c r="C366" s="7">
        <f t="shared" si="103"/>
        <v>3.9310000000000001E-5</v>
      </c>
      <c r="D366" s="7"/>
      <c r="E366" s="7">
        <v>38.518000000000001</v>
      </c>
      <c r="F366" s="7"/>
      <c r="G366" s="7">
        <v>39.307000000000002</v>
      </c>
      <c r="H366" s="7">
        <v>38.015999999999998</v>
      </c>
      <c r="I366" s="7">
        <v>39.225000000000001</v>
      </c>
      <c r="J366" s="7">
        <v>37.524999999999999</v>
      </c>
      <c r="L366" s="13">
        <f t="shared" si="94"/>
        <v>3.9310000000000001E-5</v>
      </c>
      <c r="M366" s="12"/>
      <c r="N366" s="10">
        <f t="shared" si="95"/>
        <v>0.11999999999999744</v>
      </c>
      <c r="O366" s="10">
        <f t="shared" si="96"/>
        <v>1.634999999999998</v>
      </c>
      <c r="P366" s="10"/>
      <c r="Q366" s="13">
        <f t="shared" si="97"/>
        <v>1.1999999999999885E-7</v>
      </c>
      <c r="R366" s="10">
        <f t="shared" si="104"/>
        <v>163500</v>
      </c>
      <c r="S366" s="10"/>
      <c r="T366" s="10">
        <f t="shared" si="98"/>
        <v>3851800</v>
      </c>
      <c r="U366" s="10"/>
      <c r="V366" s="10">
        <f t="shared" si="99"/>
        <v>8.3798915827697016</v>
      </c>
      <c r="W366" s="10"/>
      <c r="X366" s="10">
        <f t="shared" si="100"/>
        <v>1.5856637288285711</v>
      </c>
      <c r="Y366" s="10">
        <f t="shared" si="101"/>
        <v>1.5945030438200891</v>
      </c>
      <c r="Z366" s="10"/>
      <c r="AA366" s="10">
        <f t="shared" si="105"/>
        <v>1.8054269970998904E-2</v>
      </c>
      <c r="AB366" s="10">
        <f t="shared" si="106"/>
        <v>1.3237332531339518E-3</v>
      </c>
      <c r="AC366" s="10"/>
      <c r="AD366" s="10">
        <f t="shared" si="107"/>
        <v>6.5856637288285711</v>
      </c>
      <c r="AE366" s="10">
        <f t="shared" si="102"/>
        <v>-4.4054969561799107</v>
      </c>
      <c r="AF366" s="10"/>
      <c r="AG366" s="24">
        <f t="shared" si="108"/>
        <v>1.8054269970998682E-2</v>
      </c>
      <c r="AH366" s="24">
        <f t="shared" si="109"/>
        <v>1.3237332531339518E-3</v>
      </c>
      <c r="AJ366" s="57">
        <f t="shared" si="110"/>
        <v>0.47171999999998998</v>
      </c>
      <c r="AL366">
        <v>0.2822006212414252</v>
      </c>
      <c r="AN366">
        <v>0.2822006212414252</v>
      </c>
      <c r="AO366">
        <f t="shared" si="91"/>
        <v>4.3166086073799015E-2</v>
      </c>
      <c r="AP366">
        <f t="shared" si="92"/>
        <v>2965.5426320592246</v>
      </c>
      <c r="AR366" s="11">
        <f>($AW$18*$AW$15 -($AW$18*COS(RADIANS(A366)))-($AW$15*COS(RADIANS(DEGREES(ASIN(SIN(RADIANS(A367))*($AW$18/$AW$15)))))))</f>
        <v>-0.20720634574170074</v>
      </c>
      <c r="AS366">
        <f t="shared" si="93"/>
        <v>1171.465650470238</v>
      </c>
    </row>
    <row r="367" spans="1:45" customFormat="1" x14ac:dyDescent="0.2">
      <c r="A367" s="7">
        <v>2</v>
      </c>
      <c r="B367" s="7">
        <v>39.43</v>
      </c>
      <c r="C367" s="7">
        <f t="shared" si="103"/>
        <v>3.943E-5</v>
      </c>
      <c r="D367" s="7"/>
      <c r="E367" s="7">
        <v>40.152999999999999</v>
      </c>
      <c r="F367" s="7"/>
      <c r="G367" s="7">
        <v>41.048000000000002</v>
      </c>
      <c r="H367" s="7">
        <v>39.555999999999997</v>
      </c>
      <c r="I367" s="7">
        <v>40.936999999999998</v>
      </c>
      <c r="J367" s="7">
        <v>39.072000000000003</v>
      </c>
      <c r="L367" s="13">
        <f t="shared" si="94"/>
        <v>3.943E-5</v>
      </c>
      <c r="M367" s="12"/>
      <c r="N367" s="10">
        <f t="shared" si="95"/>
        <v>0.20000000000000284</v>
      </c>
      <c r="O367" s="10">
        <f t="shared" si="96"/>
        <v>1.7390000000000043</v>
      </c>
      <c r="P367" s="10"/>
      <c r="Q367" s="13">
        <f t="shared" si="97"/>
        <v>1.9999999999999809E-7</v>
      </c>
      <c r="R367" s="10">
        <f t="shared" si="104"/>
        <v>173900.00000000047</v>
      </c>
      <c r="S367" s="10"/>
      <c r="T367" s="10">
        <f t="shared" si="98"/>
        <v>4015300</v>
      </c>
      <c r="U367" s="10"/>
      <c r="V367" s="10">
        <f t="shared" si="99"/>
        <v>6.2768501923583306</v>
      </c>
      <c r="W367" s="10"/>
      <c r="X367" s="10">
        <f t="shared" si="100"/>
        <v>1.60371799879957</v>
      </c>
      <c r="Y367" s="10">
        <f t="shared" si="101"/>
        <v>1.5958267770732231</v>
      </c>
      <c r="Z367" s="10"/>
      <c r="AA367" s="10">
        <f t="shared" si="105"/>
        <v>1.8413096062233736E-2</v>
      </c>
      <c r="AB367" s="10">
        <f t="shared" si="106"/>
        <v>2.1972952609665697E-3</v>
      </c>
      <c r="AC367" s="10"/>
      <c r="AD367" s="10">
        <f t="shared" si="107"/>
        <v>6.6037179987995698</v>
      </c>
      <c r="AE367" s="10">
        <f t="shared" si="102"/>
        <v>-4.4041732229267767</v>
      </c>
      <c r="AF367" s="10"/>
      <c r="AG367" s="24">
        <f t="shared" si="108"/>
        <v>1.8413096062233514E-2</v>
      </c>
      <c r="AH367" s="24">
        <f t="shared" si="109"/>
        <v>2.1972952609665697E-3</v>
      </c>
      <c r="AJ367" s="57">
        <f t="shared" si="110"/>
        <v>0.78860000000001118</v>
      </c>
      <c r="AL367">
        <v>0.32536670731522421</v>
      </c>
      <c r="AN367">
        <v>0.32536670731522421</v>
      </c>
      <c r="AO367">
        <f t="shared" si="91"/>
        <v>4.5174869882884883E-2</v>
      </c>
      <c r="AP367">
        <f t="shared" si="92"/>
        <v>3103.5475930429429</v>
      </c>
      <c r="AR367" s="11">
        <f>($AW$18*$AW$15 -($AW$18*COS(RADIANS(A367)))-($AW$15*COS(RADIANS(DEGREES(ASIN(SIN(RADIANS(A368))*($AW$18/$AW$15)))))))</f>
        <v>-0.20713236061678719</v>
      </c>
      <c r="AS367">
        <f t="shared" si="93"/>
        <v>1224.9195384117388</v>
      </c>
    </row>
    <row r="368" spans="1:45" customFormat="1" x14ac:dyDescent="0.2">
      <c r="A368" s="7">
        <v>3</v>
      </c>
      <c r="B368" s="7">
        <v>39.630000000000003</v>
      </c>
      <c r="C368" s="7">
        <f t="shared" si="103"/>
        <v>3.9629999999999998E-5</v>
      </c>
      <c r="D368" s="7"/>
      <c r="E368" s="7">
        <v>41.892000000000003</v>
      </c>
      <c r="F368" s="7"/>
      <c r="G368" s="7">
        <v>42.886000000000003</v>
      </c>
      <c r="H368" s="7">
        <v>41.183999999999997</v>
      </c>
      <c r="I368" s="7">
        <v>42.759</v>
      </c>
      <c r="J368" s="7">
        <v>40.737000000000002</v>
      </c>
      <c r="L368" s="13">
        <f t="shared" si="94"/>
        <v>3.9629999999999998E-5</v>
      </c>
      <c r="M368" s="12"/>
      <c r="N368" s="10">
        <f t="shared" si="95"/>
        <v>0.26999999999999602</v>
      </c>
      <c r="O368" s="10">
        <f t="shared" si="96"/>
        <v>1.8239999999999981</v>
      </c>
      <c r="P368" s="10"/>
      <c r="Q368" s="13">
        <f t="shared" si="97"/>
        <v>2.6999999999999572E-7</v>
      </c>
      <c r="R368" s="10">
        <f t="shared" si="104"/>
        <v>182399.99999999953</v>
      </c>
      <c r="S368" s="10"/>
      <c r="T368" s="10">
        <f t="shared" si="98"/>
        <v>4189200.0000000005</v>
      </c>
      <c r="U368" s="10"/>
      <c r="V368" s="10">
        <f t="shared" si="99"/>
        <v>4.6828668522691999</v>
      </c>
      <c r="W368" s="10"/>
      <c r="X368" s="10">
        <f t="shared" si="100"/>
        <v>1.6221310948618037</v>
      </c>
      <c r="Y368" s="10">
        <f t="shared" si="101"/>
        <v>1.5980240723341896</v>
      </c>
      <c r="Z368" s="10"/>
      <c r="AA368" s="10">
        <f t="shared" si="105"/>
        <v>1.8509322427737063E-2</v>
      </c>
      <c r="AB368" s="10">
        <f t="shared" si="106"/>
        <v>2.9488233525585272E-3</v>
      </c>
      <c r="AC368" s="10"/>
      <c r="AD368" s="10">
        <f t="shared" si="107"/>
        <v>6.6221310948618033</v>
      </c>
      <c r="AE368" s="10">
        <f t="shared" si="102"/>
        <v>-4.4019759276658101</v>
      </c>
      <c r="AF368" s="10"/>
      <c r="AG368" s="24">
        <f t="shared" si="108"/>
        <v>1.8509322427737729E-2</v>
      </c>
      <c r="AH368" s="24">
        <f t="shared" si="109"/>
        <v>2.9488233525585272E-3</v>
      </c>
      <c r="AJ368" s="57">
        <f t="shared" si="110"/>
        <v>1.0700099999999844</v>
      </c>
      <c r="AL368">
        <v>0.3705415771981091</v>
      </c>
      <c r="AN368">
        <v>0.3705415771981091</v>
      </c>
      <c r="AO368">
        <f t="shared" si="91"/>
        <v>4.665101794345794E-2</v>
      </c>
      <c r="AP368">
        <f t="shared" si="92"/>
        <v>3204.9600768474002</v>
      </c>
      <c r="AR368" s="11">
        <f>($AW$18*$AW$15 -($AW$18*COS(RADIANS(A368)))-($AW$15*COS(RADIANS(DEGREES(ASIN(SIN(RADIANS(A369))*($AW$18/$AW$15)))))))</f>
        <v>-0.20701892313685971</v>
      </c>
      <c r="AS368">
        <f t="shared" si="93"/>
        <v>1284.4522189839304</v>
      </c>
    </row>
    <row r="369" spans="1:45" customFormat="1" x14ac:dyDescent="0.2">
      <c r="A369" s="7">
        <v>4</v>
      </c>
      <c r="B369" s="7">
        <v>39.9</v>
      </c>
      <c r="C369" s="7">
        <f t="shared" si="103"/>
        <v>3.9899999999999994E-5</v>
      </c>
      <c r="D369" s="7"/>
      <c r="E369" s="7">
        <v>43.716000000000001</v>
      </c>
      <c r="F369" s="7"/>
      <c r="G369" s="7">
        <v>44.814999999999998</v>
      </c>
      <c r="H369" s="7">
        <v>42.892000000000003</v>
      </c>
      <c r="I369" s="7">
        <v>44.646999999999998</v>
      </c>
      <c r="J369" s="7">
        <v>42.511000000000003</v>
      </c>
      <c r="L369" s="13">
        <f t="shared" si="94"/>
        <v>3.9899999999999994E-5</v>
      </c>
      <c r="M369" s="12"/>
      <c r="N369" s="10">
        <f t="shared" si="95"/>
        <v>0.35999999999999943</v>
      </c>
      <c r="O369" s="10">
        <f t="shared" si="96"/>
        <v>1.8780000000000001</v>
      </c>
      <c r="P369" s="10"/>
      <c r="Q369" s="13">
        <f t="shared" si="97"/>
        <v>3.6000000000000333E-7</v>
      </c>
      <c r="R369" s="10">
        <f t="shared" si="104"/>
        <v>187800</v>
      </c>
      <c r="S369" s="10"/>
      <c r="T369" s="10">
        <f t="shared" si="98"/>
        <v>4371600</v>
      </c>
      <c r="U369" s="10"/>
      <c r="V369" s="10">
        <f t="shared" si="99"/>
        <v>3.8905011417978757</v>
      </c>
      <c r="W369" s="10"/>
      <c r="X369" s="10">
        <f t="shared" si="100"/>
        <v>1.6406404172895408</v>
      </c>
      <c r="Y369" s="10">
        <f t="shared" si="101"/>
        <v>1.6009728956867482</v>
      </c>
      <c r="Z369" s="10"/>
      <c r="AA369" s="10">
        <f t="shared" si="105"/>
        <v>1.8267277604313348E-2</v>
      </c>
      <c r="AB369" s="10">
        <f t="shared" si="106"/>
        <v>3.900874865887527E-3</v>
      </c>
      <c r="AC369" s="10"/>
      <c r="AD369" s="10">
        <f t="shared" si="107"/>
        <v>6.640640417289541</v>
      </c>
      <c r="AE369" s="10">
        <f t="shared" si="102"/>
        <v>-4.3990271043132516</v>
      </c>
      <c r="AF369" s="10"/>
      <c r="AG369" s="24">
        <f t="shared" si="108"/>
        <v>1.8267277604312682E-2</v>
      </c>
      <c r="AH369" s="24">
        <f t="shared" si="109"/>
        <v>3.9008748658870829E-3</v>
      </c>
      <c r="AJ369" s="57">
        <f t="shared" si="110"/>
        <v>1.4363999999999977</v>
      </c>
      <c r="AL369">
        <v>0.41719259514156704</v>
      </c>
      <c r="AN369">
        <v>0.41719259514156704</v>
      </c>
      <c r="AO369">
        <f t="shared" si="91"/>
        <v>4.7545976339442686E-2</v>
      </c>
      <c r="AP369">
        <f t="shared" si="92"/>
        <v>3266.4443928605456</v>
      </c>
      <c r="AR369" s="11">
        <f>($AW$18*$AW$15 -($AW$18*COS(RADIANS(A369)))-($AW$15*COS(RADIANS(DEGREES(ASIN(SIN(RADIANS(A370))*($AW$18/$AW$15)))))))</f>
        <v>-0.20686609836816217</v>
      </c>
      <c r="AS369">
        <f t="shared" si="93"/>
        <v>1349.5099753424017</v>
      </c>
    </row>
    <row r="370" spans="1:45" customFormat="1" x14ac:dyDescent="0.2">
      <c r="A370" s="7">
        <v>5</v>
      </c>
      <c r="B370" s="7">
        <v>40.26</v>
      </c>
      <c r="C370" s="7">
        <f t="shared" si="103"/>
        <v>4.0259999999999997E-5</v>
      </c>
      <c r="D370" s="7"/>
      <c r="E370" s="7">
        <v>45.594000000000001</v>
      </c>
      <c r="F370" s="7"/>
      <c r="G370" s="7">
        <v>46.77</v>
      </c>
      <c r="H370" s="7">
        <v>44.667999999999999</v>
      </c>
      <c r="I370" s="7">
        <v>46.598999999999997</v>
      </c>
      <c r="J370" s="7">
        <v>44.338000000000001</v>
      </c>
      <c r="L370" s="13">
        <f t="shared" si="94"/>
        <v>4.0259999999999997E-5</v>
      </c>
      <c r="M370" s="12"/>
      <c r="N370" s="10">
        <f t="shared" si="95"/>
        <v>0.42999999999999972</v>
      </c>
      <c r="O370" s="10">
        <f t="shared" si="96"/>
        <v>1.9239999999999995</v>
      </c>
      <c r="P370" s="10"/>
      <c r="Q370" s="13">
        <f t="shared" si="97"/>
        <v>4.3000000000000097E-7</v>
      </c>
      <c r="R370" s="10">
        <f t="shared" si="104"/>
        <v>192400</v>
      </c>
      <c r="S370" s="10"/>
      <c r="T370" s="10">
        <f t="shared" si="98"/>
        <v>4559400</v>
      </c>
      <c r="U370" s="10"/>
      <c r="V370" s="10">
        <f t="shared" si="99"/>
        <v>3.1524712215886477</v>
      </c>
      <c r="W370" s="10"/>
      <c r="X370" s="10">
        <f t="shared" si="100"/>
        <v>1.6589076948938541</v>
      </c>
      <c r="Y370" s="10">
        <f t="shared" si="101"/>
        <v>1.6048737705526357</v>
      </c>
      <c r="Z370" s="10"/>
      <c r="AA370" s="10">
        <f t="shared" si="105"/>
        <v>1.7950458307340433E-2</v>
      </c>
      <c r="AB370" s="10">
        <f t="shared" si="106"/>
        <v>4.6139193006495827E-3</v>
      </c>
      <c r="AC370" s="10"/>
      <c r="AD370" s="10">
        <f t="shared" si="107"/>
        <v>6.6589076948938537</v>
      </c>
      <c r="AE370" s="10">
        <f t="shared" si="102"/>
        <v>-4.3951262294473645</v>
      </c>
      <c r="AF370" s="10"/>
      <c r="AG370" s="24">
        <f t="shared" si="108"/>
        <v>1.7950458307341322E-2</v>
      </c>
      <c r="AH370" s="24">
        <f t="shared" si="109"/>
        <v>4.6139193006498047E-3</v>
      </c>
      <c r="AJ370" s="57">
        <f t="shared" si="110"/>
        <v>1.7311799999999988</v>
      </c>
      <c r="AL370">
        <v>0.46473857148100972</v>
      </c>
      <c r="AN370">
        <v>0.46473857148100972</v>
      </c>
      <c r="AO370">
        <f t="shared" si="91"/>
        <v>4.782963169299026E-2</v>
      </c>
      <c r="AP370">
        <f t="shared" si="92"/>
        <v>3285.9317293385161</v>
      </c>
      <c r="AR370" s="11">
        <f>($AW$18*$AW$15 -($AW$18*COS(RADIANS(A370)))-($AW$15*COS(RADIANS(DEGREES(ASIN(SIN(RADIANS(A371))*($AW$18/$AW$15)))))))</f>
        <v>-0.20667397211284166</v>
      </c>
      <c r="AS370">
        <f t="shared" si="93"/>
        <v>1420.1828099749769</v>
      </c>
    </row>
    <row r="371" spans="1:45" customFormat="1" x14ac:dyDescent="0.2">
      <c r="A371" s="7">
        <v>6</v>
      </c>
      <c r="B371" s="7">
        <v>40.69</v>
      </c>
      <c r="C371" s="7">
        <f t="shared" si="103"/>
        <v>4.0689999999999998E-5</v>
      </c>
      <c r="D371" s="7"/>
      <c r="E371" s="7">
        <v>47.518000000000001</v>
      </c>
      <c r="F371" s="7"/>
      <c r="G371" s="7">
        <v>48.776000000000003</v>
      </c>
      <c r="H371" s="7">
        <v>46.503</v>
      </c>
      <c r="I371" s="7">
        <v>48.585000000000001</v>
      </c>
      <c r="J371" s="7">
        <v>46.207999999999998</v>
      </c>
      <c r="L371" s="13">
        <f t="shared" si="94"/>
        <v>4.0689999999999998E-5</v>
      </c>
      <c r="M371" s="12"/>
      <c r="N371" s="10">
        <f t="shared" si="95"/>
        <v>0.51000000000000512</v>
      </c>
      <c r="O371" s="10">
        <f t="shared" si="96"/>
        <v>1.9029999999999987</v>
      </c>
      <c r="P371" s="10"/>
      <c r="Q371" s="13">
        <f t="shared" si="97"/>
        <v>5.100000000000002E-7</v>
      </c>
      <c r="R371" s="10">
        <f t="shared" si="104"/>
        <v>190300</v>
      </c>
      <c r="S371" s="10"/>
      <c r="T371" s="10">
        <f t="shared" si="98"/>
        <v>4751800</v>
      </c>
      <c r="U371" s="10"/>
      <c r="V371" s="10">
        <f t="shared" si="99"/>
        <v>2.6284737162601255</v>
      </c>
      <c r="W371" s="10"/>
      <c r="X371" s="10">
        <f t="shared" si="100"/>
        <v>1.6768581532011946</v>
      </c>
      <c r="Y371" s="10">
        <f t="shared" si="101"/>
        <v>1.6094876898532853</v>
      </c>
      <c r="Z371" s="10"/>
      <c r="AA371" s="10">
        <f t="shared" si="105"/>
        <v>1.7053375604405563E-2</v>
      </c>
      <c r="AB371" s="10">
        <f t="shared" si="106"/>
        <v>5.4095261798492444E-3</v>
      </c>
      <c r="AC371" s="10"/>
      <c r="AD371" s="10">
        <f t="shared" si="107"/>
        <v>6.676858153201195</v>
      </c>
      <c r="AE371" s="10">
        <f t="shared" si="102"/>
        <v>-4.3905123101467147</v>
      </c>
      <c r="AF371" s="10"/>
      <c r="AG371" s="24">
        <f t="shared" si="108"/>
        <v>1.7053375604405119E-2</v>
      </c>
      <c r="AH371" s="24">
        <f t="shared" si="109"/>
        <v>5.4095261798492444E-3</v>
      </c>
      <c r="AJ371" s="57">
        <f t="shared" si="110"/>
        <v>2.075190000000021</v>
      </c>
      <c r="AL371">
        <v>0.51256820317399998</v>
      </c>
      <c r="AN371">
        <v>0.51256820317399998</v>
      </c>
      <c r="AO371">
        <f t="shared" si="91"/>
        <v>4.7492326859690959E-2</v>
      </c>
      <c r="AP371">
        <f t="shared" si="92"/>
        <v>3262.7586331852413</v>
      </c>
      <c r="AR371" s="11">
        <f>($AW$18*$AW$15 -($AW$18*COS(RADIANS(A371)))-($AW$15*COS(RADIANS(DEGREES(ASIN(SIN(RADIANS(A372))*($AW$18/$AW$15)))))))</f>
        <v>-0.20644265089795832</v>
      </c>
      <c r="AS371">
        <f t="shared" si="93"/>
        <v>1495.920897660332</v>
      </c>
    </row>
    <row r="372" spans="1:45" customFormat="1" x14ac:dyDescent="0.2">
      <c r="A372" s="7">
        <v>7</v>
      </c>
      <c r="B372" s="7">
        <v>41.2</v>
      </c>
      <c r="C372" s="7">
        <f t="shared" si="103"/>
        <v>4.1199999999999999E-5</v>
      </c>
      <c r="D372" s="7"/>
      <c r="E372" s="7">
        <v>49.420999999999999</v>
      </c>
      <c r="F372" s="7"/>
      <c r="G372" s="7">
        <v>50.756</v>
      </c>
      <c r="H372" s="7">
        <v>48.316000000000003</v>
      </c>
      <c r="I372" s="7">
        <v>50.552</v>
      </c>
      <c r="J372" s="7">
        <v>48.061</v>
      </c>
      <c r="L372" s="13">
        <f t="shared" si="94"/>
        <v>4.1199999999999999E-5</v>
      </c>
      <c r="M372" s="12"/>
      <c r="N372" s="10">
        <f t="shared" si="95"/>
        <v>0.58999999999999631</v>
      </c>
      <c r="O372" s="10">
        <f t="shared" si="96"/>
        <v>1.8819999999999979</v>
      </c>
      <c r="P372" s="10"/>
      <c r="Q372" s="13">
        <f t="shared" si="97"/>
        <v>5.8999999999999943E-7</v>
      </c>
      <c r="R372" s="10">
        <f t="shared" si="104"/>
        <v>188200</v>
      </c>
      <c r="S372" s="10"/>
      <c r="T372" s="10">
        <f t="shared" si="98"/>
        <v>4942100</v>
      </c>
      <c r="U372" s="10"/>
      <c r="V372" s="10">
        <f t="shared" si="99"/>
        <v>2.2499265272776507</v>
      </c>
      <c r="W372" s="10"/>
      <c r="X372" s="10">
        <f t="shared" si="100"/>
        <v>1.6939115288056001</v>
      </c>
      <c r="Y372" s="10">
        <f t="shared" si="101"/>
        <v>1.6148972160331345</v>
      </c>
      <c r="Z372" s="10"/>
      <c r="AA372" s="10">
        <f t="shared" si="105"/>
        <v>1.6231232901755765E-2</v>
      </c>
      <c r="AB372" s="10">
        <f t="shared" si="106"/>
        <v>6.1751551104913815E-3</v>
      </c>
      <c r="AC372" s="10"/>
      <c r="AD372" s="10">
        <f t="shared" si="107"/>
        <v>6.6939115288056001</v>
      </c>
      <c r="AE372" s="10">
        <f t="shared" si="102"/>
        <v>-4.3851027839668655</v>
      </c>
      <c r="AF372" s="10"/>
      <c r="AG372" s="24">
        <f t="shared" si="108"/>
        <v>1.6231232901755988E-2</v>
      </c>
      <c r="AH372" s="24">
        <f t="shared" si="109"/>
        <v>6.1751551104913815E-3</v>
      </c>
      <c r="AJ372" s="57">
        <f t="shared" si="110"/>
        <v>2.430799999999985</v>
      </c>
      <c r="AL372">
        <v>0.56006053003369094</v>
      </c>
      <c r="AN372">
        <v>0.56006053003369094</v>
      </c>
      <c r="AO372">
        <f t="shared" si="91"/>
        <v>4.6545856128847651E-2</v>
      </c>
      <c r="AP372">
        <f t="shared" si="92"/>
        <v>3197.7353809609499</v>
      </c>
      <c r="AR372" s="11">
        <f>($AW$18*$AW$15 -($AW$18*COS(RADIANS(A372)))-($AW$15*COS(RADIANS(DEGREES(ASIN(SIN(RADIANS(A373))*($AW$18/$AW$15)))))))</f>
        <v>-0.2061722619613629</v>
      </c>
      <c r="AS372">
        <f t="shared" si="93"/>
        <v>1575.3299541776655</v>
      </c>
    </row>
    <row r="373" spans="1:45" customFormat="1" x14ac:dyDescent="0.2">
      <c r="A373" s="7">
        <v>8</v>
      </c>
      <c r="B373" s="7">
        <v>41.79</v>
      </c>
      <c r="C373" s="7">
        <f t="shared" si="103"/>
        <v>4.1789999999999998E-5</v>
      </c>
      <c r="D373" s="7"/>
      <c r="E373" s="7">
        <v>51.302999999999997</v>
      </c>
      <c r="F373" s="7"/>
      <c r="G373" s="7">
        <v>52.725999999999999</v>
      </c>
      <c r="H373" s="7">
        <v>50.094000000000001</v>
      </c>
      <c r="I373" s="7">
        <v>52.485999999999997</v>
      </c>
      <c r="J373" s="7">
        <v>49.906999999999996</v>
      </c>
      <c r="L373" s="13">
        <f t="shared" si="94"/>
        <v>4.1789999999999998E-5</v>
      </c>
      <c r="M373" s="12"/>
      <c r="N373" s="10">
        <f t="shared" si="95"/>
        <v>0.66000000000000369</v>
      </c>
      <c r="O373" s="10">
        <f t="shared" si="96"/>
        <v>1.8410000000000011</v>
      </c>
      <c r="P373" s="10"/>
      <c r="Q373" s="13">
        <f t="shared" si="97"/>
        <v>6.6000000000000385E-7</v>
      </c>
      <c r="R373" s="10">
        <f t="shared" si="104"/>
        <v>184100</v>
      </c>
      <c r="S373" s="10"/>
      <c r="T373" s="10">
        <f t="shared" si="98"/>
        <v>5130300</v>
      </c>
      <c r="U373" s="10"/>
      <c r="V373" s="10">
        <f t="shared" si="99"/>
        <v>1.8468060604426388</v>
      </c>
      <c r="W373" s="10"/>
      <c r="X373" s="10">
        <f t="shared" si="100"/>
        <v>1.7101427617073559</v>
      </c>
      <c r="Y373" s="10">
        <f t="shared" si="101"/>
        <v>1.6210723711436259</v>
      </c>
      <c r="Z373" s="10"/>
      <c r="AA373" s="10">
        <f t="shared" si="105"/>
        <v>1.5311477726137168E-2</v>
      </c>
      <c r="AB373" s="10">
        <f t="shared" si="106"/>
        <v>6.8053234363456561E-3</v>
      </c>
      <c r="AC373" s="10"/>
      <c r="AD373" s="10">
        <f t="shared" si="107"/>
        <v>6.7101427617073561</v>
      </c>
      <c r="AE373" s="10">
        <f t="shared" si="102"/>
        <v>-4.3789276288563741</v>
      </c>
      <c r="AF373" s="10"/>
      <c r="AG373" s="24">
        <f t="shared" si="108"/>
        <v>1.531147772613739E-2</v>
      </c>
      <c r="AH373" s="24">
        <f t="shared" si="109"/>
        <v>6.805323436345212E-3</v>
      </c>
      <c r="AJ373" s="57">
        <f t="shared" si="110"/>
        <v>2.7581400000000156</v>
      </c>
      <c r="AL373">
        <v>0.60660638616253859</v>
      </c>
      <c r="AN373">
        <v>0.60660638616253859</v>
      </c>
      <c r="AO373">
        <f t="shared" si="91"/>
        <v>4.5023303922720803E-2</v>
      </c>
      <c r="AP373">
        <f t="shared" si="92"/>
        <v>3093.1348973987947</v>
      </c>
      <c r="AR373" s="11">
        <f>($AW$18*$AW$15 -($AW$18*COS(RADIANS(A373)))-($AW$15*COS(RADIANS(DEGREES(ASIN(SIN(RADIANS(A374))*($AW$18/$AW$15)))))))</f>
        <v>-0.20586295323433512</v>
      </c>
      <c r="AS373">
        <f t="shared" si="93"/>
        <v>1658.7384773891356</v>
      </c>
    </row>
    <row r="374" spans="1:45" customFormat="1" x14ac:dyDescent="0.2">
      <c r="A374" s="7">
        <v>9</v>
      </c>
      <c r="B374" s="7">
        <v>42.45</v>
      </c>
      <c r="C374" s="7">
        <f t="shared" si="103"/>
        <v>4.2450000000000002E-5</v>
      </c>
      <c r="D374" s="7"/>
      <c r="E374" s="7">
        <v>53.143999999999998</v>
      </c>
      <c r="F374" s="7"/>
      <c r="G374" s="7">
        <v>54.628</v>
      </c>
      <c r="H374" s="7">
        <v>51.86</v>
      </c>
      <c r="I374" s="7">
        <v>54.366</v>
      </c>
      <c r="J374" s="7">
        <v>51.722000000000001</v>
      </c>
      <c r="L374" s="13">
        <f t="shared" si="94"/>
        <v>4.2450000000000002E-5</v>
      </c>
      <c r="M374" s="12"/>
      <c r="N374" s="10">
        <f t="shared" si="95"/>
        <v>0.75</v>
      </c>
      <c r="O374" s="10">
        <f t="shared" si="96"/>
        <v>1.7469999999999999</v>
      </c>
      <c r="P374" s="10"/>
      <c r="Q374" s="13">
        <f t="shared" si="97"/>
        <v>7.499999999999979E-7</v>
      </c>
      <c r="R374" s="10">
        <f t="shared" si="104"/>
        <v>174700</v>
      </c>
      <c r="S374" s="10"/>
      <c r="T374" s="10">
        <f t="shared" si="98"/>
        <v>5314400</v>
      </c>
      <c r="U374" s="10"/>
      <c r="V374" s="10">
        <f t="shared" si="99"/>
        <v>1.5534153346245194</v>
      </c>
      <c r="W374" s="10"/>
      <c r="X374" s="10">
        <f t="shared" si="100"/>
        <v>1.7254542394334931</v>
      </c>
      <c r="Y374" s="10">
        <f t="shared" si="101"/>
        <v>1.6278776945799716</v>
      </c>
      <c r="Z374" s="10"/>
      <c r="AA374" s="10">
        <f t="shared" si="105"/>
        <v>1.404690336353287E-2</v>
      </c>
      <c r="AB374" s="10">
        <f t="shared" si="106"/>
        <v>7.6060522349405968E-3</v>
      </c>
      <c r="AC374" s="10"/>
      <c r="AD374" s="10">
        <f t="shared" si="107"/>
        <v>6.7254542394334935</v>
      </c>
      <c r="AE374" s="10">
        <f t="shared" si="102"/>
        <v>-4.3721223054200289</v>
      </c>
      <c r="AF374" s="10"/>
      <c r="AG374" s="24">
        <f t="shared" si="108"/>
        <v>1.4046903363531982E-2</v>
      </c>
      <c r="AH374" s="24">
        <f t="shared" si="109"/>
        <v>7.6060522349408188E-3</v>
      </c>
      <c r="AJ374" s="57">
        <f t="shared" si="110"/>
        <v>3.1837500000000003</v>
      </c>
      <c r="AL374">
        <v>0.65162969008525939</v>
      </c>
      <c r="AN374">
        <v>0.65162969008525939</v>
      </c>
      <c r="AO374">
        <f t="shared" ref="AO374:AO437" si="111">AN375-AN374</f>
        <v>4.2977674939654209E-2</v>
      </c>
      <c r="AP374">
        <f t="shared" ref="AP374:AP437" si="112">(($AW$24)*($AO374)*($AW$26)*($AW$25))</f>
        <v>2952.5986452056145</v>
      </c>
      <c r="AR374" s="11">
        <f>($AW$18*$AW$15 -($AW$18*COS(RADIANS(A374)))-($AW$15*COS(RADIANS(DEGREES(ASIN(SIN(RADIANS(A375))*($AW$18/$AW$15)))))))</f>
        <v>-0.20551489332085265</v>
      </c>
      <c r="AS374">
        <f t="shared" si="93"/>
        <v>1745.3989893994387</v>
      </c>
    </row>
    <row r="375" spans="1:45" customFormat="1" x14ac:dyDescent="0.2">
      <c r="A375" s="7">
        <v>10</v>
      </c>
      <c r="B375" s="7">
        <v>43.2</v>
      </c>
      <c r="C375" s="7">
        <f t="shared" si="103"/>
        <v>4.32E-5</v>
      </c>
      <c r="D375" s="7"/>
      <c r="E375" s="7">
        <v>54.890999999999998</v>
      </c>
      <c r="F375" s="7"/>
      <c r="G375" s="7">
        <v>56.430999999999997</v>
      </c>
      <c r="H375" s="7">
        <v>53.552999999999997</v>
      </c>
      <c r="I375" s="7">
        <v>56.145000000000003</v>
      </c>
      <c r="J375" s="7">
        <v>53.433</v>
      </c>
      <c r="L375" s="13">
        <f t="shared" si="94"/>
        <v>4.32E-5</v>
      </c>
      <c r="M375" s="12"/>
      <c r="N375" s="10">
        <f t="shared" si="95"/>
        <v>0.82000000000000028</v>
      </c>
      <c r="O375" s="10">
        <f t="shared" si="96"/>
        <v>1.6270000000000024</v>
      </c>
      <c r="P375" s="10"/>
      <c r="Q375" s="13">
        <f t="shared" si="97"/>
        <v>8.2000000000000231E-7</v>
      </c>
      <c r="R375" s="10">
        <f t="shared" si="104"/>
        <v>162700</v>
      </c>
      <c r="S375" s="10"/>
      <c r="T375" s="10">
        <f t="shared" si="98"/>
        <v>5489100</v>
      </c>
      <c r="U375" s="10"/>
      <c r="V375" s="10">
        <f t="shared" si="99"/>
        <v>1.3077718858024998</v>
      </c>
      <c r="W375" s="10"/>
      <c r="X375" s="10">
        <f t="shared" si="100"/>
        <v>1.7395011427970259</v>
      </c>
      <c r="Y375" s="10">
        <f t="shared" si="101"/>
        <v>1.6354837468149122</v>
      </c>
      <c r="Z375" s="10"/>
      <c r="AA375" s="10">
        <f t="shared" si="105"/>
        <v>1.2685642291526467E-2</v>
      </c>
      <c r="AB375" s="10">
        <f t="shared" si="106"/>
        <v>8.1662914024169808E-3</v>
      </c>
      <c r="AC375" s="10"/>
      <c r="AD375" s="10">
        <f t="shared" si="107"/>
        <v>6.7395011427970255</v>
      </c>
      <c r="AE375" s="10">
        <f t="shared" si="102"/>
        <v>-4.3645162531850881</v>
      </c>
      <c r="AF375" s="10"/>
      <c r="AG375" s="24">
        <f t="shared" si="108"/>
        <v>1.2685642291526911E-2</v>
      </c>
      <c r="AH375" s="24">
        <f t="shared" si="109"/>
        <v>8.1662914024169808E-3</v>
      </c>
      <c r="AJ375" s="57">
        <f t="shared" si="110"/>
        <v>3.5424000000000015</v>
      </c>
      <c r="AL375">
        <v>0.6946073650249136</v>
      </c>
      <c r="AN375">
        <v>0.6946073650249136</v>
      </c>
      <c r="AO375">
        <f t="shared" si="111"/>
        <v>4.0479359702184414E-2</v>
      </c>
      <c r="AP375">
        <f t="shared" si="112"/>
        <v>2780.9625063077474</v>
      </c>
      <c r="AR375" s="11">
        <f>($AW$18*$AW$15 -($AW$18*COS(RADIANS(A375)))-($AW$15*COS(RADIANS(DEGREES(ASIN(SIN(RADIANS(A376))*($AW$18/$AW$15)))))))</f>
        <v>-0.20512827147334078</v>
      </c>
      <c r="AS375">
        <f t="shared" si="93"/>
        <v>1834.6265568083757</v>
      </c>
    </row>
    <row r="376" spans="1:45" customFormat="1" x14ac:dyDescent="0.2">
      <c r="A376" s="7">
        <v>11</v>
      </c>
      <c r="B376" s="7">
        <v>44.02</v>
      </c>
      <c r="C376" s="7">
        <f t="shared" si="103"/>
        <v>4.4020000000000002E-5</v>
      </c>
      <c r="D376" s="7"/>
      <c r="E376" s="7">
        <v>56.518000000000001</v>
      </c>
      <c r="F376" s="7"/>
      <c r="G376" s="7">
        <v>58.100999999999999</v>
      </c>
      <c r="H376" s="7">
        <v>55.134999999999998</v>
      </c>
      <c r="I376" s="7">
        <v>57.828000000000003</v>
      </c>
      <c r="J376" s="7">
        <v>55.011000000000003</v>
      </c>
      <c r="L376" s="13">
        <f t="shared" si="94"/>
        <v>4.4020000000000002E-5</v>
      </c>
      <c r="M376" s="12"/>
      <c r="N376" s="10">
        <f t="shared" si="95"/>
        <v>0.88999999999999346</v>
      </c>
      <c r="O376" s="10">
        <f t="shared" si="96"/>
        <v>1.4990000000000023</v>
      </c>
      <c r="P376" s="10"/>
      <c r="Q376" s="13">
        <f t="shared" si="97"/>
        <v>8.8999999999999317E-7</v>
      </c>
      <c r="R376" s="10">
        <f t="shared" si="104"/>
        <v>149900</v>
      </c>
      <c r="S376" s="10"/>
      <c r="T376" s="10">
        <f t="shared" si="98"/>
        <v>5651800</v>
      </c>
      <c r="U376" s="10"/>
      <c r="V376" s="10">
        <f t="shared" si="99"/>
        <v>1.0507538269715591</v>
      </c>
      <c r="W376" s="10"/>
      <c r="X376" s="10">
        <f t="shared" si="100"/>
        <v>1.7521867850885524</v>
      </c>
      <c r="Y376" s="10">
        <f t="shared" si="101"/>
        <v>1.6436500382173291</v>
      </c>
      <c r="Z376" s="10"/>
      <c r="AA376" s="10">
        <f t="shared" si="105"/>
        <v>1.1368483033202814E-2</v>
      </c>
      <c r="AB376" s="10">
        <f t="shared" si="106"/>
        <v>8.6930168453855927E-3</v>
      </c>
      <c r="AC376" s="10"/>
      <c r="AD376" s="10">
        <f t="shared" si="107"/>
        <v>6.7521867850885524</v>
      </c>
      <c r="AE376" s="10">
        <f t="shared" si="102"/>
        <v>-4.3563499617826711</v>
      </c>
      <c r="AF376" s="10"/>
      <c r="AG376" s="24">
        <f t="shared" si="108"/>
        <v>1.1368483033202814E-2</v>
      </c>
      <c r="AH376" s="24">
        <f t="shared" si="109"/>
        <v>8.6930168453855927E-3</v>
      </c>
      <c r="AJ376" s="57">
        <f t="shared" si="110"/>
        <v>3.9177799999999712</v>
      </c>
      <c r="AL376">
        <v>0.73508672472709802</v>
      </c>
      <c r="AN376">
        <v>0.73508672472709802</v>
      </c>
      <c r="AO376">
        <f t="shared" si="111"/>
        <v>3.7612578224070603E-2</v>
      </c>
      <c r="AP376">
        <f t="shared" si="112"/>
        <v>2584.012459096853</v>
      </c>
      <c r="AR376" s="11">
        <f>($AW$18*$AW$15 -($AW$18*COS(RADIANS(A376)))-($AW$15*COS(RADIANS(DEGREES(ASIN(SIN(RADIANS(A377))*($AW$18/$AW$15)))))))</f>
        <v>-0.20470329756472877</v>
      </c>
      <c r="AS376">
        <f t="shared" si="93"/>
        <v>1924.8620468601107</v>
      </c>
    </row>
    <row r="377" spans="1:45" customFormat="1" x14ac:dyDescent="0.2">
      <c r="A377" s="7">
        <v>12</v>
      </c>
      <c r="B377" s="7">
        <v>44.91</v>
      </c>
      <c r="C377" s="7">
        <f t="shared" si="103"/>
        <v>4.4909999999999995E-5</v>
      </c>
      <c r="D377" s="7"/>
      <c r="E377" s="7">
        <v>58.017000000000003</v>
      </c>
      <c r="F377" s="7"/>
      <c r="G377" s="7">
        <v>59.612000000000002</v>
      </c>
      <c r="H377" s="7">
        <v>56.63</v>
      </c>
      <c r="I377" s="7">
        <v>59.378999999999998</v>
      </c>
      <c r="J377" s="7">
        <v>56.448</v>
      </c>
      <c r="L377" s="13">
        <f t="shared" si="94"/>
        <v>4.4909999999999995E-5</v>
      </c>
      <c r="M377" s="12"/>
      <c r="N377" s="10">
        <f t="shared" si="95"/>
        <v>0.98000000000000398</v>
      </c>
      <c r="O377" s="10">
        <f t="shared" si="96"/>
        <v>1.330999999999996</v>
      </c>
      <c r="P377" s="10"/>
      <c r="Q377" s="13">
        <f t="shared" si="97"/>
        <v>9.8000000000000078E-7</v>
      </c>
      <c r="R377" s="10">
        <f t="shared" si="104"/>
        <v>133100</v>
      </c>
      <c r="S377" s="10"/>
      <c r="T377" s="10">
        <f t="shared" si="98"/>
        <v>5801700</v>
      </c>
      <c r="U377" s="10"/>
      <c r="V377" s="10">
        <f t="shared" si="99"/>
        <v>0.85123853120162463</v>
      </c>
      <c r="W377" s="10"/>
      <c r="X377" s="10">
        <f t="shared" si="100"/>
        <v>1.7635552681217552</v>
      </c>
      <c r="Y377" s="10">
        <f t="shared" si="101"/>
        <v>1.6523430550627147</v>
      </c>
      <c r="Z377" s="10"/>
      <c r="AA377" s="10">
        <f t="shared" si="105"/>
        <v>9.8508198933844326E-3</v>
      </c>
      <c r="AB377" s="10">
        <f t="shared" si="106"/>
        <v>9.3750026319445734E-3</v>
      </c>
      <c r="AC377" s="10"/>
      <c r="AD377" s="10">
        <f t="shared" si="107"/>
        <v>6.7635552681217552</v>
      </c>
      <c r="AE377" s="10">
        <f t="shared" si="102"/>
        <v>-4.3476569449372855</v>
      </c>
      <c r="AF377" s="10"/>
      <c r="AG377" s="24">
        <f t="shared" si="108"/>
        <v>9.8508198933844326E-3</v>
      </c>
      <c r="AH377" s="24">
        <f t="shared" si="109"/>
        <v>9.3750026319447954E-3</v>
      </c>
      <c r="AJ377" s="57">
        <f t="shared" si="110"/>
        <v>4.4011800000000179</v>
      </c>
      <c r="AL377">
        <v>0.77269930295116862</v>
      </c>
      <c r="AN377">
        <v>0.77269930295116862</v>
      </c>
      <c r="AO377">
        <f t="shared" si="111"/>
        <v>3.447103537142393E-2</v>
      </c>
      <c r="AP377">
        <f t="shared" si="112"/>
        <v>2368.1860984664991</v>
      </c>
      <c r="AR377" s="11">
        <f>($AW$18*$AW$15 -($AW$18*COS(RADIANS(A377)))-($AW$15*COS(RADIANS(DEGREES(ASIN(SIN(RADIANS(A378))*($AW$18/$AW$15)))))))</f>
        <v>-0.2042402020566158</v>
      </c>
      <c r="AS377">
        <f t="shared" si="93"/>
        <v>2015.8634439248315</v>
      </c>
    </row>
    <row r="378" spans="1:45" customFormat="1" x14ac:dyDescent="0.2">
      <c r="A378" s="7">
        <v>13</v>
      </c>
      <c r="B378" s="7">
        <v>45.89</v>
      </c>
      <c r="C378" s="7">
        <f t="shared" si="103"/>
        <v>4.5889999999999996E-5</v>
      </c>
      <c r="D378" s="7"/>
      <c r="E378" s="7">
        <v>59.347999999999999</v>
      </c>
      <c r="F378" s="7"/>
      <c r="G378" s="7">
        <v>60.957000000000001</v>
      </c>
      <c r="H378" s="7">
        <v>57.978000000000002</v>
      </c>
      <c r="I378" s="7">
        <v>60.732999999999997</v>
      </c>
      <c r="J378" s="7">
        <v>57.723999999999997</v>
      </c>
      <c r="L378" s="13">
        <f t="shared" si="94"/>
        <v>4.5889999999999996E-5</v>
      </c>
      <c r="M378" s="12"/>
      <c r="N378" s="10">
        <f t="shared" si="95"/>
        <v>1.0399999999999991</v>
      </c>
      <c r="O378" s="10">
        <f t="shared" si="96"/>
        <v>1.1430000000000007</v>
      </c>
      <c r="P378" s="10"/>
      <c r="Q378" s="13">
        <f t="shared" si="97"/>
        <v>1.0400000000000036E-6</v>
      </c>
      <c r="R378" s="10">
        <f t="shared" si="104"/>
        <v>114300</v>
      </c>
      <c r="S378" s="10"/>
      <c r="T378" s="10">
        <f t="shared" si="98"/>
        <v>5934800</v>
      </c>
      <c r="U378" s="10"/>
      <c r="V378" s="10">
        <f t="shared" si="99"/>
        <v>0.6296105028176523</v>
      </c>
      <c r="W378" s="10"/>
      <c r="X378" s="10">
        <f t="shared" si="100"/>
        <v>1.7734060880151397</v>
      </c>
      <c r="Y378" s="10">
        <f t="shared" si="101"/>
        <v>1.6617180576946593</v>
      </c>
      <c r="Z378" s="10"/>
      <c r="AA378" s="10">
        <f t="shared" si="105"/>
        <v>8.2846760407668807E-3</v>
      </c>
      <c r="AB378" s="10">
        <f t="shared" si="106"/>
        <v>9.7324965178353651E-3</v>
      </c>
      <c r="AC378" s="10"/>
      <c r="AD378" s="10">
        <f t="shared" si="107"/>
        <v>6.7734060880151397</v>
      </c>
      <c r="AE378" s="10">
        <f t="shared" si="102"/>
        <v>-4.3382819423053407</v>
      </c>
      <c r="AF378" s="10"/>
      <c r="AG378" s="24">
        <f t="shared" si="108"/>
        <v>8.2846760407671027E-3</v>
      </c>
      <c r="AH378" s="24">
        <f t="shared" si="109"/>
        <v>9.7324965178353651E-3</v>
      </c>
      <c r="AJ378" s="57">
        <f t="shared" si="110"/>
        <v>4.7725599999999968</v>
      </c>
      <c r="AL378">
        <v>0.80717033832259255</v>
      </c>
      <c r="AN378">
        <v>0.80717033832259255</v>
      </c>
      <c r="AO378">
        <f t="shared" si="111"/>
        <v>3.1153093867373083E-2</v>
      </c>
      <c r="AP378">
        <f t="shared" si="112"/>
        <v>2140.2410175963137</v>
      </c>
      <c r="AR378" s="11">
        <f>($AW$18*$AW$15 -($AW$18*COS(RADIANS(A378)))-($AW$15*COS(RADIANS(DEGREES(ASIN(SIN(RADIANS(A379))*($AW$18/$AW$15)))))))</f>
        <v>-0.20373923596332538</v>
      </c>
      <c r="AS378">
        <f t="shared" ref="AS378:AS441" si="113">(T378*C378)/($AV$28*$AW$27)</f>
        <v>2107.1086592996417</v>
      </c>
    </row>
    <row r="379" spans="1:45" customFormat="1" x14ac:dyDescent="0.2">
      <c r="A379" s="7">
        <v>14</v>
      </c>
      <c r="B379" s="7">
        <v>46.93</v>
      </c>
      <c r="C379" s="7">
        <f t="shared" si="103"/>
        <v>4.693E-5</v>
      </c>
      <c r="D379" s="7"/>
      <c r="E379" s="7">
        <v>60.491</v>
      </c>
      <c r="F379" s="7"/>
      <c r="G379" s="7">
        <v>62.037999999999997</v>
      </c>
      <c r="H379" s="7">
        <v>59.164999999999999</v>
      </c>
      <c r="I379" s="7">
        <v>61.963000000000001</v>
      </c>
      <c r="J379" s="7">
        <v>58.8</v>
      </c>
      <c r="L379" s="13">
        <f t="shared" si="94"/>
        <v>4.693E-5</v>
      </c>
      <c r="M379" s="12"/>
      <c r="N379" s="10">
        <f t="shared" si="95"/>
        <v>1.1300000000000026</v>
      </c>
      <c r="O379" s="10">
        <f t="shared" si="96"/>
        <v>0.91300000000000381</v>
      </c>
      <c r="P379" s="10"/>
      <c r="Q379" s="13">
        <f t="shared" si="97"/>
        <v>1.1299999999999977E-6</v>
      </c>
      <c r="R379" s="10">
        <f t="shared" si="104"/>
        <v>91300</v>
      </c>
      <c r="S379" s="10"/>
      <c r="T379" s="10">
        <f t="shared" si="98"/>
        <v>6049100</v>
      </c>
      <c r="U379" s="10"/>
      <c r="V379" s="10">
        <f t="shared" si="99"/>
        <v>0.46680927144169077</v>
      </c>
      <c r="W379" s="10"/>
      <c r="X379" s="10">
        <f t="shared" si="100"/>
        <v>1.7816907640559065</v>
      </c>
      <c r="Y379" s="10">
        <f t="shared" si="101"/>
        <v>1.6714505542124947</v>
      </c>
      <c r="Z379" s="10"/>
      <c r="AA379" s="10">
        <f t="shared" si="105"/>
        <v>6.5058989638355769E-3</v>
      </c>
      <c r="AB379" s="10">
        <f t="shared" si="106"/>
        <v>1.0333212255386748E-2</v>
      </c>
      <c r="AC379" s="10"/>
      <c r="AD379" s="10">
        <f t="shared" si="107"/>
        <v>6.7816907640559068</v>
      </c>
      <c r="AE379" s="10">
        <f t="shared" si="102"/>
        <v>-4.3285494457875053</v>
      </c>
      <c r="AF379" s="10"/>
      <c r="AG379" s="24">
        <f t="shared" si="108"/>
        <v>6.5058989638355769E-3</v>
      </c>
      <c r="AH379" s="24">
        <f t="shared" si="109"/>
        <v>1.0333212255386748E-2</v>
      </c>
      <c r="AJ379" s="57">
        <f t="shared" si="110"/>
        <v>5.3030900000000116</v>
      </c>
      <c r="AL379">
        <v>0.83832343218996563</v>
      </c>
      <c r="AN379">
        <v>0.83832343218996563</v>
      </c>
      <c r="AO379">
        <f t="shared" si="111"/>
        <v>2.7756815699562232E-2</v>
      </c>
      <c r="AP379">
        <f t="shared" si="112"/>
        <v>1906.9141489115832</v>
      </c>
      <c r="AR379" s="11">
        <f>($AW$18*$AW$15 -($AW$18*COS(RADIANS(A379)))-($AW$15*COS(RADIANS(DEGREES(ASIN(SIN(RADIANS(A380))*($AW$18/$AW$15)))))))</f>
        <v>-0.20320067081160018</v>
      </c>
      <c r="AS379">
        <f t="shared" si="113"/>
        <v>2196.3629264924248</v>
      </c>
    </row>
    <row r="380" spans="1:45" customFormat="1" x14ac:dyDescent="0.2">
      <c r="A380" s="7">
        <v>15</v>
      </c>
      <c r="B380" s="7">
        <v>48.06</v>
      </c>
      <c r="C380" s="7">
        <f t="shared" si="103"/>
        <v>4.8059999999999997E-5</v>
      </c>
      <c r="D380" s="7"/>
      <c r="E380" s="7">
        <v>61.404000000000003</v>
      </c>
      <c r="F380" s="7"/>
      <c r="G380" s="7">
        <v>62.927</v>
      </c>
      <c r="H380" s="7">
        <v>60.139000000000003</v>
      </c>
      <c r="I380" s="7">
        <v>62.875999999999998</v>
      </c>
      <c r="J380" s="7">
        <v>59.673000000000002</v>
      </c>
      <c r="L380" s="13">
        <f t="shared" si="94"/>
        <v>4.8059999999999997E-5</v>
      </c>
      <c r="M380" s="12"/>
      <c r="N380" s="10">
        <f t="shared" si="95"/>
        <v>1.1999999999999957</v>
      </c>
      <c r="O380" s="10">
        <f t="shared" si="96"/>
        <v>0.71099999999999852</v>
      </c>
      <c r="P380" s="10"/>
      <c r="Q380" s="13">
        <f t="shared" si="97"/>
        <v>1.1999999999999953E-6</v>
      </c>
      <c r="R380" s="10">
        <f t="shared" si="104"/>
        <v>71100</v>
      </c>
      <c r="S380" s="10"/>
      <c r="T380" s="10">
        <f t="shared" si="98"/>
        <v>6140400</v>
      </c>
      <c r="U380" s="10"/>
      <c r="V380" s="10">
        <f t="shared" si="99"/>
        <v>0.29048763365766689</v>
      </c>
      <c r="W380" s="10"/>
      <c r="X380" s="10">
        <f t="shared" si="100"/>
        <v>1.7881966630197421</v>
      </c>
      <c r="Y380" s="10">
        <f t="shared" si="101"/>
        <v>1.6817837664678814</v>
      </c>
      <c r="Z380" s="10"/>
      <c r="AA380" s="10">
        <f t="shared" si="105"/>
        <v>4.9998265383170981E-3</v>
      </c>
      <c r="AB380" s="10">
        <f t="shared" si="106"/>
        <v>1.0710641035202917E-2</v>
      </c>
      <c r="AC380" s="10"/>
      <c r="AD380" s="10">
        <f t="shared" si="107"/>
        <v>6.7881966630197423</v>
      </c>
      <c r="AE380" s="10">
        <f t="shared" si="102"/>
        <v>-4.3182162335321186</v>
      </c>
      <c r="AF380" s="10"/>
      <c r="AG380" s="24">
        <f t="shared" si="108"/>
        <v>4.999826538316654E-3</v>
      </c>
      <c r="AH380" s="24">
        <f t="shared" si="109"/>
        <v>1.0710641035203139E-2</v>
      </c>
      <c r="AJ380" s="57">
        <f t="shared" si="110"/>
        <v>5.7671999999999795</v>
      </c>
      <c r="AL380">
        <v>0.86608024788952787</v>
      </c>
      <c r="AN380">
        <v>0.86608024788952787</v>
      </c>
      <c r="AO380">
        <f t="shared" si="111"/>
        <v>2.4375233778627492E-2</v>
      </c>
      <c r="AP380">
        <f t="shared" si="112"/>
        <v>1674.5969234585293</v>
      </c>
      <c r="AR380" s="11">
        <f>($AW$18*$AW$15 -($AW$18*COS(RADIANS(A380)))-($AW$15*COS(RADIANS(DEGREES(ASIN(SIN(RADIANS(A381))*($AW$18/$AW$15)))))))</f>
        <v>-0.20262479859566257</v>
      </c>
      <c r="AS380">
        <f t="shared" si="113"/>
        <v>2283.1961089680626</v>
      </c>
    </row>
    <row r="381" spans="1:45" customFormat="1" x14ac:dyDescent="0.2">
      <c r="A381" s="7">
        <v>16</v>
      </c>
      <c r="B381" s="7">
        <v>49.26</v>
      </c>
      <c r="C381" s="7">
        <f t="shared" si="103"/>
        <v>4.9259999999999993E-5</v>
      </c>
      <c r="D381" s="7"/>
      <c r="E381" s="7">
        <v>62.115000000000002</v>
      </c>
      <c r="F381" s="7"/>
      <c r="G381" s="7">
        <v>63.554000000000002</v>
      </c>
      <c r="H381" s="7">
        <v>60.927</v>
      </c>
      <c r="I381" s="7">
        <v>63.652999999999999</v>
      </c>
      <c r="J381" s="7">
        <v>60.326000000000001</v>
      </c>
      <c r="L381" s="13">
        <f t="shared" si="94"/>
        <v>4.9259999999999993E-5</v>
      </c>
      <c r="M381" s="12"/>
      <c r="N381" s="10">
        <f t="shared" si="95"/>
        <v>1.2700000000000031</v>
      </c>
      <c r="O381" s="10">
        <f t="shared" si="96"/>
        <v>0.46099999999999852</v>
      </c>
      <c r="P381" s="10"/>
      <c r="Q381" s="13">
        <f t="shared" si="97"/>
        <v>1.2700000000000065E-6</v>
      </c>
      <c r="R381" s="10">
        <f t="shared" si="104"/>
        <v>46100</v>
      </c>
      <c r="S381" s="10"/>
      <c r="T381" s="10">
        <f t="shared" si="98"/>
        <v>6211500</v>
      </c>
      <c r="U381" s="10"/>
      <c r="V381" s="10">
        <f t="shared" si="99"/>
        <v>0.12557000839798879</v>
      </c>
      <c r="W381" s="10"/>
      <c r="X381" s="10">
        <f t="shared" si="100"/>
        <v>1.7931964895580592</v>
      </c>
      <c r="Y381" s="10">
        <f t="shared" si="101"/>
        <v>1.6924944075030843</v>
      </c>
      <c r="Z381" s="10"/>
      <c r="AA381" s="10">
        <f t="shared" si="105"/>
        <v>3.2113090499963359E-3</v>
      </c>
      <c r="AB381" s="10">
        <f t="shared" si="106"/>
        <v>1.1054890735146206E-2</v>
      </c>
      <c r="AC381" s="10"/>
      <c r="AD381" s="10">
        <f t="shared" si="107"/>
        <v>6.793196489558059</v>
      </c>
      <c r="AE381" s="10">
        <f t="shared" si="102"/>
        <v>-4.3075055924969154</v>
      </c>
      <c r="AF381" s="10"/>
      <c r="AG381" s="24">
        <f t="shared" si="108"/>
        <v>3.211309049996558E-3</v>
      </c>
      <c r="AH381" s="24">
        <f t="shared" si="109"/>
        <v>1.1054890735145761E-2</v>
      </c>
      <c r="AJ381" s="57">
        <f t="shared" si="110"/>
        <v>6.2560200000000155</v>
      </c>
      <c r="AL381">
        <v>0.89045548166815536</v>
      </c>
      <c r="AN381">
        <v>0.89045548166815536</v>
      </c>
      <c r="AO381">
        <f t="shared" si="111"/>
        <v>2.1092190899847818E-2</v>
      </c>
      <c r="AP381">
        <f t="shared" si="112"/>
        <v>1449.0494044350444</v>
      </c>
      <c r="AR381" s="11">
        <f>($AW$18*$AW$15 -($AW$18*COS(RADIANS(A381)))-($AW$15*COS(RADIANS(DEGREES(ASIN(SIN(RADIANS(A382))*($AW$18/$AW$15)))))))</f>
        <v>-0.20201193172733867</v>
      </c>
      <c r="AS381">
        <f t="shared" si="113"/>
        <v>2367.3020992365928</v>
      </c>
    </row>
    <row r="382" spans="1:45" customFormat="1" x14ac:dyDescent="0.2">
      <c r="A382" s="7">
        <v>17</v>
      </c>
      <c r="B382" s="7">
        <v>50.53</v>
      </c>
      <c r="C382" s="7">
        <f t="shared" si="103"/>
        <v>5.0529999999999999E-5</v>
      </c>
      <c r="D382" s="7"/>
      <c r="E382" s="7">
        <v>62.576000000000001</v>
      </c>
      <c r="F382" s="7"/>
      <c r="G382" s="7">
        <v>63.966999999999999</v>
      </c>
      <c r="H382" s="7">
        <v>61.468000000000004</v>
      </c>
      <c r="I382" s="7">
        <v>64.099000000000004</v>
      </c>
      <c r="J382" s="7">
        <v>60.768999999999998</v>
      </c>
      <c r="L382" s="13">
        <f t="shared" si="94"/>
        <v>5.0529999999999999E-5</v>
      </c>
      <c r="M382" s="12"/>
      <c r="N382" s="10">
        <f t="shared" si="95"/>
        <v>1.3399999999999963</v>
      </c>
      <c r="O382" s="10">
        <f t="shared" si="96"/>
        <v>0.20599999999999596</v>
      </c>
      <c r="P382" s="10"/>
      <c r="Q382" s="13">
        <f t="shared" si="97"/>
        <v>1.3399999999999973E-6</v>
      </c>
      <c r="R382" s="10">
        <f t="shared" si="104"/>
        <v>20600</v>
      </c>
      <c r="S382" s="10"/>
      <c r="T382" s="10">
        <f t="shared" si="98"/>
        <v>6257600</v>
      </c>
      <c r="U382" s="10"/>
      <c r="V382" s="10">
        <f t="shared" si="99"/>
        <v>-8.8473628324777336E-3</v>
      </c>
      <c r="W382" s="10"/>
      <c r="X382" s="10">
        <f t="shared" si="100"/>
        <v>1.7964077986080556</v>
      </c>
      <c r="Y382" s="10">
        <f t="shared" si="101"/>
        <v>1.7035492982382305</v>
      </c>
      <c r="Z382" s="10"/>
      <c r="AA382" s="10">
        <f t="shared" si="105"/>
        <v>1.42734797623989E-3</v>
      </c>
      <c r="AB382" s="10">
        <f t="shared" si="106"/>
        <v>1.136694975535435E-2</v>
      </c>
      <c r="AC382" s="10"/>
      <c r="AD382" s="10">
        <f t="shared" si="107"/>
        <v>6.7964077986080556</v>
      </c>
      <c r="AE382" s="10">
        <f t="shared" si="102"/>
        <v>-4.2964507017617697</v>
      </c>
      <c r="AF382" s="10"/>
      <c r="AG382" s="24">
        <f t="shared" si="108"/>
        <v>1.4273479762394459E-3</v>
      </c>
      <c r="AH382" s="24">
        <f t="shared" si="109"/>
        <v>1.1366949755355016E-2</v>
      </c>
      <c r="AJ382" s="57">
        <f t="shared" si="110"/>
        <v>6.7710199999999814</v>
      </c>
      <c r="AL382">
        <v>0.91154767256800318</v>
      </c>
      <c r="AN382">
        <v>0.91154767256800318</v>
      </c>
      <c r="AO382">
        <f t="shared" si="111"/>
        <v>1.7979024732074689E-2</v>
      </c>
      <c r="AP382">
        <f t="shared" si="112"/>
        <v>1235.1725434328271</v>
      </c>
      <c r="AR382" s="11">
        <f>($AW$18*$AW$15 -($AW$18*COS(RADIANS(A382)))-($AW$15*COS(RADIANS(DEGREES(ASIN(SIN(RADIANS(A383))*($AW$18/$AW$15)))))))</f>
        <v>-0.20136240298091201</v>
      </c>
      <c r="AS382">
        <f t="shared" si="113"/>
        <v>2446.3572733682104</v>
      </c>
    </row>
    <row r="383" spans="1:45" customFormat="1" x14ac:dyDescent="0.2">
      <c r="A383" s="7">
        <v>18</v>
      </c>
      <c r="B383" s="7">
        <v>51.87</v>
      </c>
      <c r="C383" s="7">
        <f t="shared" si="103"/>
        <v>5.1869999999999996E-5</v>
      </c>
      <c r="D383" s="7"/>
      <c r="E383" s="7">
        <v>62.781999999999996</v>
      </c>
      <c r="F383" s="7"/>
      <c r="G383" s="7">
        <v>64.099999999999994</v>
      </c>
      <c r="H383" s="7">
        <v>61.777000000000001</v>
      </c>
      <c r="I383" s="7">
        <v>64.293000000000006</v>
      </c>
      <c r="J383" s="7">
        <v>60.957999999999998</v>
      </c>
      <c r="L383" s="13">
        <f t="shared" si="94"/>
        <v>5.1869999999999996E-5</v>
      </c>
      <c r="M383" s="12"/>
      <c r="N383" s="10">
        <f t="shared" si="95"/>
        <v>1.4200000000000017</v>
      </c>
      <c r="O383" s="10">
        <f t="shared" si="96"/>
        <v>-1.4999999999993463E-2</v>
      </c>
      <c r="P383" s="10"/>
      <c r="Q383" s="13">
        <f t="shared" si="97"/>
        <v>1.4200000000000033E-6</v>
      </c>
      <c r="R383" s="10">
        <f t="shared" si="104"/>
        <v>-1500</v>
      </c>
      <c r="S383" s="10"/>
      <c r="T383" s="10">
        <f t="shared" si="98"/>
        <v>6278200</v>
      </c>
      <c r="U383" s="10"/>
      <c r="V383" s="10">
        <f t="shared" si="99"/>
        <v>-0.15226398946537265</v>
      </c>
      <c r="W383" s="10"/>
      <c r="X383" s="10">
        <f t="shared" si="100"/>
        <v>1.7978351465842954</v>
      </c>
      <c r="Y383" s="10">
        <f t="shared" si="101"/>
        <v>1.7149162479935849</v>
      </c>
      <c r="Z383" s="10"/>
      <c r="AA383" s="10">
        <f t="shared" si="105"/>
        <v>-1.0377489680601926E-4</v>
      </c>
      <c r="AB383" s="10">
        <f t="shared" si="106"/>
        <v>1.17294722473269E-2</v>
      </c>
      <c r="AC383" s="10"/>
      <c r="AD383" s="10">
        <f t="shared" si="107"/>
        <v>6.797835146584295</v>
      </c>
      <c r="AE383" s="10">
        <f t="shared" si="102"/>
        <v>-4.2850837520064147</v>
      </c>
      <c r="AF383" s="10"/>
      <c r="AG383" s="24">
        <f t="shared" si="108"/>
        <v>-1.0377489680557517E-4</v>
      </c>
      <c r="AH383" s="24">
        <f t="shared" si="109"/>
        <v>1.1729472247326456E-2</v>
      </c>
      <c r="AJ383" s="57">
        <f t="shared" si="110"/>
        <v>7.3655400000000082</v>
      </c>
      <c r="AL383">
        <v>0.92952669730007786</v>
      </c>
      <c r="AN383">
        <v>0.92952669730007786</v>
      </c>
      <c r="AO383">
        <f t="shared" si="111"/>
        <v>1.5092292408828922E-2</v>
      </c>
      <c r="AP383">
        <f t="shared" si="112"/>
        <v>1036.8518581315743</v>
      </c>
      <c r="AR383" s="11">
        <f>($AW$18*$AW$15 -($AW$18*COS(RADIANS(A383)))-($AW$15*COS(RADIANS(DEGREES(ASIN(SIN(RADIANS(A384))*($AW$18/$AW$15)))))))</f>
        <v>-0.20067656543234302</v>
      </c>
      <c r="AS383">
        <f t="shared" si="113"/>
        <v>2519.4989444032085</v>
      </c>
    </row>
    <row r="384" spans="1:45" customFormat="1" x14ac:dyDescent="0.2">
      <c r="A384" s="7">
        <v>19</v>
      </c>
      <c r="B384" s="7">
        <v>53.29</v>
      </c>
      <c r="C384" s="7">
        <f t="shared" si="103"/>
        <v>5.329E-5</v>
      </c>
      <c r="D384" s="7"/>
      <c r="E384" s="7">
        <v>62.767000000000003</v>
      </c>
      <c r="F384" s="7"/>
      <c r="G384" s="7">
        <v>64.025999999999996</v>
      </c>
      <c r="H384" s="7">
        <v>61.881</v>
      </c>
      <c r="I384" s="7">
        <v>64.251999999999995</v>
      </c>
      <c r="J384" s="7">
        <v>60.91</v>
      </c>
      <c r="L384" s="13">
        <f t="shared" si="94"/>
        <v>5.329E-5</v>
      </c>
      <c r="M384" s="12"/>
      <c r="N384" s="10">
        <f t="shared" si="95"/>
        <v>1.490000000000002</v>
      </c>
      <c r="O384" s="10">
        <f t="shared" si="96"/>
        <v>-0.26300000000000523</v>
      </c>
      <c r="P384" s="10"/>
      <c r="Q384" s="13">
        <f t="shared" si="97"/>
        <v>1.490000000000001E-6</v>
      </c>
      <c r="R384" s="10">
        <f t="shared" si="104"/>
        <v>-26300</v>
      </c>
      <c r="S384" s="10"/>
      <c r="T384" s="10">
        <f t="shared" si="98"/>
        <v>6276700</v>
      </c>
      <c r="U384" s="10"/>
      <c r="V384" s="10">
        <f t="shared" si="99"/>
        <v>-0.26708264452038738</v>
      </c>
      <c r="W384" s="10"/>
      <c r="X384" s="10">
        <f t="shared" si="100"/>
        <v>1.7977313716874894</v>
      </c>
      <c r="Y384" s="10">
        <f t="shared" si="101"/>
        <v>1.7266457202409118</v>
      </c>
      <c r="Z384" s="10"/>
      <c r="AA384" s="10">
        <f t="shared" si="105"/>
        <v>-1.823560385969536E-3</v>
      </c>
      <c r="AB384" s="10">
        <f t="shared" si="106"/>
        <v>1.1976307677030729E-2</v>
      </c>
      <c r="AC384" s="10"/>
      <c r="AD384" s="10">
        <f t="shared" si="107"/>
        <v>6.7977313716874894</v>
      </c>
      <c r="AE384" s="10">
        <f t="shared" si="102"/>
        <v>-4.2733542797590882</v>
      </c>
      <c r="AF384" s="10"/>
      <c r="AG384" s="24">
        <f t="shared" si="108"/>
        <v>-1.823560385969536E-3</v>
      </c>
      <c r="AH384" s="24">
        <f t="shared" si="109"/>
        <v>1.1976307677031173E-2</v>
      </c>
      <c r="AJ384" s="57">
        <f t="shared" si="110"/>
        <v>7.9402100000000102</v>
      </c>
      <c r="AL384">
        <v>0.94461898970890679</v>
      </c>
      <c r="AN384">
        <v>0.94461898970890679</v>
      </c>
      <c r="AO384">
        <f t="shared" si="111"/>
        <v>1.2472626537400222E-2</v>
      </c>
      <c r="AP384">
        <f t="shared" si="112"/>
        <v>856.87883926230359</v>
      </c>
      <c r="AR384" s="11">
        <f>($AW$18*$AW$15 -($AW$18*COS(RADIANS(A384)))-($AW$15*COS(RADIANS(DEGREES(ASIN(SIN(RADIANS(A385))*($AW$18/$AW$15)))))))</f>
        <v>-0.19995479239245659</v>
      </c>
      <c r="AS384">
        <f t="shared" si="113"/>
        <v>2587.8546385655145</v>
      </c>
    </row>
    <row r="385" spans="1:45" customFormat="1" x14ac:dyDescent="0.2">
      <c r="A385" s="7">
        <v>20</v>
      </c>
      <c r="B385" s="7">
        <v>54.78</v>
      </c>
      <c r="C385" s="7">
        <f t="shared" si="103"/>
        <v>5.4780000000000001E-5</v>
      </c>
      <c r="D385" s="7"/>
      <c r="E385" s="7">
        <v>62.503999999999998</v>
      </c>
      <c r="F385" s="7"/>
      <c r="G385" s="7">
        <v>63.71</v>
      </c>
      <c r="H385" s="7">
        <v>61.728000000000002</v>
      </c>
      <c r="I385" s="7">
        <v>63.953000000000003</v>
      </c>
      <c r="J385" s="7">
        <v>60.625999999999998</v>
      </c>
      <c r="L385" s="13">
        <f t="shared" si="94"/>
        <v>5.4780000000000001E-5</v>
      </c>
      <c r="M385" s="12"/>
      <c r="N385" s="10">
        <f t="shared" si="95"/>
        <v>1.5600000000000023</v>
      </c>
      <c r="O385" s="10">
        <f t="shared" si="96"/>
        <v>-0.46699999999999875</v>
      </c>
      <c r="P385" s="10"/>
      <c r="Q385" s="13">
        <f t="shared" si="97"/>
        <v>1.5599999999999986E-6</v>
      </c>
      <c r="R385" s="10">
        <f t="shared" si="104"/>
        <v>-46700</v>
      </c>
      <c r="S385" s="10"/>
      <c r="T385" s="10">
        <f t="shared" si="98"/>
        <v>6250400</v>
      </c>
      <c r="U385" s="10"/>
      <c r="V385" s="10">
        <f t="shared" si="99"/>
        <v>-0.37558815310583815</v>
      </c>
      <c r="W385" s="10"/>
      <c r="X385" s="10">
        <f t="shared" si="100"/>
        <v>1.7959078113015199</v>
      </c>
      <c r="Y385" s="10">
        <f t="shared" si="101"/>
        <v>1.7386220279179425</v>
      </c>
      <c r="Z385" s="10"/>
      <c r="AA385" s="10">
        <f t="shared" si="105"/>
        <v>-3.2570233680082605E-3</v>
      </c>
      <c r="AB385" s="10">
        <f t="shared" si="106"/>
        <v>1.2194814731812054E-2</v>
      </c>
      <c r="AC385" s="10"/>
      <c r="AD385" s="10">
        <f t="shared" si="107"/>
        <v>6.7959078113015199</v>
      </c>
      <c r="AE385" s="10">
        <f t="shared" si="102"/>
        <v>-4.261377972082057</v>
      </c>
      <c r="AF385" s="10"/>
      <c r="AG385" s="24">
        <f t="shared" si="108"/>
        <v>-3.2570233680084826E-3</v>
      </c>
      <c r="AH385" s="24">
        <f t="shared" si="109"/>
        <v>1.2194814731811832E-2</v>
      </c>
      <c r="AJ385" s="57">
        <f t="shared" si="110"/>
        <v>8.5456800000000133</v>
      </c>
      <c r="AL385">
        <v>0.95709161624630701</v>
      </c>
      <c r="AN385">
        <v>0.95709161624630701</v>
      </c>
      <c r="AO385">
        <f t="shared" si="111"/>
        <v>1.0144708342489928E-2</v>
      </c>
      <c r="AP385">
        <f t="shared" si="112"/>
        <v>696.94910555537956</v>
      </c>
      <c r="AR385" s="11">
        <f>($AW$18*$AW$15 -($AW$18*COS(RADIANS(A385)))-($AW$15*COS(RADIANS(DEGREES(ASIN(SIN(RADIANS(A386))*($AW$18/$AW$15)))))))</f>
        <v>-0.19919747733366613</v>
      </c>
      <c r="AS385">
        <f t="shared" si="113"/>
        <v>2649.0650651610413</v>
      </c>
    </row>
    <row r="386" spans="1:45" customFormat="1" x14ac:dyDescent="0.2">
      <c r="A386" s="7">
        <v>21</v>
      </c>
      <c r="B386" s="7">
        <v>56.34</v>
      </c>
      <c r="C386" s="7">
        <f t="shared" si="103"/>
        <v>5.6339999999999999E-5</v>
      </c>
      <c r="D386" s="7"/>
      <c r="E386" s="7">
        <v>62.036999999999999</v>
      </c>
      <c r="F386" s="7"/>
      <c r="G386" s="7">
        <v>63.097999999999999</v>
      </c>
      <c r="H386" s="7">
        <v>61.378</v>
      </c>
      <c r="I386" s="7">
        <v>63.454999999999998</v>
      </c>
      <c r="J386" s="7">
        <v>60.216000000000001</v>
      </c>
      <c r="L386" s="13">
        <f t="shared" si="94"/>
        <v>5.6339999999999999E-5</v>
      </c>
      <c r="M386" s="12"/>
      <c r="N386" s="10">
        <f t="shared" si="95"/>
        <v>1.6299999999999955</v>
      </c>
      <c r="O386" s="10">
        <f t="shared" si="96"/>
        <v>-0.66100000000000136</v>
      </c>
      <c r="P386" s="10"/>
      <c r="Q386" s="13">
        <f t="shared" si="97"/>
        <v>1.6299999999999963E-6</v>
      </c>
      <c r="R386" s="10">
        <f t="shared" si="104"/>
        <v>-66100</v>
      </c>
      <c r="S386" s="10"/>
      <c r="T386" s="10">
        <f t="shared" si="98"/>
        <v>6203700</v>
      </c>
      <c r="U386" s="10"/>
      <c r="V386" s="10">
        <f t="shared" si="99"/>
        <v>-0.4859228368603673</v>
      </c>
      <c r="W386" s="10"/>
      <c r="X386" s="10">
        <f t="shared" si="100"/>
        <v>1.7926507879335116</v>
      </c>
      <c r="Y386" s="10">
        <f t="shared" si="101"/>
        <v>1.7508168426497546</v>
      </c>
      <c r="Z386" s="10"/>
      <c r="AA386" s="10">
        <f t="shared" si="105"/>
        <v>-4.6522067789609434E-3</v>
      </c>
      <c r="AB386" s="10">
        <f t="shared" si="106"/>
        <v>1.2386457721017097E-2</v>
      </c>
      <c r="AC386" s="10"/>
      <c r="AD386" s="10">
        <f t="shared" si="107"/>
        <v>6.7926507879335114</v>
      </c>
      <c r="AE386" s="10">
        <f t="shared" si="102"/>
        <v>-4.2491831573502452</v>
      </c>
      <c r="AF386" s="10"/>
      <c r="AG386" s="24">
        <f t="shared" si="108"/>
        <v>-4.6522067789602772E-3</v>
      </c>
      <c r="AH386" s="24">
        <f t="shared" si="109"/>
        <v>1.2386457721016875E-2</v>
      </c>
      <c r="AJ386" s="57">
        <f t="shared" si="110"/>
        <v>9.183419999999975</v>
      </c>
      <c r="AL386">
        <v>0.96723632458879694</v>
      </c>
      <c r="AN386">
        <v>0.96723632458879694</v>
      </c>
      <c r="AO386">
        <f t="shared" si="111"/>
        <v>8.1182457558885979E-3</v>
      </c>
      <c r="AP386">
        <f t="shared" si="112"/>
        <v>557.72959923819838</v>
      </c>
      <c r="AR386" s="11">
        <f>($AW$18*$AW$15 -($AW$18*COS(RADIANS(A386)))-($AW$15*COS(RADIANS(DEGREES(ASIN(SIN(RADIANS(A387))*($AW$18/$AW$15)))))))</f>
        <v>-0.1984050338097651</v>
      </c>
      <c r="AS386">
        <f t="shared" si="113"/>
        <v>2704.1477482326895</v>
      </c>
    </row>
    <row r="387" spans="1:45" customFormat="1" x14ac:dyDescent="0.2">
      <c r="A387" s="7">
        <v>22</v>
      </c>
      <c r="B387" s="7">
        <v>57.97</v>
      </c>
      <c r="C387" s="7">
        <f t="shared" si="103"/>
        <v>5.7969999999999996E-5</v>
      </c>
      <c r="D387" s="7"/>
      <c r="E387" s="7">
        <v>61.375999999999998</v>
      </c>
      <c r="F387" s="7"/>
      <c r="G387" s="7">
        <v>62.363999999999997</v>
      </c>
      <c r="H387" s="7">
        <v>60.822000000000003</v>
      </c>
      <c r="I387" s="7">
        <v>62.715000000000003</v>
      </c>
      <c r="J387" s="7">
        <v>59.603000000000002</v>
      </c>
      <c r="L387" s="13">
        <f t="shared" si="94"/>
        <v>5.7969999999999996E-5</v>
      </c>
      <c r="M387" s="12"/>
      <c r="N387" s="10">
        <f t="shared" si="95"/>
        <v>1.7000000000000028</v>
      </c>
      <c r="O387" s="10">
        <f t="shared" si="96"/>
        <v>-0.85599999999999454</v>
      </c>
      <c r="P387" s="10"/>
      <c r="Q387" s="13">
        <f t="shared" si="97"/>
        <v>1.7000000000000007E-6</v>
      </c>
      <c r="R387" s="10">
        <f t="shared" si="104"/>
        <v>-85600</v>
      </c>
      <c r="S387" s="10"/>
      <c r="T387" s="10">
        <f t="shared" si="98"/>
        <v>6137600</v>
      </c>
      <c r="U387" s="10"/>
      <c r="V387" s="10">
        <f t="shared" si="99"/>
        <v>-0.56883084643622017</v>
      </c>
      <c r="W387" s="10"/>
      <c r="X387" s="10">
        <f t="shared" si="100"/>
        <v>1.7879985811545507</v>
      </c>
      <c r="Y387" s="10">
        <f t="shared" si="101"/>
        <v>1.7632033003707717</v>
      </c>
      <c r="Z387" s="10"/>
      <c r="AA387" s="10">
        <f t="shared" si="105"/>
        <v>-6.0996618034014904E-3</v>
      </c>
      <c r="AB387" s="10">
        <f t="shared" si="106"/>
        <v>1.2552737473326303E-2</v>
      </c>
      <c r="AC387" s="10"/>
      <c r="AD387" s="10">
        <f t="shared" si="107"/>
        <v>6.7879985811545511</v>
      </c>
      <c r="AE387" s="10">
        <f t="shared" si="102"/>
        <v>-4.2367966996292283</v>
      </c>
      <c r="AF387" s="10"/>
      <c r="AG387" s="24">
        <f t="shared" si="108"/>
        <v>-6.0996618034021566E-3</v>
      </c>
      <c r="AH387" s="24">
        <f t="shared" si="109"/>
        <v>1.2552737473326303E-2</v>
      </c>
      <c r="AJ387" s="57">
        <f t="shared" si="110"/>
        <v>9.8549000000000166</v>
      </c>
      <c r="AL387">
        <v>0.97535457034468553</v>
      </c>
      <c r="AN387">
        <v>0.97535457034468553</v>
      </c>
      <c r="AO387">
        <f t="shared" si="111"/>
        <v>6.3897655173410506E-3</v>
      </c>
      <c r="AP387">
        <f t="shared" si="112"/>
        <v>438.98170471467887</v>
      </c>
      <c r="AR387" s="11">
        <f>($AW$18*$AW$15 -($AW$18*COS(RADIANS(A387)))-($AW$15*COS(RADIANS(DEGREES(ASIN(SIN(RADIANS(A388))*($AW$18/$AW$15)))))))</f>
        <v>-0.19757789536827985</v>
      </c>
      <c r="AS387">
        <f t="shared" si="113"/>
        <v>2752.7366663159673</v>
      </c>
    </row>
    <row r="388" spans="1:45" customFormat="1" x14ac:dyDescent="0.2">
      <c r="A388" s="7">
        <v>23</v>
      </c>
      <c r="B388" s="7">
        <v>59.67</v>
      </c>
      <c r="C388" s="7">
        <f t="shared" si="103"/>
        <v>5.9669999999999996E-5</v>
      </c>
      <c r="D388" s="7"/>
      <c r="E388" s="7">
        <v>60.52</v>
      </c>
      <c r="F388" s="7"/>
      <c r="G388" s="7">
        <v>61.366</v>
      </c>
      <c r="H388" s="7">
        <v>60.095999999999997</v>
      </c>
      <c r="I388" s="7">
        <v>61.81</v>
      </c>
      <c r="J388" s="7">
        <v>58.808</v>
      </c>
      <c r="L388" s="13">
        <f t="shared" si="94"/>
        <v>5.9669999999999996E-5</v>
      </c>
      <c r="M388" s="12"/>
      <c r="N388" s="10">
        <f t="shared" si="95"/>
        <v>1.769999999999996</v>
      </c>
      <c r="O388" s="10">
        <f t="shared" si="96"/>
        <v>-0.99800000000000466</v>
      </c>
      <c r="P388" s="10"/>
      <c r="Q388" s="13">
        <f t="shared" si="97"/>
        <v>1.7699999999999983E-6</v>
      </c>
      <c r="R388" s="10">
        <f t="shared" si="104"/>
        <v>-99800</v>
      </c>
      <c r="S388" s="10"/>
      <c r="T388" s="10">
        <f t="shared" si="98"/>
        <v>6052000</v>
      </c>
      <c r="U388" s="10"/>
      <c r="V388" s="10">
        <f t="shared" si="99"/>
        <v>-0.66174073796550492</v>
      </c>
      <c r="W388" s="10"/>
      <c r="X388" s="10">
        <f t="shared" si="100"/>
        <v>1.7818989193511492</v>
      </c>
      <c r="Y388" s="10">
        <f t="shared" si="101"/>
        <v>1.775756037844098</v>
      </c>
      <c r="Z388" s="10"/>
      <c r="AA388" s="10">
        <f t="shared" si="105"/>
        <v>-7.2214038299447392E-3</v>
      </c>
      <c r="AB388" s="10">
        <f t="shared" si="106"/>
        <v>1.2695169179357535E-2</v>
      </c>
      <c r="AC388" s="10"/>
      <c r="AD388" s="10">
        <f t="shared" si="107"/>
        <v>6.781898919351149</v>
      </c>
      <c r="AE388" s="10">
        <f t="shared" si="102"/>
        <v>-4.224243962155902</v>
      </c>
      <c r="AF388" s="10"/>
      <c r="AG388" s="24">
        <f t="shared" si="108"/>
        <v>-7.2214038299449612E-3</v>
      </c>
      <c r="AH388" s="24">
        <f t="shared" si="109"/>
        <v>1.2695169179357535E-2</v>
      </c>
      <c r="AJ388" s="57">
        <f t="shared" si="110"/>
        <v>10.561589999999978</v>
      </c>
      <c r="AL388">
        <v>0.98174433586202658</v>
      </c>
      <c r="AN388">
        <v>0.98174433586202658</v>
      </c>
      <c r="AO388">
        <f t="shared" si="111"/>
        <v>4.9449766065716716E-3</v>
      </c>
      <c r="AP388">
        <f t="shared" si="112"/>
        <v>339.72361812587269</v>
      </c>
      <c r="AR388" s="11">
        <f>($AW$18*$AW$15 -($AW$18*COS(RADIANS(A388)))-($AW$15*COS(RADIANS(DEGREES(ASIN(SIN(RADIANS(A389))*($AW$18/$AW$15)))))))</f>
        <v>-0.19671651545483701</v>
      </c>
      <c r="AS388">
        <f t="shared" si="113"/>
        <v>2793.944297242203</v>
      </c>
    </row>
    <row r="389" spans="1:45" customFormat="1" x14ac:dyDescent="0.2">
      <c r="A389" s="7">
        <v>24</v>
      </c>
      <c r="B389" s="7">
        <v>61.44</v>
      </c>
      <c r="C389" s="7">
        <f t="shared" si="103"/>
        <v>6.1439999999999995E-5</v>
      </c>
      <c r="D389" s="7"/>
      <c r="E389" s="7">
        <v>59.521999999999998</v>
      </c>
      <c r="F389" s="7"/>
      <c r="G389" s="7">
        <v>60.27</v>
      </c>
      <c r="H389" s="7">
        <v>59.201000000000001</v>
      </c>
      <c r="I389" s="7">
        <v>60.725000000000001</v>
      </c>
      <c r="J389" s="7">
        <v>57.890999999999998</v>
      </c>
      <c r="L389" s="13">
        <f t="shared" ref="L389:L452" si="114">B389*10^-6</f>
        <v>6.1439999999999995E-5</v>
      </c>
      <c r="M389" s="12"/>
      <c r="N389" s="10">
        <f t="shared" ref="N389:N452" si="115">-(B389-B390)</f>
        <v>1.8400000000000034</v>
      </c>
      <c r="O389" s="10">
        <f t="shared" ref="O389:O452" si="116">E390-E389</f>
        <v>-1.1509999999999962</v>
      </c>
      <c r="P389" s="10"/>
      <c r="Q389" s="13">
        <f t="shared" ref="Q389:Q452" si="117">(L390-L389)</f>
        <v>1.8400000000000095E-6</v>
      </c>
      <c r="R389" s="10">
        <f t="shared" si="104"/>
        <v>-115100</v>
      </c>
      <c r="S389" s="10"/>
      <c r="T389" s="10">
        <f t="shared" ref="T389:T452" si="118">E389*10^5</f>
        <v>5952200</v>
      </c>
      <c r="U389" s="10"/>
      <c r="V389" s="10">
        <f t="shared" ref="V389:V452" si="119">((AD391-AD390))/(AE391-AE390)</f>
        <v>-0.75068366410834342</v>
      </c>
      <c r="W389" s="10"/>
      <c r="X389" s="10">
        <f t="shared" ref="X389:X452" si="120">LOG(E389)</f>
        <v>1.7746775155212045</v>
      </c>
      <c r="Y389" s="10">
        <f t="shared" ref="Y389:Y452" si="121">LOG(B389)</f>
        <v>1.7884512070234555</v>
      </c>
      <c r="Z389" s="10"/>
      <c r="AA389" s="10">
        <f t="shared" si="105"/>
        <v>-8.4803819033221206E-3</v>
      </c>
      <c r="AB389" s="10">
        <f t="shared" si="106"/>
        <v>1.2815263466164684E-2</v>
      </c>
      <c r="AC389" s="10"/>
      <c r="AD389" s="10">
        <f t="shared" si="107"/>
        <v>6.774677515521204</v>
      </c>
      <c r="AE389" s="10">
        <f t="shared" ref="AE389:AE452" si="122">LOG(L389)</f>
        <v>-4.2115487929765445</v>
      </c>
      <c r="AF389" s="10"/>
      <c r="AG389" s="24">
        <f t="shared" si="108"/>
        <v>-8.4803819033218986E-3</v>
      </c>
      <c r="AH389" s="24">
        <f t="shared" si="109"/>
        <v>1.281526346616424E-2</v>
      </c>
      <c r="AJ389" s="57">
        <f t="shared" si="110"/>
        <v>11.304960000000021</v>
      </c>
      <c r="AL389">
        <v>0.98668931246859826</v>
      </c>
      <c r="AN389">
        <v>0.98668931246859826</v>
      </c>
      <c r="AO389">
        <f t="shared" si="111"/>
        <v>3.7614413062236896E-3</v>
      </c>
      <c r="AP389">
        <f t="shared" si="112"/>
        <v>258.41385138611366</v>
      </c>
      <c r="AR389" s="11">
        <f>($AW$18*$AW$15 -($AW$18*COS(RADIANS(A389)))-($AW$15*COS(RADIANS(DEGREES(ASIN(SIN(RADIANS(A390))*($AW$18/$AW$15)))))))</f>
        <v>-0.19582136730895772</v>
      </c>
      <c r="AS389">
        <f t="shared" si="113"/>
        <v>2829.3814944438495</v>
      </c>
    </row>
    <row r="390" spans="1:45" customFormat="1" x14ac:dyDescent="0.2">
      <c r="A390" s="7">
        <v>25</v>
      </c>
      <c r="B390" s="7">
        <v>63.28</v>
      </c>
      <c r="C390" s="7">
        <f t="shared" ref="C390:C453" si="123">B390*10^-6</f>
        <v>6.3280000000000004E-5</v>
      </c>
      <c r="D390" s="7"/>
      <c r="E390" s="7">
        <v>58.371000000000002</v>
      </c>
      <c r="F390" s="7"/>
      <c r="G390" s="7">
        <v>59.039000000000001</v>
      </c>
      <c r="H390" s="7">
        <v>58.122</v>
      </c>
      <c r="I390" s="7">
        <v>59.51</v>
      </c>
      <c r="J390" s="7">
        <v>56.811</v>
      </c>
      <c r="L390" s="13">
        <f t="shared" si="114"/>
        <v>6.3280000000000004E-5</v>
      </c>
      <c r="M390" s="12"/>
      <c r="N390" s="10">
        <f t="shared" si="115"/>
        <v>1.9000000000000057</v>
      </c>
      <c r="O390" s="10">
        <f t="shared" si="116"/>
        <v>-1.2820000000000036</v>
      </c>
      <c r="P390" s="10"/>
      <c r="Q390" s="13">
        <f t="shared" si="117"/>
        <v>1.9000000000000055E-6</v>
      </c>
      <c r="R390" s="10">
        <f t="shared" ref="R390:R453" si="124">(T391-T390)</f>
        <v>-128200</v>
      </c>
      <c r="S390" s="10"/>
      <c r="T390" s="10">
        <f t="shared" si="118"/>
        <v>5837100</v>
      </c>
      <c r="U390" s="10"/>
      <c r="V390" s="10">
        <f t="shared" si="119"/>
        <v>-0.81154039207863438</v>
      </c>
      <c r="W390" s="10"/>
      <c r="X390" s="10">
        <f t="shared" si="120"/>
        <v>1.7661971336178823</v>
      </c>
      <c r="Y390" s="10">
        <f t="shared" si="121"/>
        <v>1.8012664704896202</v>
      </c>
      <c r="Z390" s="10"/>
      <c r="AA390" s="10">
        <f t="shared" ref="AA390:AA453" si="125">X391-X390</f>
        <v>-9.6446978679090023E-3</v>
      </c>
      <c r="AB390" s="10">
        <f t="shared" ref="AB390:AB453" si="126">Y391-Y390</f>
        <v>1.2847885639505341E-2</v>
      </c>
      <c r="AC390" s="10"/>
      <c r="AD390" s="10">
        <f t="shared" ref="AD390:AD453" si="127">(LOG(T390))</f>
        <v>6.7661971336178821</v>
      </c>
      <c r="AE390" s="10">
        <f t="shared" si="122"/>
        <v>-4.1987335295103803</v>
      </c>
      <c r="AF390" s="10"/>
      <c r="AG390" s="24">
        <f t="shared" ref="AG390:AG453" si="128">AD391-AD390</f>
        <v>-9.6446978679090023E-3</v>
      </c>
      <c r="AH390" s="24">
        <f t="shared" ref="AH390:AH453" si="129">AE391-AE390</f>
        <v>1.2847885639505563E-2</v>
      </c>
      <c r="AJ390" s="57">
        <f t="shared" ref="AJ390:AJ453" si="130">(B390*$N390)/10</f>
        <v>12.023200000000037</v>
      </c>
      <c r="AL390">
        <v>0.99045075377482195</v>
      </c>
      <c r="AN390">
        <v>0.99045075377482195</v>
      </c>
      <c r="AO390">
        <f t="shared" si="111"/>
        <v>2.8112992260925784E-3</v>
      </c>
      <c r="AP390">
        <f t="shared" si="112"/>
        <v>193.13837469997222</v>
      </c>
      <c r="AR390" s="11">
        <f>($AW$18*$AW$15 -($AW$18*COS(RADIANS(A390)))-($AW$15*COS(RADIANS(DEGREES(ASIN(SIN(RADIANS(A391))*($AW$18/$AW$15)))))))</f>
        <v>-0.19489294385064684</v>
      </c>
      <c r="AS390">
        <f t="shared" si="113"/>
        <v>2857.7641925122384</v>
      </c>
    </row>
    <row r="391" spans="1:45" customFormat="1" x14ac:dyDescent="0.2">
      <c r="A391" s="7">
        <v>26</v>
      </c>
      <c r="B391" s="7">
        <v>65.180000000000007</v>
      </c>
      <c r="C391" s="7">
        <f t="shared" si="123"/>
        <v>6.518000000000001E-5</v>
      </c>
      <c r="D391" s="7"/>
      <c r="E391" s="7">
        <v>57.088999999999999</v>
      </c>
      <c r="F391" s="7"/>
      <c r="G391" s="7">
        <v>57.631999999999998</v>
      </c>
      <c r="H391" s="7">
        <v>56.970999999999997</v>
      </c>
      <c r="I391" s="7">
        <v>58.133000000000003</v>
      </c>
      <c r="J391" s="7">
        <v>55.62</v>
      </c>
      <c r="L391" s="13">
        <f t="shared" si="114"/>
        <v>6.518000000000001E-5</v>
      </c>
      <c r="M391" s="12"/>
      <c r="N391" s="10">
        <f t="shared" si="115"/>
        <v>1.9699999999999989</v>
      </c>
      <c r="O391" s="10">
        <f t="shared" si="116"/>
        <v>-1.3629999999999995</v>
      </c>
      <c r="P391" s="10"/>
      <c r="Q391" s="13">
        <f t="shared" si="117"/>
        <v>1.9699999999999964E-6</v>
      </c>
      <c r="R391" s="10">
        <f t="shared" si="124"/>
        <v>-136300</v>
      </c>
      <c r="S391" s="10"/>
      <c r="T391" s="10">
        <f t="shared" si="118"/>
        <v>5708900</v>
      </c>
      <c r="U391" s="10"/>
      <c r="V391" s="10">
        <f t="shared" si="119"/>
        <v>-0.84834140602969843</v>
      </c>
      <c r="W391" s="10"/>
      <c r="X391" s="10">
        <f t="shared" si="120"/>
        <v>1.7565524357499733</v>
      </c>
      <c r="Y391" s="10">
        <f t="shared" si="121"/>
        <v>1.8141143561291255</v>
      </c>
      <c r="Z391" s="10"/>
      <c r="AA391" s="10">
        <f t="shared" si="125"/>
        <v>-1.0494565137219025E-2</v>
      </c>
      <c r="AB391" s="10">
        <f t="shared" si="126"/>
        <v>1.2931660875608708E-2</v>
      </c>
      <c r="AC391" s="10"/>
      <c r="AD391" s="10">
        <f t="shared" si="127"/>
        <v>6.7565524357499731</v>
      </c>
      <c r="AE391" s="10">
        <f t="shared" si="122"/>
        <v>-4.1858856438708747</v>
      </c>
      <c r="AF391" s="10"/>
      <c r="AG391" s="24">
        <f t="shared" si="128"/>
        <v>-1.0494565137219247E-2</v>
      </c>
      <c r="AH391" s="24">
        <f t="shared" si="129"/>
        <v>1.2931660875608486E-2</v>
      </c>
      <c r="AJ391" s="57">
        <f t="shared" si="130"/>
        <v>12.840459999999993</v>
      </c>
      <c r="AL391">
        <v>0.99326205300091452</v>
      </c>
      <c r="AN391">
        <v>0.99326205300091452</v>
      </c>
      <c r="AO391">
        <f t="shared" si="111"/>
        <v>2.0638240850591183E-3</v>
      </c>
      <c r="AP391">
        <f t="shared" si="112"/>
        <v>141.78626940718581</v>
      </c>
      <c r="AR391" s="11">
        <f>($AW$18*$AW$15 -($AW$18*COS(RADIANS(A391)))-($AW$15*COS(RADIANS(DEGREES(ASIN(SIN(RADIANS(A392))*($AW$18/$AW$15)))))))</f>
        <v>-0.19393175755710113</v>
      </c>
      <c r="AS391">
        <f t="shared" si="113"/>
        <v>2878.9198757185386</v>
      </c>
    </row>
    <row r="392" spans="1:45" customFormat="1" x14ac:dyDescent="0.2">
      <c r="A392" s="7">
        <v>27</v>
      </c>
      <c r="B392" s="7">
        <v>67.150000000000006</v>
      </c>
      <c r="C392" s="7">
        <f t="shared" si="123"/>
        <v>6.7150000000000006E-5</v>
      </c>
      <c r="D392" s="7"/>
      <c r="E392" s="7">
        <v>55.725999999999999</v>
      </c>
      <c r="F392" s="7"/>
      <c r="G392" s="7">
        <v>56.228999999999999</v>
      </c>
      <c r="H392" s="7">
        <v>55.695</v>
      </c>
      <c r="I392" s="7">
        <v>56.658000000000001</v>
      </c>
      <c r="J392" s="7">
        <v>54.320999999999998</v>
      </c>
      <c r="L392" s="13">
        <f t="shared" si="114"/>
        <v>6.7150000000000006E-5</v>
      </c>
      <c r="M392" s="12"/>
      <c r="N392" s="10">
        <f t="shared" si="115"/>
        <v>2.039999999999992</v>
      </c>
      <c r="O392" s="10">
        <f t="shared" si="116"/>
        <v>-1.3969999999999985</v>
      </c>
      <c r="P392" s="10"/>
      <c r="Q392" s="13">
        <f t="shared" si="117"/>
        <v>2.0399999999999872E-6</v>
      </c>
      <c r="R392" s="10">
        <f t="shared" si="124"/>
        <v>-139700</v>
      </c>
      <c r="S392" s="10"/>
      <c r="T392" s="10">
        <f t="shared" si="118"/>
        <v>5572600</v>
      </c>
      <c r="U392" s="10"/>
      <c r="V392" s="10">
        <f t="shared" si="119"/>
        <v>-0.91487450789300984</v>
      </c>
      <c r="W392" s="10"/>
      <c r="X392" s="10">
        <f t="shared" si="120"/>
        <v>1.7460578706127543</v>
      </c>
      <c r="Y392" s="10">
        <f t="shared" si="121"/>
        <v>1.8270460170047342</v>
      </c>
      <c r="Z392" s="10"/>
      <c r="AA392" s="10">
        <f t="shared" si="125"/>
        <v>-1.1026159292981008E-2</v>
      </c>
      <c r="AB392" s="10">
        <f t="shared" si="126"/>
        <v>1.2997313598759774E-2</v>
      </c>
      <c r="AC392" s="10"/>
      <c r="AD392" s="10">
        <f t="shared" si="127"/>
        <v>6.7460578706127539</v>
      </c>
      <c r="AE392" s="10">
        <f t="shared" si="122"/>
        <v>-4.1729539829952662</v>
      </c>
      <c r="AF392" s="10"/>
      <c r="AG392" s="24">
        <f t="shared" si="128"/>
        <v>-1.1026159292980786E-2</v>
      </c>
      <c r="AH392" s="24">
        <f t="shared" si="129"/>
        <v>1.2997313598759774E-2</v>
      </c>
      <c r="AJ392" s="57">
        <f t="shared" si="130"/>
        <v>13.698599999999947</v>
      </c>
      <c r="AL392">
        <v>0.99532587708597364</v>
      </c>
      <c r="AN392">
        <v>0.99532587708597364</v>
      </c>
      <c r="AO392">
        <f t="shared" si="111"/>
        <v>1.4876454584884513E-3</v>
      </c>
      <c r="AP392">
        <f t="shared" si="112"/>
        <v>102.20236370270771</v>
      </c>
      <c r="AR392" s="11">
        <f>($AW$18*$AW$15 -($AW$18*COS(RADIANS(A392)))-($AW$15*COS(RADIANS(DEGREES(ASIN(SIN(RADIANS(A393))*($AW$18/$AW$15)))))))</f>
        <v>-0.19293834032881338</v>
      </c>
      <c r="AS392">
        <f t="shared" si="113"/>
        <v>2895.1206948943445</v>
      </c>
    </row>
    <row r="393" spans="1:45" customFormat="1" x14ac:dyDescent="0.2">
      <c r="A393" s="7">
        <v>28</v>
      </c>
      <c r="B393" s="7">
        <v>69.19</v>
      </c>
      <c r="C393" s="7">
        <f t="shared" si="123"/>
        <v>6.9189999999999993E-5</v>
      </c>
      <c r="D393" s="7"/>
      <c r="E393" s="7">
        <v>54.329000000000001</v>
      </c>
      <c r="F393" s="7"/>
      <c r="G393" s="7">
        <v>54.72</v>
      </c>
      <c r="H393" s="7">
        <v>54.36</v>
      </c>
      <c r="I393" s="7">
        <v>55.216000000000001</v>
      </c>
      <c r="J393" s="7">
        <v>53.018999999999998</v>
      </c>
      <c r="L393" s="13">
        <f t="shared" si="114"/>
        <v>6.9189999999999993E-5</v>
      </c>
      <c r="M393" s="12"/>
      <c r="N393" s="10">
        <f t="shared" si="115"/>
        <v>2.1000000000000085</v>
      </c>
      <c r="O393" s="10">
        <f t="shared" si="116"/>
        <v>-1.4660000000000011</v>
      </c>
      <c r="P393" s="10"/>
      <c r="Q393" s="13">
        <f t="shared" si="117"/>
        <v>2.1000000000000104E-6</v>
      </c>
      <c r="R393" s="10">
        <f t="shared" si="124"/>
        <v>-146600</v>
      </c>
      <c r="S393" s="10"/>
      <c r="T393" s="10">
        <f t="shared" si="118"/>
        <v>5432900</v>
      </c>
      <c r="U393" s="10"/>
      <c r="V393" s="10">
        <f t="shared" si="119"/>
        <v>-0.96698816082415695</v>
      </c>
      <c r="W393" s="10"/>
      <c r="X393" s="10">
        <f t="shared" si="120"/>
        <v>1.7350317113197733</v>
      </c>
      <c r="Y393" s="10">
        <f t="shared" si="121"/>
        <v>1.840043330603494</v>
      </c>
      <c r="Z393" s="10"/>
      <c r="AA393" s="10">
        <f t="shared" si="125"/>
        <v>-1.1879905409526659E-2</v>
      </c>
      <c r="AB393" s="10">
        <f t="shared" si="126"/>
        <v>1.2985284109495732E-2</v>
      </c>
      <c r="AC393" s="10"/>
      <c r="AD393" s="10">
        <f t="shared" si="127"/>
        <v>6.7350317113197731</v>
      </c>
      <c r="AE393" s="10">
        <f t="shared" si="122"/>
        <v>-4.1599566693965064</v>
      </c>
      <c r="AF393" s="10"/>
      <c r="AG393" s="24">
        <f t="shared" si="128"/>
        <v>-1.1879905409526437E-2</v>
      </c>
      <c r="AH393" s="24">
        <f t="shared" si="129"/>
        <v>1.2985284109496398E-2</v>
      </c>
      <c r="AJ393" s="57">
        <f t="shared" si="130"/>
        <v>14.529900000000058</v>
      </c>
      <c r="AL393">
        <v>0.99681352254446209</v>
      </c>
      <c r="AN393">
        <v>0.99681352254446209</v>
      </c>
      <c r="AO393">
        <f t="shared" si="111"/>
        <v>1.052529129733526E-3</v>
      </c>
      <c r="AP393">
        <f t="shared" si="112"/>
        <v>72.309544126205765</v>
      </c>
      <c r="AR393" s="11">
        <f>($AW$18*$AW$15 -($AW$18*COS(RADIANS(A393)))-($AW$15*COS(RADIANS(DEGREES(ASIN(SIN(RADIANS(A394))*($AW$18/$AW$15)))))))</f>
        <v>-0.19191324334430118</v>
      </c>
      <c r="AS393">
        <f t="shared" si="113"/>
        <v>2908.2907907358799</v>
      </c>
    </row>
    <row r="394" spans="1:45" customFormat="1" x14ac:dyDescent="0.2">
      <c r="A394" s="7">
        <v>29</v>
      </c>
      <c r="B394" s="7">
        <v>71.290000000000006</v>
      </c>
      <c r="C394" s="7">
        <f t="shared" si="123"/>
        <v>7.1290000000000004E-5</v>
      </c>
      <c r="D394" s="7"/>
      <c r="E394" s="7">
        <v>52.863</v>
      </c>
      <c r="F394" s="7"/>
      <c r="G394" s="7">
        <v>53.198</v>
      </c>
      <c r="H394" s="7">
        <v>52.954000000000001</v>
      </c>
      <c r="I394" s="7">
        <v>53.643999999999998</v>
      </c>
      <c r="J394" s="7">
        <v>51.655000000000001</v>
      </c>
      <c r="L394" s="13">
        <f t="shared" si="114"/>
        <v>7.1290000000000004E-5</v>
      </c>
      <c r="M394" s="12"/>
      <c r="N394" s="10">
        <f t="shared" si="115"/>
        <v>2.1599999999999966</v>
      </c>
      <c r="O394" s="10">
        <f t="shared" si="116"/>
        <v>-1.5039999999999978</v>
      </c>
      <c r="P394" s="10"/>
      <c r="Q394" s="13">
        <f t="shared" si="117"/>
        <v>2.1599999999999929E-6</v>
      </c>
      <c r="R394" s="10">
        <f t="shared" si="124"/>
        <v>-150400</v>
      </c>
      <c r="S394" s="10"/>
      <c r="T394" s="10">
        <f t="shared" si="118"/>
        <v>5286300</v>
      </c>
      <c r="U394" s="10"/>
      <c r="V394" s="10">
        <f t="shared" si="119"/>
        <v>-0.98534049869795015</v>
      </c>
      <c r="W394" s="10"/>
      <c r="X394" s="10">
        <f t="shared" si="120"/>
        <v>1.7231518059102466</v>
      </c>
      <c r="Y394" s="10">
        <f t="shared" si="121"/>
        <v>1.8530286147129897</v>
      </c>
      <c r="Z394" s="10"/>
      <c r="AA394" s="10">
        <f t="shared" si="125"/>
        <v>-1.2535246821215873E-2</v>
      </c>
      <c r="AB394" s="10">
        <f t="shared" si="126"/>
        <v>1.2963185413285672E-2</v>
      </c>
      <c r="AC394" s="10"/>
      <c r="AD394" s="10">
        <f t="shared" si="127"/>
        <v>6.7231518059102466</v>
      </c>
      <c r="AE394" s="10">
        <f t="shared" si="122"/>
        <v>-4.14697138528701</v>
      </c>
      <c r="AF394" s="10"/>
      <c r="AG394" s="24">
        <f t="shared" si="128"/>
        <v>-1.2535246821215651E-2</v>
      </c>
      <c r="AH394" s="24">
        <f t="shared" si="129"/>
        <v>1.2963185413285672E-2</v>
      </c>
      <c r="AJ394" s="57">
        <f t="shared" si="130"/>
        <v>15.398639999999977</v>
      </c>
      <c r="AL394">
        <v>0.99786605167419562</v>
      </c>
      <c r="AN394">
        <v>0.99786605167419562</v>
      </c>
      <c r="AO394">
        <f t="shared" si="111"/>
        <v>7.3067129079729121E-4</v>
      </c>
      <c r="AP394">
        <f t="shared" si="112"/>
        <v>50.197668122529606</v>
      </c>
      <c r="AR394" s="11">
        <f>($AW$18*$AW$15 -($AW$18*COS(RADIANS(A394)))-($AW$15*COS(RADIANS(DEGREES(ASIN(SIN(RADIANS(A395))*($AW$18/$AW$15)))))))</f>
        <v>-0.19085703690264069</v>
      </c>
      <c r="AS394">
        <f t="shared" si="113"/>
        <v>2915.7024836160513</v>
      </c>
    </row>
    <row r="395" spans="1:45" customFormat="1" x14ac:dyDescent="0.2">
      <c r="A395" s="7">
        <v>30</v>
      </c>
      <c r="B395" s="7">
        <v>73.45</v>
      </c>
      <c r="C395" s="7">
        <f t="shared" si="123"/>
        <v>7.3449999999999996E-5</v>
      </c>
      <c r="D395" s="7"/>
      <c r="E395" s="7">
        <v>51.359000000000002</v>
      </c>
      <c r="F395" s="7"/>
      <c r="G395" s="7">
        <v>51.658999999999999</v>
      </c>
      <c r="H395" s="7">
        <v>51.508000000000003</v>
      </c>
      <c r="I395" s="7">
        <v>52.036000000000001</v>
      </c>
      <c r="J395" s="7">
        <v>50.234000000000002</v>
      </c>
      <c r="L395" s="13">
        <f t="shared" si="114"/>
        <v>7.3449999999999996E-5</v>
      </c>
      <c r="M395" s="12"/>
      <c r="N395" s="10">
        <f t="shared" si="115"/>
        <v>2.2199999999999989</v>
      </c>
      <c r="O395" s="10">
        <f t="shared" si="116"/>
        <v>-1.4849999999999994</v>
      </c>
      <c r="P395" s="10"/>
      <c r="Q395" s="13">
        <f t="shared" si="117"/>
        <v>2.2200000000000025E-6</v>
      </c>
      <c r="R395" s="10">
        <f t="shared" si="124"/>
        <v>-148500</v>
      </c>
      <c r="S395" s="10"/>
      <c r="T395" s="10">
        <f t="shared" si="118"/>
        <v>5135900</v>
      </c>
      <c r="U395" s="10"/>
      <c r="V395" s="10">
        <f t="shared" si="119"/>
        <v>-1.0159392826175646</v>
      </c>
      <c r="W395" s="10"/>
      <c r="X395" s="10">
        <f t="shared" si="120"/>
        <v>1.7106165590890308</v>
      </c>
      <c r="Y395" s="10">
        <f t="shared" si="121"/>
        <v>1.8659918001262754</v>
      </c>
      <c r="Z395" s="10"/>
      <c r="AA395" s="10">
        <f t="shared" si="125"/>
        <v>-1.2742358140307219E-2</v>
      </c>
      <c r="AB395" s="10">
        <f t="shared" si="126"/>
        <v>1.2931933841291876E-2</v>
      </c>
      <c r="AC395" s="10"/>
      <c r="AD395" s="10">
        <f t="shared" si="127"/>
        <v>6.710616559089031</v>
      </c>
      <c r="AE395" s="10">
        <f t="shared" si="122"/>
        <v>-4.1340081998737244</v>
      </c>
      <c r="AF395" s="10"/>
      <c r="AG395" s="24">
        <f t="shared" si="128"/>
        <v>-1.2742358140306997E-2</v>
      </c>
      <c r="AH395" s="24">
        <f t="shared" si="129"/>
        <v>1.2931933841291432E-2</v>
      </c>
      <c r="AJ395" s="57">
        <f t="shared" si="130"/>
        <v>16.305899999999991</v>
      </c>
      <c r="AL395">
        <v>0.99859672296499291</v>
      </c>
      <c r="AN395">
        <v>0.99859672296499291</v>
      </c>
      <c r="AO395">
        <f t="shared" si="111"/>
        <v>4.9751617100235457E-4</v>
      </c>
      <c r="AP395">
        <f t="shared" si="112"/>
        <v>34.179735747269724</v>
      </c>
      <c r="AR395" s="11">
        <f>($AW$18*$AW$15 -($AW$18*COS(RADIANS(A395)))-($AW$15*COS(RADIANS(DEGREES(ASIN(SIN(RADIANS(A396))*($AW$18/$AW$15)))))))</f>
        <v>-0.18977031025293431</v>
      </c>
      <c r="AS395">
        <f t="shared" si="113"/>
        <v>2918.5769308176341</v>
      </c>
    </row>
    <row r="396" spans="1:45" customFormat="1" x14ac:dyDescent="0.2">
      <c r="A396" s="7">
        <v>31</v>
      </c>
      <c r="B396" s="7">
        <v>75.67</v>
      </c>
      <c r="C396" s="7">
        <f t="shared" si="123"/>
        <v>7.5669999999999999E-5</v>
      </c>
      <c r="D396" s="7"/>
      <c r="E396" s="7">
        <v>49.874000000000002</v>
      </c>
      <c r="F396" s="7"/>
      <c r="G396" s="7">
        <v>50.08</v>
      </c>
      <c r="H396" s="7">
        <v>50.073999999999998</v>
      </c>
      <c r="I396" s="7">
        <v>50.484999999999999</v>
      </c>
      <c r="J396" s="7">
        <v>48.856000000000002</v>
      </c>
      <c r="L396" s="13">
        <f t="shared" si="114"/>
        <v>7.5669999999999999E-5</v>
      </c>
      <c r="M396" s="12"/>
      <c r="N396" s="10">
        <f t="shared" si="115"/>
        <v>2.289999999999992</v>
      </c>
      <c r="O396" s="10">
        <f t="shared" si="116"/>
        <v>-1.4879999999999995</v>
      </c>
      <c r="P396" s="10"/>
      <c r="Q396" s="13">
        <f t="shared" si="117"/>
        <v>2.2899999999999933E-6</v>
      </c>
      <c r="R396" s="10">
        <f t="shared" si="124"/>
        <v>-148800</v>
      </c>
      <c r="S396" s="10"/>
      <c r="T396" s="10">
        <f t="shared" si="118"/>
        <v>4987400</v>
      </c>
      <c r="U396" s="10"/>
      <c r="V396" s="10">
        <f t="shared" si="119"/>
        <v>-1.0639689760196396</v>
      </c>
      <c r="W396" s="10"/>
      <c r="X396" s="10">
        <f t="shared" si="120"/>
        <v>1.6978742009487235</v>
      </c>
      <c r="Y396" s="10">
        <f t="shared" si="121"/>
        <v>1.8789237339675673</v>
      </c>
      <c r="Z396" s="10"/>
      <c r="AA396" s="10">
        <f t="shared" si="125"/>
        <v>-1.3154479847138578E-2</v>
      </c>
      <c r="AB396" s="10">
        <f t="shared" si="126"/>
        <v>1.2948096478016424E-2</v>
      </c>
      <c r="AC396" s="10"/>
      <c r="AD396" s="10">
        <f t="shared" si="127"/>
        <v>6.697874200948724</v>
      </c>
      <c r="AE396" s="10">
        <f t="shared" si="122"/>
        <v>-4.1210762660324329</v>
      </c>
      <c r="AF396" s="10"/>
      <c r="AG396" s="24">
        <f t="shared" si="128"/>
        <v>-1.3154479847139022E-2</v>
      </c>
      <c r="AH396" s="24">
        <f t="shared" si="129"/>
        <v>1.2948096478016424E-2</v>
      </c>
      <c r="AJ396" s="57">
        <f t="shared" si="130"/>
        <v>17.32842999999994</v>
      </c>
      <c r="AL396">
        <v>0.99909423913599527</v>
      </c>
      <c r="AN396">
        <v>0.99909423913599527</v>
      </c>
      <c r="AO396">
        <f t="shared" si="111"/>
        <v>3.3214857887153837E-4</v>
      </c>
      <c r="AP396">
        <f t="shared" si="112"/>
        <v>22.818857589669438</v>
      </c>
      <c r="AR396" s="11">
        <f>($AW$18*$AW$15 -($AW$18*COS(RADIANS(A396)))-($AW$15*COS(RADIANS(DEGREES(ASIN(SIN(RADIANS(A397))*($AW$18/$AW$15)))))))</f>
        <v>-0.18865367140979028</v>
      </c>
      <c r="AS396">
        <f t="shared" si="113"/>
        <v>2919.8512091423963</v>
      </c>
    </row>
    <row r="397" spans="1:45" customFormat="1" x14ac:dyDescent="0.2">
      <c r="A397" s="7">
        <v>32</v>
      </c>
      <c r="B397" s="7">
        <v>77.959999999999994</v>
      </c>
      <c r="C397" s="7">
        <f t="shared" si="123"/>
        <v>7.7959999999999992E-5</v>
      </c>
      <c r="D397" s="7"/>
      <c r="E397" s="7">
        <v>48.386000000000003</v>
      </c>
      <c r="F397" s="7"/>
      <c r="G397" s="7">
        <v>48.569000000000003</v>
      </c>
      <c r="H397" s="7">
        <v>48.585999999999999</v>
      </c>
      <c r="I397" s="7">
        <v>48.920999999999999</v>
      </c>
      <c r="J397" s="7">
        <v>47.466000000000001</v>
      </c>
      <c r="L397" s="13">
        <f t="shared" si="114"/>
        <v>7.7959999999999992E-5</v>
      </c>
      <c r="M397" s="12"/>
      <c r="N397" s="10">
        <f t="shared" si="115"/>
        <v>2.3500000000000085</v>
      </c>
      <c r="O397" s="10">
        <f t="shared" si="116"/>
        <v>-1.5050000000000026</v>
      </c>
      <c r="P397" s="10"/>
      <c r="Q397" s="13">
        <f t="shared" si="117"/>
        <v>2.3500000000000029E-6</v>
      </c>
      <c r="R397" s="10">
        <f t="shared" si="124"/>
        <v>-150500</v>
      </c>
      <c r="S397" s="10"/>
      <c r="T397" s="10">
        <f t="shared" si="118"/>
        <v>4838600</v>
      </c>
      <c r="U397" s="10"/>
      <c r="V397" s="10">
        <f t="shared" si="119"/>
        <v>-1.0789116566374508</v>
      </c>
      <c r="W397" s="10"/>
      <c r="X397" s="10">
        <f t="shared" si="120"/>
        <v>1.684719721101585</v>
      </c>
      <c r="Y397" s="10">
        <f t="shared" si="121"/>
        <v>1.8918718304455837</v>
      </c>
      <c r="Z397" s="10"/>
      <c r="AA397" s="10">
        <f t="shared" si="125"/>
        <v>-1.3722854229562875E-2</v>
      </c>
      <c r="AB397" s="10">
        <f t="shared" si="126"/>
        <v>1.2897795461011441E-2</v>
      </c>
      <c r="AC397" s="10"/>
      <c r="AD397" s="10">
        <f t="shared" si="127"/>
        <v>6.684719721101585</v>
      </c>
      <c r="AE397" s="10">
        <f t="shared" si="122"/>
        <v>-4.1081281695544165</v>
      </c>
      <c r="AF397" s="10"/>
      <c r="AG397" s="24">
        <f t="shared" si="128"/>
        <v>-1.3722854229563097E-2</v>
      </c>
      <c r="AH397" s="24">
        <f t="shared" si="129"/>
        <v>1.2897795461011441E-2</v>
      </c>
      <c r="AJ397" s="57">
        <f t="shared" si="130"/>
        <v>18.320600000000063</v>
      </c>
      <c r="AL397">
        <v>0.9994263877148668</v>
      </c>
      <c r="AN397">
        <v>0.9994263877148668</v>
      </c>
      <c r="AO397">
        <f t="shared" si="111"/>
        <v>2.173398365553636E-4</v>
      </c>
      <c r="AP397">
        <f t="shared" si="112"/>
        <v>14.931410502397444</v>
      </c>
      <c r="AR397" s="11">
        <f>($AW$18*$AW$15 -($AW$18*COS(RADIANS(A397)))-($AW$15*COS(RADIANS(DEGREES(ASIN(SIN(RADIANS(A398))*($AW$18/$AW$15)))))))</f>
        <v>-0.18750774695384148</v>
      </c>
      <c r="AS397">
        <f t="shared" si="113"/>
        <v>2918.4639809061982</v>
      </c>
    </row>
    <row r="398" spans="1:45" customFormat="1" x14ac:dyDescent="0.2">
      <c r="A398" s="7">
        <v>33</v>
      </c>
      <c r="B398" s="7">
        <v>80.31</v>
      </c>
      <c r="C398" s="7">
        <f t="shared" si="123"/>
        <v>8.0309999999999995E-5</v>
      </c>
      <c r="D398" s="7"/>
      <c r="E398" s="7">
        <v>46.881</v>
      </c>
      <c r="F398" s="7"/>
      <c r="G398" s="7">
        <v>47.000999999999998</v>
      </c>
      <c r="H398" s="7">
        <v>47.128</v>
      </c>
      <c r="I398" s="7">
        <v>47.326999999999998</v>
      </c>
      <c r="J398" s="7">
        <v>46.066000000000003</v>
      </c>
      <c r="L398" s="13">
        <f t="shared" si="114"/>
        <v>8.0309999999999995E-5</v>
      </c>
      <c r="M398" s="12"/>
      <c r="N398" s="10">
        <f t="shared" si="115"/>
        <v>2.3999999999999915</v>
      </c>
      <c r="O398" s="10">
        <f t="shared" si="116"/>
        <v>-1.4660000000000011</v>
      </c>
      <c r="P398" s="10"/>
      <c r="Q398" s="13">
        <f t="shared" si="117"/>
        <v>2.3999999999999906E-6</v>
      </c>
      <c r="R398" s="10">
        <f t="shared" si="124"/>
        <v>-146600</v>
      </c>
      <c r="S398" s="10"/>
      <c r="T398" s="10">
        <f t="shared" si="118"/>
        <v>4688100</v>
      </c>
      <c r="U398" s="10"/>
      <c r="V398" s="10">
        <f t="shared" si="119"/>
        <v>-1.1094580150038218</v>
      </c>
      <c r="W398" s="10"/>
      <c r="X398" s="10">
        <f t="shared" si="120"/>
        <v>1.6709968668720221</v>
      </c>
      <c r="Y398" s="10">
        <f t="shared" si="121"/>
        <v>1.9047696259065952</v>
      </c>
      <c r="Z398" s="10"/>
      <c r="AA398" s="10">
        <f t="shared" si="125"/>
        <v>-1.3797548347621147E-2</v>
      </c>
      <c r="AB398" s="10">
        <f t="shared" si="126"/>
        <v>1.2788394918840984E-2</v>
      </c>
      <c r="AC398" s="10"/>
      <c r="AD398" s="10">
        <f t="shared" si="127"/>
        <v>6.6709968668720219</v>
      </c>
      <c r="AE398" s="10">
        <f t="shared" si="122"/>
        <v>-4.0952303740934051</v>
      </c>
      <c r="AF398" s="10"/>
      <c r="AG398" s="24">
        <f t="shared" si="128"/>
        <v>-1.3797548347620925E-2</v>
      </c>
      <c r="AH398" s="24">
        <f t="shared" si="129"/>
        <v>1.2788394918841206E-2</v>
      </c>
      <c r="AJ398" s="57">
        <f t="shared" si="130"/>
        <v>19.274399999999932</v>
      </c>
      <c r="AL398">
        <v>0.99964372755142217</v>
      </c>
      <c r="AN398">
        <v>0.99964372755142217</v>
      </c>
      <c r="AO398">
        <f t="shared" si="111"/>
        <v>1.3933772184937521E-4</v>
      </c>
      <c r="AP398">
        <f t="shared" si="112"/>
        <v>9.5726064598926897</v>
      </c>
      <c r="AR398" s="11">
        <f>($AW$18*$AW$15 -($AW$18*COS(RADIANS(A398)))-($AW$15*COS(RADIANS(DEGREES(ASIN(SIN(RADIANS(A399))*($AW$18/$AW$15)))))))</f>
        <v>-0.18633318181627651</v>
      </c>
      <c r="AS398">
        <f t="shared" si="113"/>
        <v>2912.9248395716622</v>
      </c>
    </row>
    <row r="399" spans="1:45" customFormat="1" x14ac:dyDescent="0.2">
      <c r="A399" s="7">
        <v>34</v>
      </c>
      <c r="B399" s="7">
        <v>82.71</v>
      </c>
      <c r="C399" s="7">
        <f t="shared" si="123"/>
        <v>8.2709999999999986E-5</v>
      </c>
      <c r="D399" s="7"/>
      <c r="E399" s="7">
        <v>45.414999999999999</v>
      </c>
      <c r="F399" s="7"/>
      <c r="G399" s="7">
        <v>45.488999999999997</v>
      </c>
      <c r="H399" s="7">
        <v>45.694000000000003</v>
      </c>
      <c r="I399" s="7">
        <v>45.777000000000001</v>
      </c>
      <c r="J399" s="7">
        <v>44.698999999999998</v>
      </c>
      <c r="L399" s="13">
        <f t="shared" si="114"/>
        <v>8.2709999999999986E-5</v>
      </c>
      <c r="M399" s="12"/>
      <c r="N399" s="10">
        <f t="shared" si="115"/>
        <v>2.460000000000008</v>
      </c>
      <c r="O399" s="10">
        <f t="shared" si="116"/>
        <v>-1.4529999999999959</v>
      </c>
      <c r="P399" s="10"/>
      <c r="Q399" s="13">
        <f t="shared" si="117"/>
        <v>2.4600000000000137E-6</v>
      </c>
      <c r="R399" s="10">
        <f t="shared" si="124"/>
        <v>-145300</v>
      </c>
      <c r="S399" s="10"/>
      <c r="T399" s="10">
        <f t="shared" si="118"/>
        <v>4541500</v>
      </c>
      <c r="U399" s="10"/>
      <c r="V399" s="10">
        <f t="shared" si="119"/>
        <v>-1.1397486943302078</v>
      </c>
      <c r="W399" s="10"/>
      <c r="X399" s="10">
        <f t="shared" si="120"/>
        <v>1.6571993185244009</v>
      </c>
      <c r="Y399" s="10">
        <f t="shared" si="121"/>
        <v>1.9175580208254361</v>
      </c>
      <c r="Z399" s="10"/>
      <c r="AA399" s="10">
        <f t="shared" si="125"/>
        <v>-1.4121876601751682E-2</v>
      </c>
      <c r="AB399" s="10">
        <f t="shared" si="126"/>
        <v>1.2728626420083433E-2</v>
      </c>
      <c r="AC399" s="10"/>
      <c r="AD399" s="10">
        <f t="shared" si="127"/>
        <v>6.6571993185244009</v>
      </c>
      <c r="AE399" s="10">
        <f t="shared" si="122"/>
        <v>-4.0824419791745639</v>
      </c>
      <c r="AF399" s="10"/>
      <c r="AG399" s="24">
        <f t="shared" si="128"/>
        <v>-1.412187660175146E-2</v>
      </c>
      <c r="AH399" s="24">
        <f t="shared" si="129"/>
        <v>1.2728626420083877E-2</v>
      </c>
      <c r="AJ399" s="57">
        <f t="shared" si="130"/>
        <v>20.346660000000064</v>
      </c>
      <c r="AL399">
        <v>0.99978306527327154</v>
      </c>
      <c r="AN399">
        <v>0.99978306527327154</v>
      </c>
      <c r="AO399">
        <f t="shared" si="111"/>
        <v>8.7490373661180953E-5</v>
      </c>
      <c r="AP399">
        <f t="shared" si="112"/>
        <v>6.0106545806224645</v>
      </c>
      <c r="AR399" s="11">
        <f>($AW$18*$AW$15 -($AW$18*COS(RADIANS(A399)))-($AW$15*COS(RADIANS(DEGREES(ASIN(SIN(RADIANS(A400))*($AW$18/$AW$15)))))))</f>
        <v>-0.18513063904630739</v>
      </c>
      <c r="AS399">
        <f t="shared" si="113"/>
        <v>2906.1640457975323</v>
      </c>
    </row>
    <row r="400" spans="1:45" customFormat="1" x14ac:dyDescent="0.2">
      <c r="A400" s="7">
        <v>35</v>
      </c>
      <c r="B400" s="7">
        <v>85.17</v>
      </c>
      <c r="C400" s="7">
        <f t="shared" si="123"/>
        <v>8.5169999999999999E-5</v>
      </c>
      <c r="D400" s="7"/>
      <c r="E400" s="7">
        <v>43.962000000000003</v>
      </c>
      <c r="F400" s="7"/>
      <c r="G400" s="7">
        <v>44.015000000000001</v>
      </c>
      <c r="H400" s="7">
        <v>44.24</v>
      </c>
      <c r="I400" s="7">
        <v>44.258000000000003</v>
      </c>
      <c r="J400" s="7">
        <v>43.335999999999999</v>
      </c>
      <c r="L400" s="13">
        <f t="shared" si="114"/>
        <v>8.5169999999999999E-5</v>
      </c>
      <c r="M400" s="12"/>
      <c r="N400" s="10">
        <f t="shared" si="115"/>
        <v>2.519999999999996</v>
      </c>
      <c r="O400" s="10">
        <f t="shared" si="116"/>
        <v>-1.4370000000000047</v>
      </c>
      <c r="P400" s="10"/>
      <c r="Q400" s="13">
        <f t="shared" si="117"/>
        <v>2.5199999999999962E-6</v>
      </c>
      <c r="R400" s="10">
        <f t="shared" si="124"/>
        <v>-143700</v>
      </c>
      <c r="S400" s="10"/>
      <c r="T400" s="10">
        <f t="shared" si="118"/>
        <v>4396200</v>
      </c>
      <c r="U400" s="10"/>
      <c r="V400" s="10">
        <f t="shared" si="119"/>
        <v>-1.150460147475737</v>
      </c>
      <c r="W400" s="10"/>
      <c r="X400" s="10">
        <f t="shared" si="120"/>
        <v>1.6430774419226493</v>
      </c>
      <c r="Y400" s="10">
        <f t="shared" si="121"/>
        <v>1.9302866472455196</v>
      </c>
      <c r="Z400" s="10"/>
      <c r="AA400" s="10">
        <f t="shared" si="125"/>
        <v>-1.4433119638042724E-2</v>
      </c>
      <c r="AB400" s="10">
        <f t="shared" si="126"/>
        <v>1.2663422831579174E-2</v>
      </c>
      <c r="AC400" s="10"/>
      <c r="AD400" s="10">
        <f t="shared" si="127"/>
        <v>6.6430774419226495</v>
      </c>
      <c r="AE400" s="10">
        <f t="shared" si="122"/>
        <v>-4.06971335275448</v>
      </c>
      <c r="AF400" s="10"/>
      <c r="AG400" s="24">
        <f t="shared" si="128"/>
        <v>-1.4433119638042946E-2</v>
      </c>
      <c r="AH400" s="24">
        <f t="shared" si="129"/>
        <v>1.2663422831578508E-2</v>
      </c>
      <c r="AJ400" s="57">
        <f t="shared" si="130"/>
        <v>21.462839999999964</v>
      </c>
      <c r="AL400">
        <v>0.99987055564693272</v>
      </c>
      <c r="AN400">
        <v>0.99987055564693272</v>
      </c>
      <c r="AO400">
        <f t="shared" si="111"/>
        <v>5.3783980903054918E-5</v>
      </c>
      <c r="AP400">
        <f t="shared" si="112"/>
        <v>3.6950000057262824</v>
      </c>
      <c r="AR400" s="11">
        <f>($AW$18*$AW$15 -($AW$18*COS(RADIANS(A400)))-($AW$15*COS(RADIANS(DEGREES(ASIN(SIN(RADIANS(A401))*($AW$18/$AW$15)))))))</f>
        <v>-0.18390079956044475</v>
      </c>
      <c r="AS400">
        <f t="shared" si="113"/>
        <v>2896.8557862662351</v>
      </c>
    </row>
    <row r="401" spans="1:45" customFormat="1" x14ac:dyDescent="0.2">
      <c r="A401" s="7">
        <v>36</v>
      </c>
      <c r="B401" s="7">
        <v>87.69</v>
      </c>
      <c r="C401" s="7">
        <f t="shared" si="123"/>
        <v>8.7689999999999996E-5</v>
      </c>
      <c r="D401" s="7"/>
      <c r="E401" s="7">
        <v>42.524999999999999</v>
      </c>
      <c r="F401" s="7"/>
      <c r="G401" s="7">
        <v>42.527000000000001</v>
      </c>
      <c r="H401" s="7">
        <v>42.838999999999999</v>
      </c>
      <c r="I401" s="7">
        <v>42.75</v>
      </c>
      <c r="J401" s="7">
        <v>41.985999999999997</v>
      </c>
      <c r="L401" s="13">
        <f t="shared" si="114"/>
        <v>8.7689999999999996E-5</v>
      </c>
      <c r="M401" s="12"/>
      <c r="N401" s="10">
        <f t="shared" si="115"/>
        <v>2.5700000000000074</v>
      </c>
      <c r="O401" s="10">
        <f t="shared" si="116"/>
        <v>-1.3900000000000006</v>
      </c>
      <c r="P401" s="10"/>
      <c r="Q401" s="13">
        <f t="shared" si="117"/>
        <v>2.570000000000011E-6</v>
      </c>
      <c r="R401" s="10">
        <f t="shared" si="124"/>
        <v>-139000</v>
      </c>
      <c r="S401" s="10"/>
      <c r="T401" s="10">
        <f t="shared" si="118"/>
        <v>4252500</v>
      </c>
      <c r="U401" s="10"/>
      <c r="V401" s="10">
        <f t="shared" si="119"/>
        <v>-1.1854582736166708</v>
      </c>
      <c r="W401" s="10"/>
      <c r="X401" s="10">
        <f t="shared" si="120"/>
        <v>1.6286443222846065</v>
      </c>
      <c r="Y401" s="10">
        <f t="shared" si="121"/>
        <v>1.9429500700770987</v>
      </c>
      <c r="Z401" s="10"/>
      <c r="AA401" s="10">
        <f t="shared" si="125"/>
        <v>-1.4432820642393374E-2</v>
      </c>
      <c r="AB401" s="10">
        <f t="shared" si="126"/>
        <v>1.2545259107028306E-2</v>
      </c>
      <c r="AC401" s="10"/>
      <c r="AD401" s="10">
        <f t="shared" si="127"/>
        <v>6.6286443222846065</v>
      </c>
      <c r="AE401" s="10">
        <f t="shared" si="122"/>
        <v>-4.0570499299229015</v>
      </c>
      <c r="AF401" s="10"/>
      <c r="AG401" s="24">
        <f t="shared" si="128"/>
        <v>-1.4432820642393374E-2</v>
      </c>
      <c r="AH401" s="24">
        <f t="shared" si="129"/>
        <v>1.2545259107028528E-2</v>
      </c>
      <c r="AJ401" s="57">
        <f t="shared" si="130"/>
        <v>22.536330000000063</v>
      </c>
      <c r="AL401">
        <v>0.99992433962783578</v>
      </c>
      <c r="AN401">
        <v>0.99992433962783578</v>
      </c>
      <c r="AO401">
        <f t="shared" si="111"/>
        <v>3.2358236686569342E-5</v>
      </c>
      <c r="AP401">
        <f t="shared" si="112"/>
        <v>2.2230352371587827</v>
      </c>
      <c r="AR401" s="11">
        <f>($AW$18*$AW$15 -($AW$18*COS(RADIANS(A401)))-($AW$15*COS(RADIANS(DEGREES(ASIN(SIN(RADIANS(A402))*($AW$18/$AW$15)))))))</f>
        <v>-0.18264436187240296</v>
      </c>
      <c r="AS401">
        <f t="shared" si="113"/>
        <v>2885.0754718132207</v>
      </c>
    </row>
    <row r="402" spans="1:45" customFormat="1" x14ac:dyDescent="0.2">
      <c r="A402" s="7">
        <v>37</v>
      </c>
      <c r="B402" s="7">
        <v>90.26</v>
      </c>
      <c r="C402" s="7">
        <f t="shared" si="123"/>
        <v>9.0260000000000007E-5</v>
      </c>
      <c r="D402" s="7"/>
      <c r="E402" s="7">
        <v>41.134999999999998</v>
      </c>
      <c r="F402" s="7"/>
      <c r="G402" s="7">
        <v>41.140999999999998</v>
      </c>
      <c r="H402" s="7">
        <v>41.462000000000003</v>
      </c>
      <c r="I402" s="7">
        <v>41.32</v>
      </c>
      <c r="J402" s="7">
        <v>40.618000000000002</v>
      </c>
      <c r="L402" s="13">
        <f t="shared" si="114"/>
        <v>9.0260000000000007E-5</v>
      </c>
      <c r="M402" s="12"/>
      <c r="N402" s="10">
        <f t="shared" si="115"/>
        <v>2.6299999999999955</v>
      </c>
      <c r="O402" s="10">
        <f t="shared" si="116"/>
        <v>-1.3769999999999953</v>
      </c>
      <c r="P402" s="10"/>
      <c r="Q402" s="13">
        <f t="shared" si="117"/>
        <v>2.6299999999999935E-6</v>
      </c>
      <c r="R402" s="10">
        <f t="shared" si="124"/>
        <v>-137699.99999999953</v>
      </c>
      <c r="S402" s="10"/>
      <c r="T402" s="10">
        <f t="shared" si="118"/>
        <v>4113500</v>
      </c>
      <c r="U402" s="10"/>
      <c r="V402" s="10">
        <f t="shared" si="119"/>
        <v>-1.1944139117034993</v>
      </c>
      <c r="W402" s="10"/>
      <c r="X402" s="10">
        <f t="shared" si="120"/>
        <v>1.6142115016422132</v>
      </c>
      <c r="Y402" s="10">
        <f t="shared" si="121"/>
        <v>1.9554953291841271</v>
      </c>
      <c r="Z402" s="10"/>
      <c r="AA402" s="10">
        <f t="shared" si="125"/>
        <v>-1.4786972265286025E-2</v>
      </c>
      <c r="AB402" s="10">
        <f t="shared" si="126"/>
        <v>1.2473633694565223E-2</v>
      </c>
      <c r="AC402" s="10"/>
      <c r="AD402" s="10">
        <f t="shared" si="127"/>
        <v>6.6142115016422132</v>
      </c>
      <c r="AE402" s="10">
        <f t="shared" si="122"/>
        <v>-4.0445046708158729</v>
      </c>
      <c r="AF402" s="10"/>
      <c r="AG402" s="24">
        <f t="shared" si="128"/>
        <v>-1.4786972265286025E-2</v>
      </c>
      <c r="AH402" s="24">
        <f t="shared" si="129"/>
        <v>1.2473633694565223E-2</v>
      </c>
      <c r="AJ402" s="57">
        <f t="shared" si="130"/>
        <v>23.73837999999996</v>
      </c>
      <c r="AL402">
        <v>0.99995669786452235</v>
      </c>
      <c r="AN402">
        <v>0.99995669786452235</v>
      </c>
      <c r="AO402">
        <f t="shared" si="111"/>
        <v>1.9045543840690016E-5</v>
      </c>
      <c r="AP402">
        <f t="shared" si="112"/>
        <v>1.3084432096474397</v>
      </c>
      <c r="AR402" s="11">
        <f>($AW$18*$AW$15 -($AW$18*COS(RADIANS(A402)))-($AW$15*COS(RADIANS(DEGREES(ASIN(SIN(RADIANS(A403))*($AW$18/$AW$15)))))))</f>
        <v>-0.18136204180241072</v>
      </c>
      <c r="AS402">
        <f t="shared" si="113"/>
        <v>2872.5633620096301</v>
      </c>
    </row>
    <row r="403" spans="1:45" customFormat="1" x14ac:dyDescent="0.2">
      <c r="A403" s="7">
        <v>38</v>
      </c>
      <c r="B403" s="7">
        <v>92.89</v>
      </c>
      <c r="C403" s="7">
        <f t="shared" si="123"/>
        <v>9.289E-5</v>
      </c>
      <c r="D403" s="7"/>
      <c r="E403" s="7">
        <v>39.758000000000003</v>
      </c>
      <c r="F403" s="7"/>
      <c r="G403" s="7">
        <v>39.744</v>
      </c>
      <c r="H403" s="7">
        <v>40.097999999999999</v>
      </c>
      <c r="I403" s="7">
        <v>39.898000000000003</v>
      </c>
      <c r="J403" s="7">
        <v>39.290999999999997</v>
      </c>
      <c r="L403" s="13">
        <f t="shared" si="114"/>
        <v>9.289E-5</v>
      </c>
      <c r="M403" s="12"/>
      <c r="N403" s="10">
        <f t="shared" si="115"/>
        <v>2.6799999999999926</v>
      </c>
      <c r="O403" s="10">
        <f t="shared" si="116"/>
        <v>-1.328000000000003</v>
      </c>
      <c r="P403" s="10"/>
      <c r="Q403" s="13">
        <f t="shared" si="117"/>
        <v>2.6799999999999947E-6</v>
      </c>
      <c r="R403" s="10">
        <f t="shared" si="124"/>
        <v>-132800.00000000047</v>
      </c>
      <c r="S403" s="10"/>
      <c r="T403" s="10">
        <f t="shared" si="118"/>
        <v>3975800.0000000005</v>
      </c>
      <c r="U403" s="10"/>
      <c r="V403" s="10">
        <f t="shared" si="119"/>
        <v>-1.2103647255034338</v>
      </c>
      <c r="W403" s="10"/>
      <c r="X403" s="10">
        <f t="shared" si="120"/>
        <v>1.5994245293769271</v>
      </c>
      <c r="Y403" s="10">
        <f t="shared" si="121"/>
        <v>1.9679689628786923</v>
      </c>
      <c r="Z403" s="10"/>
      <c r="AA403" s="10">
        <f t="shared" si="125"/>
        <v>-1.4754144912578315E-2</v>
      </c>
      <c r="AB403" s="10">
        <f t="shared" si="126"/>
        <v>1.2352623130064133E-2</v>
      </c>
      <c r="AC403" s="10"/>
      <c r="AD403" s="10">
        <f t="shared" si="127"/>
        <v>6.5994245293769271</v>
      </c>
      <c r="AE403" s="10">
        <f t="shared" si="122"/>
        <v>-4.0320310371213077</v>
      </c>
      <c r="AF403" s="10"/>
      <c r="AG403" s="24">
        <f t="shared" si="128"/>
        <v>-1.4754144912578759E-2</v>
      </c>
      <c r="AH403" s="24">
        <f t="shared" si="129"/>
        <v>1.2352623130063911E-2</v>
      </c>
      <c r="AJ403" s="57">
        <f t="shared" si="130"/>
        <v>24.894519999999932</v>
      </c>
      <c r="AL403">
        <v>0.99997574340836304</v>
      </c>
      <c r="AN403">
        <v>0.99997574340836304</v>
      </c>
      <c r="AO403">
        <f t="shared" si="111"/>
        <v>1.0962642762346597E-5</v>
      </c>
      <c r="AP403">
        <f t="shared" si="112"/>
        <v>0.75314181638319511</v>
      </c>
      <c r="AR403" s="11">
        <f>($AW$18*$AW$15 -($AW$18*COS(RADIANS(A403)))-($AW$15*COS(RADIANS(DEGREES(ASIN(SIN(RADIANS(A404))*($AW$18/$AW$15)))))))</f>
        <v>-0.18005457216465609</v>
      </c>
      <c r="AS403">
        <f t="shared" si="113"/>
        <v>2857.3028765714707</v>
      </c>
    </row>
    <row r="404" spans="1:45" customFormat="1" x14ac:dyDescent="0.2">
      <c r="A404" s="7">
        <v>39</v>
      </c>
      <c r="B404" s="7">
        <v>95.57</v>
      </c>
      <c r="C404" s="7">
        <f t="shared" si="123"/>
        <v>9.5569999999999995E-5</v>
      </c>
      <c r="D404" s="7"/>
      <c r="E404" s="7">
        <v>38.43</v>
      </c>
      <c r="F404" s="7"/>
      <c r="G404" s="7">
        <v>38.405000000000001</v>
      </c>
      <c r="H404" s="7">
        <v>38.789000000000001</v>
      </c>
      <c r="I404" s="7">
        <v>38.543999999999997</v>
      </c>
      <c r="J404" s="7">
        <v>37.984000000000002</v>
      </c>
      <c r="L404" s="13">
        <f t="shared" si="114"/>
        <v>9.5569999999999995E-5</v>
      </c>
      <c r="M404" s="12"/>
      <c r="N404" s="10">
        <f t="shared" si="115"/>
        <v>2.730000000000004</v>
      </c>
      <c r="O404" s="10">
        <f t="shared" si="116"/>
        <v>-1.2879999999999967</v>
      </c>
      <c r="P404" s="10"/>
      <c r="Q404" s="13">
        <f t="shared" si="117"/>
        <v>2.7299999999999959E-6</v>
      </c>
      <c r="R404" s="10">
        <f t="shared" si="124"/>
        <v>-128799.99999999953</v>
      </c>
      <c r="S404" s="10"/>
      <c r="T404" s="10">
        <f t="shared" si="118"/>
        <v>3843000</v>
      </c>
      <c r="U404" s="10"/>
      <c r="V404" s="10">
        <f t="shared" si="119"/>
        <v>-1.2202155517743594</v>
      </c>
      <c r="W404" s="10"/>
      <c r="X404" s="10">
        <f t="shared" si="120"/>
        <v>1.5846703844643488</v>
      </c>
      <c r="Y404" s="10">
        <f t="shared" si="121"/>
        <v>1.9803215860087564</v>
      </c>
      <c r="Z404" s="10"/>
      <c r="AA404" s="10">
        <f t="shared" si="125"/>
        <v>-1.4805098803781558E-2</v>
      </c>
      <c r="AB404" s="10">
        <f t="shared" si="126"/>
        <v>1.2231931823379227E-2</v>
      </c>
      <c r="AC404" s="10"/>
      <c r="AD404" s="10">
        <f t="shared" si="127"/>
        <v>6.5846703844643484</v>
      </c>
      <c r="AE404" s="10">
        <f t="shared" si="122"/>
        <v>-4.0196784139912438</v>
      </c>
      <c r="AF404" s="10"/>
      <c r="AG404" s="24">
        <f t="shared" si="128"/>
        <v>-1.4805098803781114E-2</v>
      </c>
      <c r="AH404" s="24">
        <f t="shared" si="129"/>
        <v>1.2231931823379227E-2</v>
      </c>
      <c r="AJ404" s="57">
        <f t="shared" si="130"/>
        <v>26.090610000000037</v>
      </c>
      <c r="AL404">
        <v>0.99998670605112538</v>
      </c>
      <c r="AN404">
        <v>0.99998670605112538</v>
      </c>
      <c r="AO404">
        <f t="shared" si="111"/>
        <v>6.1685998838933997E-6</v>
      </c>
      <c r="AP404">
        <f t="shared" si="112"/>
        <v>0.42378745908365106</v>
      </c>
      <c r="AR404" s="11">
        <f>($AW$18*$AW$15 -($AW$18*COS(RADIANS(A404)))-($AW$15*COS(RADIANS(DEGREES(ASIN(SIN(RADIANS(A405))*($AW$18/$AW$15)))))))</f>
        <v>-0.17872270243155453</v>
      </c>
      <c r="AS404">
        <f t="shared" si="113"/>
        <v>2841.5464296891928</v>
      </c>
    </row>
    <row r="405" spans="1:45" customFormat="1" x14ac:dyDescent="0.2">
      <c r="A405" s="7">
        <v>40</v>
      </c>
      <c r="B405" s="7">
        <v>98.3</v>
      </c>
      <c r="C405" s="7">
        <f t="shared" si="123"/>
        <v>9.8299999999999991E-5</v>
      </c>
      <c r="D405" s="7"/>
      <c r="E405" s="7">
        <v>37.142000000000003</v>
      </c>
      <c r="F405" s="7"/>
      <c r="G405" s="7">
        <v>37.125999999999998</v>
      </c>
      <c r="H405" s="7">
        <v>37.511000000000003</v>
      </c>
      <c r="I405" s="7">
        <v>37.24</v>
      </c>
      <c r="J405" s="7">
        <v>36.689</v>
      </c>
      <c r="L405" s="13">
        <f t="shared" si="114"/>
        <v>9.8299999999999991E-5</v>
      </c>
      <c r="M405" s="12"/>
      <c r="N405" s="10">
        <f t="shared" si="115"/>
        <v>2.7900000000000063</v>
      </c>
      <c r="O405" s="10">
        <f t="shared" si="116"/>
        <v>-1.2469999999999999</v>
      </c>
      <c r="P405" s="10"/>
      <c r="Q405" s="13">
        <f t="shared" si="117"/>
        <v>2.7900000000000055E-6</v>
      </c>
      <c r="R405" s="10">
        <f t="shared" si="124"/>
        <v>-124700</v>
      </c>
      <c r="S405" s="10"/>
      <c r="T405" s="10">
        <f t="shared" si="118"/>
        <v>3714200.0000000005</v>
      </c>
      <c r="U405" s="10"/>
      <c r="V405" s="10">
        <f t="shared" si="119"/>
        <v>-1.2283868582407103</v>
      </c>
      <c r="W405" s="10"/>
      <c r="X405" s="10">
        <f t="shared" si="120"/>
        <v>1.5698652856605673</v>
      </c>
      <c r="Y405" s="10">
        <f t="shared" si="121"/>
        <v>1.9925535178321356</v>
      </c>
      <c r="Z405" s="10"/>
      <c r="AA405" s="10">
        <f t="shared" si="125"/>
        <v>-1.4831327991448706E-2</v>
      </c>
      <c r="AB405" s="10">
        <f t="shared" si="126"/>
        <v>1.2154678712200662E-2</v>
      </c>
      <c r="AC405" s="10"/>
      <c r="AD405" s="10">
        <f t="shared" si="127"/>
        <v>6.5698652856605673</v>
      </c>
      <c r="AE405" s="10">
        <f t="shared" si="122"/>
        <v>-4.0074464821678646</v>
      </c>
      <c r="AF405" s="10"/>
      <c r="AG405" s="24">
        <f t="shared" si="128"/>
        <v>-1.4831327991448262E-2</v>
      </c>
      <c r="AH405" s="24">
        <f t="shared" si="129"/>
        <v>1.2154678712200884E-2</v>
      </c>
      <c r="AJ405" s="57">
        <f t="shared" si="130"/>
        <v>27.425700000000063</v>
      </c>
      <c r="AL405">
        <v>0.99999287465100928</v>
      </c>
      <c r="AN405">
        <v>0.99999287465100928</v>
      </c>
      <c r="AO405">
        <f t="shared" si="111"/>
        <v>3.3918990793857517E-6</v>
      </c>
      <c r="AP405">
        <f t="shared" si="112"/>
        <v>0.23302602201097852</v>
      </c>
      <c r="AR405" s="11">
        <f>($AW$18*$AW$15 -($AW$18*COS(RADIANS(A405)))-($AW$15*COS(RADIANS(DEGREES(ASIN(SIN(RADIANS(A406))*($AW$18/$AW$15)))))))</f>
        <v>-0.17736719837349169</v>
      </c>
      <c r="AS405">
        <f t="shared" si="113"/>
        <v>2824.760226843337</v>
      </c>
    </row>
    <row r="406" spans="1:45" customFormat="1" x14ac:dyDescent="0.2">
      <c r="A406" s="7">
        <v>41</v>
      </c>
      <c r="B406" s="7">
        <v>101.09</v>
      </c>
      <c r="C406" s="7">
        <f t="shared" si="123"/>
        <v>1.0109E-4</v>
      </c>
      <c r="D406" s="7"/>
      <c r="E406" s="7">
        <v>35.895000000000003</v>
      </c>
      <c r="F406" s="7"/>
      <c r="G406" s="7">
        <v>35.860999999999997</v>
      </c>
      <c r="H406" s="7">
        <v>36.271000000000001</v>
      </c>
      <c r="I406" s="7">
        <v>35.966000000000001</v>
      </c>
      <c r="J406" s="7">
        <v>35.481000000000002</v>
      </c>
      <c r="L406" s="13">
        <f t="shared" si="114"/>
        <v>1.0109E-4</v>
      </c>
      <c r="M406" s="12"/>
      <c r="N406" s="10">
        <f t="shared" si="115"/>
        <v>2.8299999999999983</v>
      </c>
      <c r="O406" s="10">
        <f t="shared" si="116"/>
        <v>-1.1970000000000027</v>
      </c>
      <c r="P406" s="10"/>
      <c r="Q406" s="13">
        <f t="shared" si="117"/>
        <v>2.8299999999999983E-6</v>
      </c>
      <c r="R406" s="10">
        <f t="shared" si="124"/>
        <v>-119700.00000000047</v>
      </c>
      <c r="S406" s="10"/>
      <c r="T406" s="10">
        <f t="shared" si="118"/>
        <v>3589500.0000000005</v>
      </c>
      <c r="U406" s="10"/>
      <c r="V406" s="10">
        <f t="shared" si="119"/>
        <v>-1.2395001685922278</v>
      </c>
      <c r="W406" s="10"/>
      <c r="X406" s="10">
        <f t="shared" si="120"/>
        <v>1.5550339576691186</v>
      </c>
      <c r="Y406" s="10">
        <f t="shared" si="121"/>
        <v>2.0047081965443363</v>
      </c>
      <c r="Z406" s="10"/>
      <c r="AA406" s="10">
        <f t="shared" si="125"/>
        <v>-1.4729514981880243E-2</v>
      </c>
      <c r="AB406" s="10">
        <f t="shared" si="126"/>
        <v>1.1990941520635179E-2</v>
      </c>
      <c r="AC406" s="10"/>
      <c r="AD406" s="10">
        <f t="shared" si="127"/>
        <v>6.555033957669119</v>
      </c>
      <c r="AE406" s="10">
        <f t="shared" si="122"/>
        <v>-3.9952918034556637</v>
      </c>
      <c r="AF406" s="10"/>
      <c r="AG406" s="24">
        <f t="shared" si="128"/>
        <v>-1.4729514981881131E-2</v>
      </c>
      <c r="AH406" s="24">
        <f t="shared" si="129"/>
        <v>1.1990941520635179E-2</v>
      </c>
      <c r="AJ406" s="57">
        <f t="shared" si="130"/>
        <v>28.608469999999983</v>
      </c>
      <c r="AL406">
        <v>0.99999626655008866</v>
      </c>
      <c r="AN406">
        <v>0.99999626655008866</v>
      </c>
      <c r="AO406">
        <f t="shared" si="111"/>
        <v>1.8218776749456822E-6</v>
      </c>
      <c r="AP406">
        <f t="shared" si="112"/>
        <v>0.12516436876420417</v>
      </c>
      <c r="AR406" s="11">
        <f>($AW$18*$AW$15 -($AW$18*COS(RADIANS(A406)))-($AW$15*COS(RADIANS(DEGREES(ASIN(SIN(RADIANS(A407))*($AW$18/$AW$15)))))))</f>
        <v>-0.17598884167266046</v>
      </c>
      <c r="AS406">
        <f t="shared" si="113"/>
        <v>2807.4041681356553</v>
      </c>
    </row>
    <row r="407" spans="1:45" customFormat="1" x14ac:dyDescent="0.2">
      <c r="A407" s="7">
        <v>42</v>
      </c>
      <c r="B407" s="7">
        <v>103.92</v>
      </c>
      <c r="C407" s="7">
        <f t="shared" si="123"/>
        <v>1.0391999999999999E-4</v>
      </c>
      <c r="D407" s="7"/>
      <c r="E407" s="7">
        <v>34.698</v>
      </c>
      <c r="F407" s="7"/>
      <c r="G407" s="7">
        <v>34.664999999999999</v>
      </c>
      <c r="H407" s="7">
        <v>35.072000000000003</v>
      </c>
      <c r="I407" s="7">
        <v>34.743000000000002</v>
      </c>
      <c r="J407" s="7">
        <v>34.314999999999998</v>
      </c>
      <c r="L407" s="13">
        <f t="shared" si="114"/>
        <v>1.0391999999999999E-4</v>
      </c>
      <c r="M407" s="12"/>
      <c r="N407" s="10">
        <f t="shared" si="115"/>
        <v>2.8799999999999955</v>
      </c>
      <c r="O407" s="10">
        <f t="shared" si="116"/>
        <v>-1.1559999999999988</v>
      </c>
      <c r="P407" s="10"/>
      <c r="Q407" s="13">
        <f t="shared" si="117"/>
        <v>2.8799999999999995E-6</v>
      </c>
      <c r="R407" s="10">
        <f t="shared" si="124"/>
        <v>-115600</v>
      </c>
      <c r="S407" s="10"/>
      <c r="T407" s="10">
        <f t="shared" si="118"/>
        <v>3469800</v>
      </c>
      <c r="U407" s="10"/>
      <c r="V407" s="10">
        <f t="shared" si="119"/>
        <v>-1.2338985719018019</v>
      </c>
      <c r="W407" s="10"/>
      <c r="X407" s="10">
        <f t="shared" si="120"/>
        <v>1.5403044426872383</v>
      </c>
      <c r="Y407" s="10">
        <f t="shared" si="121"/>
        <v>2.0166991380649715</v>
      </c>
      <c r="Z407" s="10"/>
      <c r="AA407" s="10">
        <f t="shared" si="125"/>
        <v>-1.4715488082414963E-2</v>
      </c>
      <c r="AB407" s="10">
        <f t="shared" si="126"/>
        <v>1.1872114627565988E-2</v>
      </c>
      <c r="AC407" s="10"/>
      <c r="AD407" s="10">
        <f t="shared" si="127"/>
        <v>6.5403044426872379</v>
      </c>
      <c r="AE407" s="10">
        <f t="shared" si="122"/>
        <v>-3.9833008619350285</v>
      </c>
      <c r="AF407" s="10"/>
      <c r="AG407" s="24">
        <f t="shared" si="128"/>
        <v>-1.4715488082414296E-2</v>
      </c>
      <c r="AH407" s="24">
        <f t="shared" si="129"/>
        <v>1.1872114627565988E-2</v>
      </c>
      <c r="AJ407" s="57">
        <f t="shared" si="130"/>
        <v>29.928959999999954</v>
      </c>
      <c r="AL407">
        <v>0.99999808842776361</v>
      </c>
      <c r="AN407">
        <v>0.99999808842776361</v>
      </c>
      <c r="AO407">
        <f t="shared" si="111"/>
        <v>9.5554241497097792E-7</v>
      </c>
      <c r="AP407">
        <f t="shared" si="112"/>
        <v>6.564648375793479E-2</v>
      </c>
      <c r="AR407" s="11">
        <f>($AW$18*$AW$15 -($AW$18*COS(RADIANS(A407)))-($AW$15*COS(RADIANS(DEGREES(ASIN(SIN(RADIANS(A408))*($AW$18/$AW$15)))))))</f>
        <v>-0.17458842950958736</v>
      </c>
      <c r="AS407">
        <f t="shared" si="113"/>
        <v>2789.756941747517</v>
      </c>
    </row>
    <row r="408" spans="1:45" customFormat="1" x14ac:dyDescent="0.2">
      <c r="A408" s="7">
        <v>43</v>
      </c>
      <c r="B408" s="7">
        <v>106.8</v>
      </c>
      <c r="C408" s="7">
        <f t="shared" si="123"/>
        <v>1.0679999999999999E-4</v>
      </c>
      <c r="D408" s="7"/>
      <c r="E408" s="7">
        <v>33.542000000000002</v>
      </c>
      <c r="F408" s="7"/>
      <c r="G408" s="7">
        <v>33.494999999999997</v>
      </c>
      <c r="H408" s="7">
        <v>33.902000000000001</v>
      </c>
      <c r="I408" s="7">
        <v>33.575000000000003</v>
      </c>
      <c r="J408" s="7">
        <v>33.198</v>
      </c>
      <c r="L408" s="13">
        <f t="shared" si="114"/>
        <v>1.0679999999999999E-4</v>
      </c>
      <c r="M408" s="12"/>
      <c r="N408" s="10">
        <f t="shared" si="115"/>
        <v>2.9200000000000017</v>
      </c>
      <c r="O408" s="10">
        <f t="shared" si="116"/>
        <v>-1.097999999999999</v>
      </c>
      <c r="P408" s="10"/>
      <c r="Q408" s="13">
        <f t="shared" si="117"/>
        <v>2.9200000000000059E-6</v>
      </c>
      <c r="R408" s="10">
        <f t="shared" si="124"/>
        <v>-109799.99999999953</v>
      </c>
      <c r="S408" s="10"/>
      <c r="T408" s="10">
        <f t="shared" si="118"/>
        <v>3354200</v>
      </c>
      <c r="U408" s="10"/>
      <c r="V408" s="10">
        <f t="shared" si="119"/>
        <v>-1.2484463688475751</v>
      </c>
      <c r="W408" s="10"/>
      <c r="X408" s="10">
        <f t="shared" si="120"/>
        <v>1.5255889546048234</v>
      </c>
      <c r="Y408" s="10">
        <f t="shared" si="121"/>
        <v>2.0285712526925375</v>
      </c>
      <c r="Z408" s="10"/>
      <c r="AA408" s="10">
        <f t="shared" si="125"/>
        <v>-1.4454561875956617E-2</v>
      </c>
      <c r="AB408" s="10">
        <f t="shared" si="126"/>
        <v>1.171454623995416E-2</v>
      </c>
      <c r="AC408" s="10"/>
      <c r="AD408" s="10">
        <f t="shared" si="127"/>
        <v>6.5255889546048236</v>
      </c>
      <c r="AE408" s="10">
        <f t="shared" si="122"/>
        <v>-3.9714287473074625</v>
      </c>
      <c r="AF408" s="10"/>
      <c r="AG408" s="24">
        <f t="shared" si="128"/>
        <v>-1.4454561875957062E-2</v>
      </c>
      <c r="AH408" s="24">
        <f t="shared" si="129"/>
        <v>1.171454623995416E-2</v>
      </c>
      <c r="AJ408" s="57">
        <f t="shared" si="130"/>
        <v>31.185600000000015</v>
      </c>
      <c r="AL408">
        <v>0.99999904397017858</v>
      </c>
      <c r="AN408">
        <v>0.99999904397017858</v>
      </c>
      <c r="AO408">
        <f t="shared" si="111"/>
        <v>4.8918058948022036E-7</v>
      </c>
      <c r="AP408">
        <f t="shared" si="112"/>
        <v>3.3607075017162466E-2</v>
      </c>
      <c r="AR408" s="11">
        <f>($AW$18*$AW$15 -($AW$18*COS(RADIANS(A408)))-($AW$15*COS(RADIANS(DEGREES(ASIN(SIN(RADIANS(A409))*($AW$18/$AW$15)))))))</f>
        <v>-0.17316677412092535</v>
      </c>
      <c r="AS408">
        <f t="shared" si="113"/>
        <v>2771.5517587347458</v>
      </c>
    </row>
    <row r="409" spans="1:45" customFormat="1" x14ac:dyDescent="0.2">
      <c r="A409" s="7">
        <v>44</v>
      </c>
      <c r="B409" s="7">
        <v>109.72</v>
      </c>
      <c r="C409" s="7">
        <f t="shared" si="123"/>
        <v>1.0972E-4</v>
      </c>
      <c r="D409" s="7"/>
      <c r="E409" s="7">
        <v>32.444000000000003</v>
      </c>
      <c r="F409" s="7"/>
      <c r="G409" s="7">
        <v>32.371000000000002</v>
      </c>
      <c r="H409" s="7">
        <v>32.777000000000001</v>
      </c>
      <c r="I409" s="7">
        <v>32.459000000000003</v>
      </c>
      <c r="J409" s="7">
        <v>32.168999999999997</v>
      </c>
      <c r="L409" s="13">
        <f t="shared" si="114"/>
        <v>1.0972E-4</v>
      </c>
      <c r="M409" s="12"/>
      <c r="N409" s="10">
        <f t="shared" si="115"/>
        <v>2.9699999999999989</v>
      </c>
      <c r="O409" s="10">
        <f t="shared" si="116"/>
        <v>-1.0640000000000036</v>
      </c>
      <c r="P409" s="10"/>
      <c r="Q409" s="13">
        <f t="shared" si="117"/>
        <v>2.9699999999999936E-6</v>
      </c>
      <c r="R409" s="10">
        <f t="shared" si="124"/>
        <v>-106400.00000000047</v>
      </c>
      <c r="S409" s="10"/>
      <c r="T409" s="10">
        <f t="shared" si="118"/>
        <v>3244400.0000000005</v>
      </c>
      <c r="U409" s="10"/>
      <c r="V409" s="10">
        <f t="shared" si="119"/>
        <v>-1.2423543372599211</v>
      </c>
      <c r="W409" s="10"/>
      <c r="X409" s="10">
        <f t="shared" si="120"/>
        <v>1.5111343927288667</v>
      </c>
      <c r="Y409" s="10">
        <f t="shared" si="121"/>
        <v>2.0402857989324916</v>
      </c>
      <c r="Z409" s="10"/>
      <c r="AA409" s="10">
        <f t="shared" si="125"/>
        <v>-1.4481453477948936E-2</v>
      </c>
      <c r="AB409" s="10">
        <f t="shared" si="126"/>
        <v>1.1599579957380257E-2</v>
      </c>
      <c r="AC409" s="10"/>
      <c r="AD409" s="10">
        <f t="shared" si="127"/>
        <v>6.5111343927288665</v>
      </c>
      <c r="AE409" s="10">
        <f t="shared" si="122"/>
        <v>-3.9597142010675084</v>
      </c>
      <c r="AF409" s="10"/>
      <c r="AG409" s="24">
        <f t="shared" si="128"/>
        <v>-1.4481453477948492E-2</v>
      </c>
      <c r="AH409" s="24">
        <f t="shared" si="129"/>
        <v>1.1599579957380257E-2</v>
      </c>
      <c r="AJ409" s="57">
        <f t="shared" si="130"/>
        <v>32.586839999999988</v>
      </c>
      <c r="AL409">
        <v>0.99999953315076806</v>
      </c>
      <c r="AN409">
        <v>0.99999953315076806</v>
      </c>
      <c r="AO409">
        <f t="shared" si="111"/>
        <v>2.4434899104086583E-7</v>
      </c>
      <c r="AP409">
        <f t="shared" si="112"/>
        <v>1.6786959762659141E-2</v>
      </c>
      <c r="AR409" s="11">
        <f>($AW$18*$AW$15 -($AW$18*COS(RADIANS(A409)))-($AW$15*COS(RADIANS(DEGREES(ASIN(SIN(RADIANS(A410))*($AW$18/$AW$15)))))))</f>
        <v>-0.17172470232708212</v>
      </c>
      <c r="AS409">
        <f t="shared" si="113"/>
        <v>2754.1207534011255</v>
      </c>
    </row>
    <row r="410" spans="1:45" customFormat="1" x14ac:dyDescent="0.2">
      <c r="A410" s="7">
        <v>45</v>
      </c>
      <c r="B410" s="7">
        <v>112.69</v>
      </c>
      <c r="C410" s="7">
        <f t="shared" si="123"/>
        <v>1.1268999999999999E-4</v>
      </c>
      <c r="D410" s="7"/>
      <c r="E410" s="7">
        <v>31.38</v>
      </c>
      <c r="F410" s="7"/>
      <c r="G410" s="7">
        <v>31.315999999999999</v>
      </c>
      <c r="H410" s="7">
        <v>31.687999999999999</v>
      </c>
      <c r="I410" s="7">
        <v>31.367000000000001</v>
      </c>
      <c r="J410" s="7">
        <v>31.151</v>
      </c>
      <c r="L410" s="13">
        <f t="shared" si="114"/>
        <v>1.1268999999999999E-4</v>
      </c>
      <c r="M410" s="12"/>
      <c r="N410" s="10">
        <f t="shared" si="115"/>
        <v>3.0100000000000051</v>
      </c>
      <c r="O410" s="10">
        <f t="shared" si="116"/>
        <v>-1.0109999999999992</v>
      </c>
      <c r="P410" s="10"/>
      <c r="Q410" s="13">
        <f t="shared" si="117"/>
        <v>3.01E-6</v>
      </c>
      <c r="R410" s="10">
        <f t="shared" si="124"/>
        <v>-101100</v>
      </c>
      <c r="S410" s="10"/>
      <c r="T410" s="10">
        <f t="shared" si="118"/>
        <v>3138000</v>
      </c>
      <c r="U410" s="10"/>
      <c r="V410" s="10">
        <f t="shared" si="119"/>
        <v>-1.256584312294819</v>
      </c>
      <c r="W410" s="10"/>
      <c r="X410" s="10">
        <f t="shared" si="120"/>
        <v>1.4966529392509178</v>
      </c>
      <c r="Y410" s="10">
        <f t="shared" si="121"/>
        <v>2.0518853788898719</v>
      </c>
      <c r="Z410" s="10"/>
      <c r="AA410" s="10">
        <f t="shared" si="125"/>
        <v>-1.4222447682738837E-2</v>
      </c>
      <c r="AB410" s="10">
        <f t="shared" si="126"/>
        <v>1.144798006187786E-2</v>
      </c>
      <c r="AC410" s="10"/>
      <c r="AD410" s="10">
        <f t="shared" si="127"/>
        <v>6.496652939250918</v>
      </c>
      <c r="AE410" s="10">
        <f t="shared" si="122"/>
        <v>-3.9481146211101281</v>
      </c>
      <c r="AF410" s="10"/>
      <c r="AG410" s="24">
        <f t="shared" si="128"/>
        <v>-1.4222447682739059E-2</v>
      </c>
      <c r="AH410" s="24">
        <f t="shared" si="129"/>
        <v>1.144798006187786E-2</v>
      </c>
      <c r="AJ410" s="57">
        <f t="shared" si="130"/>
        <v>33.91969000000006</v>
      </c>
      <c r="AL410">
        <v>0.9999997774997591</v>
      </c>
      <c r="AN410">
        <v>0.9999997774997591</v>
      </c>
      <c r="AO410">
        <f t="shared" si="111"/>
        <v>1.1904390473382875E-7</v>
      </c>
      <c r="AP410">
        <f t="shared" si="112"/>
        <v>8.178405935886977E-3</v>
      </c>
      <c r="AR410" s="11">
        <f>($AW$18*$AW$15 -($AW$18*COS(RADIANS(A410)))-($AW$15*COS(RADIANS(DEGREES(ASIN(SIN(RADIANS(A411))*($AW$18/$AW$15)))))))</f>
        <v>-0.17026305502825503</v>
      </c>
      <c r="AS410">
        <f t="shared" si="113"/>
        <v>2735.9055744101656</v>
      </c>
    </row>
    <row r="411" spans="1:45" customFormat="1" x14ac:dyDescent="0.2">
      <c r="A411" s="7">
        <v>46</v>
      </c>
      <c r="B411" s="7">
        <v>115.7</v>
      </c>
      <c r="C411" s="7">
        <f t="shared" si="123"/>
        <v>1.1569999999999999E-4</v>
      </c>
      <c r="D411" s="7"/>
      <c r="E411" s="7">
        <v>30.369</v>
      </c>
      <c r="F411" s="7"/>
      <c r="G411" s="7">
        <v>30.274000000000001</v>
      </c>
      <c r="H411" s="7">
        <v>30.658999999999999</v>
      </c>
      <c r="I411" s="7">
        <v>30.334</v>
      </c>
      <c r="J411" s="7">
        <v>30.21</v>
      </c>
      <c r="L411" s="13">
        <f t="shared" si="114"/>
        <v>1.1569999999999999E-4</v>
      </c>
      <c r="M411" s="12"/>
      <c r="N411" s="10">
        <f t="shared" si="115"/>
        <v>3.0600000000000023</v>
      </c>
      <c r="O411" s="10">
        <f t="shared" si="116"/>
        <v>-0.98000000000000043</v>
      </c>
      <c r="P411" s="10"/>
      <c r="Q411" s="13">
        <f t="shared" si="117"/>
        <v>3.0600000000000012E-6</v>
      </c>
      <c r="R411" s="10">
        <f t="shared" si="124"/>
        <v>-98000</v>
      </c>
      <c r="S411" s="10"/>
      <c r="T411" s="10">
        <f t="shared" si="118"/>
        <v>3036900</v>
      </c>
      <c r="U411" s="10"/>
      <c r="V411" s="10">
        <f t="shared" si="119"/>
        <v>-1.2696697128864303</v>
      </c>
      <c r="W411" s="10"/>
      <c r="X411" s="10">
        <f t="shared" si="120"/>
        <v>1.482430491568179</v>
      </c>
      <c r="Y411" s="10">
        <f t="shared" si="121"/>
        <v>2.0633333589517497</v>
      </c>
      <c r="Z411" s="10"/>
      <c r="AA411" s="10">
        <f t="shared" si="125"/>
        <v>-1.424568269429205E-2</v>
      </c>
      <c r="AB411" s="10">
        <f t="shared" si="126"/>
        <v>1.1336829972257156E-2</v>
      </c>
      <c r="AC411" s="10"/>
      <c r="AD411" s="10">
        <f t="shared" si="127"/>
        <v>6.482430491568179</v>
      </c>
      <c r="AE411" s="10">
        <f t="shared" si="122"/>
        <v>-3.9366666410482503</v>
      </c>
      <c r="AF411" s="10"/>
      <c r="AG411" s="24">
        <f t="shared" si="128"/>
        <v>-1.424568269429205E-2</v>
      </c>
      <c r="AH411" s="24">
        <f t="shared" si="129"/>
        <v>1.1336829972257156E-2</v>
      </c>
      <c r="AJ411" s="57">
        <f t="shared" si="130"/>
        <v>35.404200000000024</v>
      </c>
      <c r="AL411">
        <v>0.99999989654366384</v>
      </c>
      <c r="AN411">
        <v>0.99999989654366384</v>
      </c>
      <c r="AO411">
        <f t="shared" si="111"/>
        <v>5.654469592553113E-8</v>
      </c>
      <c r="AP411">
        <f t="shared" si="112"/>
        <v>3.8846632075306476E-3</v>
      </c>
      <c r="AR411" s="11">
        <f>($AW$18*$AW$15 -($AW$18*COS(RADIANS(A411)))-($AW$15*COS(RADIANS(DEGREES(ASIN(SIN(RADIANS(A412))*($AW$18/$AW$15)))))))</f>
        <v>-0.16878268666745658</v>
      </c>
      <c r="AS411">
        <f t="shared" si="113"/>
        <v>2718.4830950579412</v>
      </c>
    </row>
    <row r="412" spans="1:45" customFormat="1" x14ac:dyDescent="0.2">
      <c r="A412" s="7">
        <v>47</v>
      </c>
      <c r="B412" s="7">
        <v>118.76</v>
      </c>
      <c r="C412" s="7">
        <f t="shared" si="123"/>
        <v>1.1875999999999999E-4</v>
      </c>
      <c r="D412" s="7"/>
      <c r="E412" s="7">
        <v>29.388999999999999</v>
      </c>
      <c r="F412" s="7"/>
      <c r="G412" s="7">
        <v>29.286999999999999</v>
      </c>
      <c r="H412" s="7">
        <v>29.654</v>
      </c>
      <c r="I412" s="7">
        <v>29.317</v>
      </c>
      <c r="J412" s="7">
        <v>29.297999999999998</v>
      </c>
      <c r="L412" s="13">
        <f t="shared" si="114"/>
        <v>1.1875999999999999E-4</v>
      </c>
      <c r="M412" s="12"/>
      <c r="N412" s="10">
        <f t="shared" si="115"/>
        <v>3.0899999999999892</v>
      </c>
      <c r="O412" s="10">
        <f t="shared" si="116"/>
        <v>-0.94299999999999784</v>
      </c>
      <c r="P412" s="10"/>
      <c r="Q412" s="13">
        <f t="shared" si="117"/>
        <v>3.0899999999999992E-6</v>
      </c>
      <c r="R412" s="10">
        <f t="shared" si="124"/>
        <v>-94300</v>
      </c>
      <c r="S412" s="10"/>
      <c r="T412" s="10">
        <f t="shared" si="118"/>
        <v>2938900</v>
      </c>
      <c r="U412" s="10"/>
      <c r="V412" s="10">
        <f t="shared" si="119"/>
        <v>-1.2736088462067043</v>
      </c>
      <c r="W412" s="10"/>
      <c r="X412" s="10">
        <f t="shared" si="120"/>
        <v>1.4681848088738869</v>
      </c>
      <c r="Y412" s="10">
        <f t="shared" si="121"/>
        <v>2.0746701889240069</v>
      </c>
      <c r="Z412" s="10"/>
      <c r="AA412" s="10">
        <f t="shared" si="125"/>
        <v>-1.4163603171286621E-2</v>
      </c>
      <c r="AB412" s="10">
        <f t="shared" si="126"/>
        <v>1.1155344596736061E-2</v>
      </c>
      <c r="AC412" s="10"/>
      <c r="AD412" s="10">
        <f t="shared" si="127"/>
        <v>6.4681848088738869</v>
      </c>
      <c r="AE412" s="10">
        <f t="shared" si="122"/>
        <v>-3.9253298110759931</v>
      </c>
      <c r="AF412" s="10"/>
      <c r="AG412" s="24">
        <f t="shared" si="128"/>
        <v>-1.4163603171287065E-2</v>
      </c>
      <c r="AH412" s="24">
        <f t="shared" si="129"/>
        <v>1.1155344596736061E-2</v>
      </c>
      <c r="AJ412" s="57">
        <f t="shared" si="130"/>
        <v>36.696839999999874</v>
      </c>
      <c r="AL412">
        <v>0.99999995308835976</v>
      </c>
      <c r="AN412">
        <v>0.99999995308835976</v>
      </c>
      <c r="AO412">
        <f t="shared" si="111"/>
        <v>2.6175629885827334E-8</v>
      </c>
      <c r="AP412">
        <f t="shared" si="112"/>
        <v>1.7982854923356451E-3</v>
      </c>
      <c r="AR412" s="11">
        <f>($AW$18*$AW$15 -($AW$18*COS(RADIANS(A412)))-($AW$15*COS(RADIANS(DEGREES(ASIN(SIN(RADIANS(A413))*($AW$18/$AW$15)))))))</f>
        <v>-0.1672844646591421</v>
      </c>
      <c r="AS412">
        <f t="shared" si="113"/>
        <v>2700.3358608660928</v>
      </c>
    </row>
    <row r="413" spans="1:45" customFormat="1" x14ac:dyDescent="0.2">
      <c r="A413" s="7">
        <v>48</v>
      </c>
      <c r="B413" s="7">
        <v>121.85</v>
      </c>
      <c r="C413" s="7">
        <f t="shared" si="123"/>
        <v>1.2184999999999999E-4</v>
      </c>
      <c r="D413" s="7"/>
      <c r="E413" s="7">
        <v>28.446000000000002</v>
      </c>
      <c r="F413" s="7"/>
      <c r="G413" s="7">
        <v>28.352</v>
      </c>
      <c r="H413" s="7">
        <v>28.696999999999999</v>
      </c>
      <c r="I413" s="7">
        <v>28.359000000000002</v>
      </c>
      <c r="J413" s="7">
        <v>28.378</v>
      </c>
      <c r="L413" s="13">
        <f t="shared" si="114"/>
        <v>1.2184999999999999E-4</v>
      </c>
      <c r="M413" s="12"/>
      <c r="N413" s="10">
        <f t="shared" si="115"/>
        <v>3.1400000000000006</v>
      </c>
      <c r="O413" s="10">
        <f t="shared" si="116"/>
        <v>-0.90700000000000003</v>
      </c>
      <c r="P413" s="10"/>
      <c r="Q413" s="13">
        <f t="shared" si="117"/>
        <v>3.1399999999999869E-6</v>
      </c>
      <c r="R413" s="10">
        <f t="shared" si="124"/>
        <v>-90700</v>
      </c>
      <c r="S413" s="10"/>
      <c r="T413" s="10">
        <f t="shared" si="118"/>
        <v>2844600</v>
      </c>
      <c r="U413" s="10"/>
      <c r="V413" s="10">
        <f t="shared" si="119"/>
        <v>-1.2772169653964975</v>
      </c>
      <c r="W413" s="10"/>
      <c r="X413" s="10">
        <f t="shared" si="120"/>
        <v>1.4540212057026003</v>
      </c>
      <c r="Y413" s="10">
        <f t="shared" si="121"/>
        <v>2.085825533520743</v>
      </c>
      <c r="Z413" s="10"/>
      <c r="AA413" s="10">
        <f t="shared" si="125"/>
        <v>-1.4073039657036324E-2</v>
      </c>
      <c r="AB413" s="10">
        <f t="shared" si="126"/>
        <v>1.1049734538944644E-2</v>
      </c>
      <c r="AC413" s="10"/>
      <c r="AD413" s="10">
        <f t="shared" si="127"/>
        <v>6.4540212057025999</v>
      </c>
      <c r="AE413" s="10">
        <f t="shared" si="122"/>
        <v>-3.914174466479257</v>
      </c>
      <c r="AF413" s="10"/>
      <c r="AG413" s="24">
        <f t="shared" si="128"/>
        <v>-1.4073039657035658E-2</v>
      </c>
      <c r="AH413" s="24">
        <f t="shared" si="129"/>
        <v>1.1049734538944644E-2</v>
      </c>
      <c r="AJ413" s="57">
        <f t="shared" si="130"/>
        <v>38.260900000000007</v>
      </c>
      <c r="AL413">
        <v>0.99999997926398965</v>
      </c>
      <c r="AN413">
        <v>0.99999997926398965</v>
      </c>
      <c r="AO413">
        <f t="shared" si="111"/>
        <v>1.1804703992090992E-8</v>
      </c>
      <c r="AP413">
        <f t="shared" si="112"/>
        <v>8.1099205722601631E-4</v>
      </c>
      <c r="AR413" s="11">
        <f>($AW$18*$AW$15 -($AW$18*COS(RADIANS(A413)))-($AW$15*COS(RADIANS(DEGREES(ASIN(SIN(RADIANS(A414))*($AW$18/$AW$15)))))))</f>
        <v>-0.16576926878209247</v>
      </c>
      <c r="AS413">
        <f t="shared" si="113"/>
        <v>2681.6958837494203</v>
      </c>
    </row>
    <row r="414" spans="1:45" customFormat="1" x14ac:dyDescent="0.2">
      <c r="A414" s="7">
        <v>49</v>
      </c>
      <c r="B414" s="7">
        <v>124.99</v>
      </c>
      <c r="C414" s="7">
        <f t="shared" si="123"/>
        <v>1.2498999999999998E-4</v>
      </c>
      <c r="D414" s="7"/>
      <c r="E414" s="7">
        <v>27.539000000000001</v>
      </c>
      <c r="F414" s="7"/>
      <c r="G414" s="7">
        <v>27.422999999999998</v>
      </c>
      <c r="H414" s="7">
        <v>27.771999999999998</v>
      </c>
      <c r="I414" s="7">
        <v>27.437000000000001</v>
      </c>
      <c r="J414" s="7">
        <v>27.524000000000001</v>
      </c>
      <c r="L414" s="13">
        <f t="shared" si="114"/>
        <v>1.2498999999999998E-4</v>
      </c>
      <c r="M414" s="12"/>
      <c r="N414" s="10">
        <f t="shared" si="115"/>
        <v>3.1700000000000017</v>
      </c>
      <c r="O414" s="10">
        <f t="shared" si="116"/>
        <v>-0.86700000000000088</v>
      </c>
      <c r="P414" s="10"/>
      <c r="Q414" s="13">
        <f t="shared" si="117"/>
        <v>3.170000000000012E-6</v>
      </c>
      <c r="R414" s="10">
        <f t="shared" si="124"/>
        <v>-86700</v>
      </c>
      <c r="S414" s="10"/>
      <c r="T414" s="10">
        <f t="shared" si="118"/>
        <v>2753900</v>
      </c>
      <c r="U414" s="10"/>
      <c r="V414" s="10">
        <f t="shared" si="119"/>
        <v>-1.3045087599129266</v>
      </c>
      <c r="W414" s="10"/>
      <c r="X414" s="10">
        <f t="shared" si="120"/>
        <v>1.439948166045564</v>
      </c>
      <c r="Y414" s="10">
        <f t="shared" si="121"/>
        <v>2.0968752680596876</v>
      </c>
      <c r="Z414" s="10"/>
      <c r="AA414" s="10">
        <f t="shared" si="125"/>
        <v>-1.389258356163392E-2</v>
      </c>
      <c r="AB414" s="10">
        <f t="shared" si="126"/>
        <v>1.087723068047497E-2</v>
      </c>
      <c r="AC414" s="10"/>
      <c r="AD414" s="10">
        <f t="shared" si="127"/>
        <v>6.4399481660455642</v>
      </c>
      <c r="AE414" s="10">
        <f t="shared" si="122"/>
        <v>-3.9031247319403124</v>
      </c>
      <c r="AF414" s="10"/>
      <c r="AG414" s="24">
        <f t="shared" si="128"/>
        <v>-1.389258356163392E-2</v>
      </c>
      <c r="AH414" s="24">
        <f t="shared" si="129"/>
        <v>1.087723068047497E-2</v>
      </c>
      <c r="AJ414" s="57">
        <f t="shared" si="130"/>
        <v>39.621830000000017</v>
      </c>
      <c r="AL414">
        <v>0.99999999106869364</v>
      </c>
      <c r="AN414">
        <v>0.99999999106869364</v>
      </c>
      <c r="AO414">
        <f t="shared" si="111"/>
        <v>5.1843889181668601E-9</v>
      </c>
      <c r="AP414">
        <f t="shared" si="112"/>
        <v>3.5617142429161E-4</v>
      </c>
      <c r="AR414" s="11">
        <f>($AW$18*$AW$15 -($AW$18*COS(RADIANS(A414)))-($AW$15*COS(RADIANS(DEGREES(ASIN(SIN(RADIANS(A415))*($AW$18/$AW$15)))))))</f>
        <v>-0.16423799053526264</v>
      </c>
      <c r="AS414">
        <f t="shared" si="113"/>
        <v>2663.0923083954226</v>
      </c>
    </row>
    <row r="415" spans="1:45" customFormat="1" x14ac:dyDescent="0.2">
      <c r="A415" s="7">
        <v>50</v>
      </c>
      <c r="B415" s="7">
        <v>128.16</v>
      </c>
      <c r="C415" s="7">
        <f t="shared" si="123"/>
        <v>1.2815999999999999E-4</v>
      </c>
      <c r="D415" s="7"/>
      <c r="E415" s="7">
        <v>26.672000000000001</v>
      </c>
      <c r="F415" s="7"/>
      <c r="G415" s="7">
        <v>26.576000000000001</v>
      </c>
      <c r="H415" s="7">
        <v>26.88</v>
      </c>
      <c r="I415" s="7">
        <v>26.571999999999999</v>
      </c>
      <c r="J415" s="7">
        <v>26.661999999999999</v>
      </c>
      <c r="L415" s="13">
        <f t="shared" si="114"/>
        <v>1.2815999999999999E-4</v>
      </c>
      <c r="M415" s="12"/>
      <c r="N415" s="10">
        <f t="shared" si="115"/>
        <v>3.210000000000008</v>
      </c>
      <c r="O415" s="10">
        <f t="shared" si="116"/>
        <v>-0.84700000000000131</v>
      </c>
      <c r="P415" s="10"/>
      <c r="Q415" s="13">
        <f t="shared" si="117"/>
        <v>3.2100000000000184E-6</v>
      </c>
      <c r="R415" s="10">
        <f t="shared" si="124"/>
        <v>-84700</v>
      </c>
      <c r="S415" s="10"/>
      <c r="T415" s="10">
        <f t="shared" si="118"/>
        <v>2667200</v>
      </c>
      <c r="U415" s="10"/>
      <c r="V415" s="10">
        <f t="shared" si="119"/>
        <v>-1.2948486224685356</v>
      </c>
      <c r="W415" s="10"/>
      <c r="X415" s="10">
        <f t="shared" si="120"/>
        <v>1.4260555824839301</v>
      </c>
      <c r="Y415" s="10">
        <f t="shared" si="121"/>
        <v>2.1077524987401626</v>
      </c>
      <c r="Z415" s="10"/>
      <c r="AA415" s="10">
        <f t="shared" si="125"/>
        <v>-1.4015252292271851E-2</v>
      </c>
      <c r="AB415" s="10">
        <f t="shared" si="126"/>
        <v>1.0743701171625375E-2</v>
      </c>
      <c r="AC415" s="10"/>
      <c r="AD415" s="10">
        <f t="shared" si="127"/>
        <v>6.4260555824839303</v>
      </c>
      <c r="AE415" s="10">
        <f t="shared" si="122"/>
        <v>-3.8922475012598374</v>
      </c>
      <c r="AF415" s="10"/>
      <c r="AG415" s="24">
        <f t="shared" si="128"/>
        <v>-1.4015252292272073E-2</v>
      </c>
      <c r="AH415" s="24">
        <f t="shared" si="129"/>
        <v>1.0743701171625375E-2</v>
      </c>
      <c r="AJ415" s="57">
        <f t="shared" si="130"/>
        <v>41.139360000000103</v>
      </c>
      <c r="AL415">
        <v>0.99999999625308256</v>
      </c>
      <c r="AN415">
        <v>0.99999999625308256</v>
      </c>
      <c r="AO415">
        <f t="shared" si="111"/>
        <v>2.2164406976443729E-9</v>
      </c>
      <c r="AP415">
        <f t="shared" si="112"/>
        <v>1.5227114566416833E-4</v>
      </c>
      <c r="AR415" s="11">
        <f>($AW$18*$AW$15 -($AW$18*COS(RADIANS(A415)))-($AW$15*COS(RADIANS(DEGREES(ASIN(SIN(RADIANS(A416))*($AW$18/$AW$15)))))))</f>
        <v>-0.16269153245538243</v>
      </c>
      <c r="AS415">
        <f t="shared" si="113"/>
        <v>2644.6662158120498</v>
      </c>
    </row>
    <row r="416" spans="1:45" customFormat="1" x14ac:dyDescent="0.2">
      <c r="A416" s="7">
        <v>51</v>
      </c>
      <c r="B416" s="7">
        <v>131.37</v>
      </c>
      <c r="C416" s="7">
        <f t="shared" si="123"/>
        <v>1.3137000000000001E-4</v>
      </c>
      <c r="D416" s="7"/>
      <c r="E416" s="7">
        <v>25.824999999999999</v>
      </c>
      <c r="F416" s="7"/>
      <c r="G416" s="7">
        <v>25.736999999999998</v>
      </c>
      <c r="H416" s="7">
        <v>26.036999999999999</v>
      </c>
      <c r="I416" s="7">
        <v>25.71</v>
      </c>
      <c r="J416" s="7">
        <v>25.814</v>
      </c>
      <c r="L416" s="13">
        <f t="shared" si="114"/>
        <v>1.3137000000000001E-4</v>
      </c>
      <c r="M416" s="12"/>
      <c r="N416" s="10">
        <f t="shared" si="115"/>
        <v>3.2400000000000091</v>
      </c>
      <c r="O416" s="10">
        <f t="shared" si="116"/>
        <v>-0.8019999999999996</v>
      </c>
      <c r="P416" s="10"/>
      <c r="Q416" s="13">
        <f t="shared" si="117"/>
        <v>3.2400000000000029E-6</v>
      </c>
      <c r="R416" s="10">
        <f t="shared" si="124"/>
        <v>-80200</v>
      </c>
      <c r="S416" s="10"/>
      <c r="T416" s="10">
        <f t="shared" si="118"/>
        <v>2582500</v>
      </c>
      <c r="U416" s="10"/>
      <c r="V416" s="10">
        <f t="shared" si="119"/>
        <v>-1.3239600678679151</v>
      </c>
      <c r="W416" s="10"/>
      <c r="X416" s="10">
        <f t="shared" si="120"/>
        <v>1.4120403301916582</v>
      </c>
      <c r="Y416" s="10">
        <f t="shared" si="121"/>
        <v>2.1184961999117879</v>
      </c>
      <c r="Z416" s="10"/>
      <c r="AA416" s="10">
        <f t="shared" si="125"/>
        <v>-1.370095427704543E-2</v>
      </c>
      <c r="AB416" s="10">
        <f t="shared" si="126"/>
        <v>1.0581124340948822E-2</v>
      </c>
      <c r="AC416" s="10"/>
      <c r="AD416" s="10">
        <f t="shared" si="127"/>
        <v>6.4120403301916582</v>
      </c>
      <c r="AE416" s="10">
        <f t="shared" si="122"/>
        <v>-3.8815038000882121</v>
      </c>
      <c r="AF416" s="10"/>
      <c r="AG416" s="24">
        <f t="shared" si="128"/>
        <v>-1.3700954277045874E-2</v>
      </c>
      <c r="AH416" s="24">
        <f t="shared" si="129"/>
        <v>1.0581124340948822E-2</v>
      </c>
      <c r="AJ416" s="57">
        <f t="shared" si="130"/>
        <v>42.563880000000118</v>
      </c>
      <c r="AL416">
        <v>0.99999999846952325</v>
      </c>
      <c r="AN416">
        <v>0.99999999846952325</v>
      </c>
      <c r="AO416">
        <f t="shared" si="111"/>
        <v>9.2206586810306135E-10</v>
      </c>
      <c r="AP416">
        <f t="shared" si="112"/>
        <v>6.3346619768848357E-5</v>
      </c>
      <c r="AR416" s="11">
        <f>($AW$18*$AW$15 -($AW$18*COS(RADIANS(A416)))-($AW$15*COS(RADIANS(DEGREES(ASIN(SIN(RADIANS(A417))*($AW$18/$AW$15)))))))</f>
        <v>-0.16113080739519159</v>
      </c>
      <c r="AS416">
        <f t="shared" si="113"/>
        <v>2624.818729172292</v>
      </c>
    </row>
    <row r="417" spans="1:45" customFormat="1" x14ac:dyDescent="0.2">
      <c r="A417" s="7">
        <v>52</v>
      </c>
      <c r="B417" s="7">
        <v>134.61000000000001</v>
      </c>
      <c r="C417" s="7">
        <f t="shared" si="123"/>
        <v>1.3461000000000001E-4</v>
      </c>
      <c r="D417" s="7"/>
      <c r="E417" s="7">
        <v>25.023</v>
      </c>
      <c r="F417" s="7"/>
      <c r="G417" s="7">
        <v>24.949000000000002</v>
      </c>
      <c r="H417" s="7">
        <v>25.236999999999998</v>
      </c>
      <c r="I417" s="7">
        <v>24.908000000000001</v>
      </c>
      <c r="J417" s="7">
        <v>24.998999999999999</v>
      </c>
      <c r="L417" s="13">
        <f t="shared" si="114"/>
        <v>1.3461000000000001E-4</v>
      </c>
      <c r="M417" s="12"/>
      <c r="N417" s="10">
        <f t="shared" si="115"/>
        <v>3.2799999999999727</v>
      </c>
      <c r="O417" s="10">
        <f t="shared" si="116"/>
        <v>-0.78500000000000014</v>
      </c>
      <c r="P417" s="10"/>
      <c r="Q417" s="13">
        <f t="shared" si="117"/>
        <v>3.279999999999955E-6</v>
      </c>
      <c r="R417" s="10">
        <f t="shared" si="124"/>
        <v>-78500</v>
      </c>
      <c r="S417" s="10"/>
      <c r="T417" s="10">
        <f t="shared" si="118"/>
        <v>2502300</v>
      </c>
      <c r="U417" s="10"/>
      <c r="V417" s="10">
        <f t="shared" si="119"/>
        <v>-1.3326358228496415</v>
      </c>
      <c r="W417" s="10"/>
      <c r="X417" s="10">
        <f t="shared" si="120"/>
        <v>1.3983393759146128</v>
      </c>
      <c r="Y417" s="10">
        <f t="shared" si="121"/>
        <v>2.1290773242527368</v>
      </c>
      <c r="Z417" s="10"/>
      <c r="AA417" s="10">
        <f t="shared" si="125"/>
        <v>-1.3842594776744432E-2</v>
      </c>
      <c r="AB417" s="10">
        <f t="shared" si="126"/>
        <v>1.045544734520254E-2</v>
      </c>
      <c r="AC417" s="10"/>
      <c r="AD417" s="10">
        <f t="shared" si="127"/>
        <v>6.3983393759146123</v>
      </c>
      <c r="AE417" s="10">
        <f t="shared" si="122"/>
        <v>-3.8709226757472632</v>
      </c>
      <c r="AF417" s="10"/>
      <c r="AG417" s="24">
        <f t="shared" si="128"/>
        <v>-1.3842594776743766E-2</v>
      </c>
      <c r="AH417" s="24">
        <f t="shared" si="129"/>
        <v>1.045544734520254E-2</v>
      </c>
      <c r="AJ417" s="57">
        <f t="shared" si="130"/>
        <v>44.152079999999636</v>
      </c>
      <c r="AL417">
        <v>0.99999999939158912</v>
      </c>
      <c r="AN417">
        <v>0.99999999939158912</v>
      </c>
      <c r="AO417">
        <f t="shared" si="111"/>
        <v>3.731178699339921E-10</v>
      </c>
      <c r="AP417">
        <f t="shared" si="112"/>
        <v>2.5633478749513144E-5</v>
      </c>
      <c r="AR417" s="11">
        <f>($AW$18*$AW$15 -($AW$18*COS(RADIANS(A417)))-($AW$15*COS(RADIANS(DEGREES(ASIN(SIN(RADIANS(A418))*($AW$18/$AW$15)))))))</f>
        <v>-0.15955673776130791</v>
      </c>
      <c r="AS417">
        <f t="shared" si="113"/>
        <v>2606.0304525897377</v>
      </c>
    </row>
    <row r="418" spans="1:45" customFormat="1" x14ac:dyDescent="0.2">
      <c r="A418" s="7">
        <v>53</v>
      </c>
      <c r="B418" s="7">
        <v>137.88999999999999</v>
      </c>
      <c r="C418" s="7">
        <f t="shared" si="123"/>
        <v>1.3788999999999997E-4</v>
      </c>
      <c r="D418" s="7"/>
      <c r="E418" s="7">
        <v>24.238</v>
      </c>
      <c r="F418" s="7"/>
      <c r="G418" s="7">
        <v>24.198</v>
      </c>
      <c r="H418" s="7">
        <v>24.466999999999999</v>
      </c>
      <c r="I418" s="7">
        <v>24.114999999999998</v>
      </c>
      <c r="J418" s="7">
        <v>24.172000000000001</v>
      </c>
      <c r="L418" s="13">
        <f t="shared" si="114"/>
        <v>1.3788999999999997E-4</v>
      </c>
      <c r="M418" s="12"/>
      <c r="N418" s="10">
        <f t="shared" si="115"/>
        <v>3.3000000000000114</v>
      </c>
      <c r="O418" s="10">
        <f t="shared" si="116"/>
        <v>-0.75199999999999889</v>
      </c>
      <c r="P418" s="10"/>
      <c r="Q418" s="13">
        <f t="shared" si="117"/>
        <v>3.300000000000026E-6</v>
      </c>
      <c r="R418" s="10">
        <f t="shared" si="124"/>
        <v>-75200</v>
      </c>
      <c r="S418" s="10"/>
      <c r="T418" s="10">
        <f t="shared" si="118"/>
        <v>2423800</v>
      </c>
      <c r="U418" s="10"/>
      <c r="V418" s="10">
        <f t="shared" si="119"/>
        <v>-1.3335942435632921</v>
      </c>
      <c r="W418" s="10"/>
      <c r="X418" s="10">
        <f t="shared" si="120"/>
        <v>1.3844967811378683</v>
      </c>
      <c r="Y418" s="10">
        <f t="shared" si="121"/>
        <v>2.1395327715979393</v>
      </c>
      <c r="Z418" s="10"/>
      <c r="AA418" s="10">
        <f t="shared" si="125"/>
        <v>-1.3687724592372996E-2</v>
      </c>
      <c r="AB418" s="10">
        <f t="shared" si="126"/>
        <v>1.0271166629082895E-2</v>
      </c>
      <c r="AC418" s="10"/>
      <c r="AD418" s="10">
        <f t="shared" si="127"/>
        <v>6.3844967811378686</v>
      </c>
      <c r="AE418" s="10">
        <f t="shared" si="122"/>
        <v>-3.8604672284020607</v>
      </c>
      <c r="AF418" s="10"/>
      <c r="AG418" s="24">
        <f t="shared" si="128"/>
        <v>-1.3687724592373662E-2</v>
      </c>
      <c r="AH418" s="24">
        <f t="shared" si="129"/>
        <v>1.0271166629082895E-2</v>
      </c>
      <c r="AJ418" s="57">
        <f t="shared" si="130"/>
        <v>45.503700000000151</v>
      </c>
      <c r="AL418">
        <v>0.99999999976470699</v>
      </c>
      <c r="AN418">
        <v>0.99999999976470699</v>
      </c>
      <c r="AO418">
        <f t="shared" si="111"/>
        <v>1.4680445747927706E-10</v>
      </c>
      <c r="AP418">
        <f t="shared" si="112"/>
        <v>1.0085576822666205E-5</v>
      </c>
      <c r="AR418" s="11">
        <f>($AW$18*$AW$15 -($AW$18*COS(RADIANS(A418)))-($AW$15*COS(RADIANS(DEGREES(ASIN(SIN(RADIANS(A419))*($AW$18/$AW$15)))))))</f>
        <v>-0.15797025471086426</v>
      </c>
      <c r="AS418">
        <f t="shared" si="113"/>
        <v>2585.7845658719275</v>
      </c>
    </row>
    <row r="419" spans="1:45" customFormat="1" x14ac:dyDescent="0.2">
      <c r="A419" s="7">
        <v>54</v>
      </c>
      <c r="B419" s="7">
        <v>141.19</v>
      </c>
      <c r="C419" s="7">
        <f t="shared" si="123"/>
        <v>1.4118999999999999E-4</v>
      </c>
      <c r="D419" s="7"/>
      <c r="E419" s="7">
        <v>23.486000000000001</v>
      </c>
      <c r="F419" s="7"/>
      <c r="G419" s="7">
        <v>23.462</v>
      </c>
      <c r="H419" s="7">
        <v>23.725999999999999</v>
      </c>
      <c r="I419" s="7">
        <v>23.366</v>
      </c>
      <c r="J419" s="7">
        <v>23.390999999999998</v>
      </c>
      <c r="L419" s="13">
        <f t="shared" si="114"/>
        <v>1.4118999999999999E-4</v>
      </c>
      <c r="M419" s="12"/>
      <c r="N419" s="10">
        <f t="shared" si="115"/>
        <v>3.3400000000000034</v>
      </c>
      <c r="O419" s="10">
        <f t="shared" si="116"/>
        <v>-0.72100000000000009</v>
      </c>
      <c r="P419" s="10"/>
      <c r="Q419" s="13">
        <f t="shared" si="117"/>
        <v>3.3400000000000053E-6</v>
      </c>
      <c r="R419" s="10">
        <f t="shared" si="124"/>
        <v>-72100</v>
      </c>
      <c r="S419" s="10"/>
      <c r="T419" s="10">
        <f t="shared" si="118"/>
        <v>2348600</v>
      </c>
      <c r="U419" s="10"/>
      <c r="V419" s="10">
        <f t="shared" si="119"/>
        <v>-1.3373014310820881</v>
      </c>
      <c r="W419" s="10"/>
      <c r="X419" s="10">
        <f t="shared" si="120"/>
        <v>1.3708090565454953</v>
      </c>
      <c r="Y419" s="10">
        <f t="shared" si="121"/>
        <v>2.1498039382270222</v>
      </c>
      <c r="Z419" s="10"/>
      <c r="AA419" s="10">
        <f t="shared" si="125"/>
        <v>-1.354140190128672E-2</v>
      </c>
      <c r="AB419" s="10">
        <f t="shared" si="126"/>
        <v>1.0154064451496581E-2</v>
      </c>
      <c r="AC419" s="10"/>
      <c r="AD419" s="10">
        <f t="shared" si="127"/>
        <v>6.3708090565454949</v>
      </c>
      <c r="AE419" s="10">
        <f t="shared" si="122"/>
        <v>-3.8501960617729778</v>
      </c>
      <c r="AF419" s="10"/>
      <c r="AG419" s="24">
        <f t="shared" si="128"/>
        <v>-1.3541401901286498E-2</v>
      </c>
      <c r="AH419" s="24">
        <f t="shared" si="129"/>
        <v>1.0154064451496581E-2</v>
      </c>
      <c r="AJ419" s="57">
        <f t="shared" si="130"/>
        <v>47.15746000000005</v>
      </c>
      <c r="AL419">
        <v>0.99999999991151145</v>
      </c>
      <c r="AN419">
        <v>0.99999999991151145</v>
      </c>
      <c r="AO419">
        <f t="shared" si="111"/>
        <v>5.6139981552405516E-11</v>
      </c>
      <c r="AP419">
        <f t="shared" si="112"/>
        <v>3.8568590252089234E-6</v>
      </c>
      <c r="AR419" s="11">
        <f>($AW$18*$AW$15 -($AW$18*COS(RADIANS(A419)))-($AW$15*COS(RADIANS(DEGREES(ASIN(SIN(RADIANS(A420))*($AW$18/$AW$15)))))))</f>
        <v>-0.15637229730621499</v>
      </c>
      <c r="AS419">
        <f t="shared" si="113"/>
        <v>2565.5222229268684</v>
      </c>
    </row>
    <row r="420" spans="1:45" customFormat="1" x14ac:dyDescent="0.2">
      <c r="A420" s="7">
        <v>55</v>
      </c>
      <c r="B420" s="7">
        <v>144.53</v>
      </c>
      <c r="C420" s="7">
        <f t="shared" si="123"/>
        <v>1.4453E-4</v>
      </c>
      <c r="D420" s="7"/>
      <c r="E420" s="7">
        <v>22.765000000000001</v>
      </c>
      <c r="F420" s="7"/>
      <c r="G420" s="7">
        <v>22.771000000000001</v>
      </c>
      <c r="H420" s="7">
        <v>23.018000000000001</v>
      </c>
      <c r="I420" s="7">
        <v>22.652999999999999</v>
      </c>
      <c r="J420" s="7">
        <v>22.617000000000001</v>
      </c>
      <c r="L420" s="13">
        <f t="shared" si="114"/>
        <v>1.4453E-4</v>
      </c>
      <c r="M420" s="12"/>
      <c r="N420" s="10">
        <f t="shared" si="115"/>
        <v>3.3700000000000045</v>
      </c>
      <c r="O420" s="10">
        <f t="shared" si="116"/>
        <v>-0.69099999999999895</v>
      </c>
      <c r="P420" s="10"/>
      <c r="Q420" s="13">
        <f t="shared" si="117"/>
        <v>3.3699999999999898E-6</v>
      </c>
      <c r="R420" s="10">
        <f t="shared" si="124"/>
        <v>-69100</v>
      </c>
      <c r="S420" s="10"/>
      <c r="T420" s="10">
        <f t="shared" si="118"/>
        <v>2276500</v>
      </c>
      <c r="U420" s="10"/>
      <c r="V420" s="10">
        <f t="shared" si="119"/>
        <v>-1.3376405876047686</v>
      </c>
      <c r="W420" s="10"/>
      <c r="X420" s="10">
        <f t="shared" si="120"/>
        <v>1.3572676546442086</v>
      </c>
      <c r="Y420" s="10">
        <f t="shared" si="121"/>
        <v>2.1599580026785188</v>
      </c>
      <c r="Z420" s="10"/>
      <c r="AA420" s="10">
        <f t="shared" si="125"/>
        <v>-1.3386616429438059E-2</v>
      </c>
      <c r="AB420" s="10">
        <f t="shared" si="126"/>
        <v>1.0010171318373562E-2</v>
      </c>
      <c r="AC420" s="10"/>
      <c r="AD420" s="10">
        <f t="shared" si="127"/>
        <v>6.3572676546442084</v>
      </c>
      <c r="AE420" s="10">
        <f t="shared" si="122"/>
        <v>-3.8400419973214812</v>
      </c>
      <c r="AF420" s="10"/>
      <c r="AG420" s="24">
        <f t="shared" si="128"/>
        <v>-1.3386616429437836E-2</v>
      </c>
      <c r="AH420" s="24">
        <f t="shared" si="129"/>
        <v>1.0010171318373562E-2</v>
      </c>
      <c r="AJ420" s="57">
        <f t="shared" si="130"/>
        <v>48.706610000000069</v>
      </c>
      <c r="AL420">
        <v>0.99999999996765143</v>
      </c>
      <c r="AN420">
        <v>0.99999999996765143</v>
      </c>
      <c r="AO420">
        <f t="shared" si="111"/>
        <v>2.0858093030540203E-11</v>
      </c>
      <c r="AP420">
        <f t="shared" si="112"/>
        <v>1.4329667044580515E-6</v>
      </c>
      <c r="AR420" s="11">
        <f>($AW$18*$AW$15 -($AW$18*COS(RADIANS(A420)))-($AW$15*COS(RADIANS(DEGREES(ASIN(SIN(RADIANS(A421))*($AW$18/$AW$15)))))))</f>
        <v>-0.15476381162719793</v>
      </c>
      <c r="AS420">
        <f t="shared" si="113"/>
        <v>2545.5899252090121</v>
      </c>
    </row>
    <row r="421" spans="1:45" customFormat="1" x14ac:dyDescent="0.2">
      <c r="A421" s="7">
        <v>56</v>
      </c>
      <c r="B421" s="7">
        <v>147.9</v>
      </c>
      <c r="C421" s="7">
        <f t="shared" si="123"/>
        <v>1.4789999999999999E-4</v>
      </c>
      <c r="D421" s="7"/>
      <c r="E421" s="7">
        <v>22.074000000000002</v>
      </c>
      <c r="F421" s="7"/>
      <c r="G421" s="7">
        <v>22.123000000000001</v>
      </c>
      <c r="H421" s="7">
        <v>22.332000000000001</v>
      </c>
      <c r="I421" s="7">
        <v>21.972999999999999</v>
      </c>
      <c r="J421" s="7">
        <v>21.867000000000001</v>
      </c>
      <c r="L421" s="13">
        <f t="shared" si="114"/>
        <v>1.4789999999999999E-4</v>
      </c>
      <c r="M421" s="12"/>
      <c r="N421" s="10">
        <f t="shared" si="115"/>
        <v>3.4000000000000057</v>
      </c>
      <c r="O421" s="10">
        <f t="shared" si="116"/>
        <v>-0.66100000000000136</v>
      </c>
      <c r="P421" s="10"/>
      <c r="Q421" s="13">
        <f t="shared" si="117"/>
        <v>3.4000000000000013E-6</v>
      </c>
      <c r="R421" s="10">
        <f t="shared" si="124"/>
        <v>-66100</v>
      </c>
      <c r="S421" s="10"/>
      <c r="T421" s="10">
        <f t="shared" si="118"/>
        <v>2207400</v>
      </c>
      <c r="U421" s="10"/>
      <c r="V421" s="10">
        <f t="shared" si="119"/>
        <v>-1.3403076131353051</v>
      </c>
      <c r="W421" s="10"/>
      <c r="X421" s="10">
        <f t="shared" si="120"/>
        <v>1.3438810382147706</v>
      </c>
      <c r="Y421" s="10">
        <f t="shared" si="121"/>
        <v>2.1699681739968923</v>
      </c>
      <c r="Z421" s="10"/>
      <c r="AA421" s="10">
        <f t="shared" si="125"/>
        <v>-1.3203521215835012E-2</v>
      </c>
      <c r="AB421" s="10">
        <f t="shared" si="126"/>
        <v>9.8707540262945592E-3</v>
      </c>
      <c r="AC421" s="10"/>
      <c r="AD421" s="10">
        <f t="shared" si="127"/>
        <v>6.3438810382147706</v>
      </c>
      <c r="AE421" s="10">
        <f t="shared" si="122"/>
        <v>-3.8300318260031077</v>
      </c>
      <c r="AF421" s="10"/>
      <c r="AG421" s="24">
        <f t="shared" si="128"/>
        <v>-1.320352121583479E-2</v>
      </c>
      <c r="AH421" s="24">
        <f t="shared" si="129"/>
        <v>9.8707540262945592E-3</v>
      </c>
      <c r="AJ421" s="57">
        <f t="shared" si="130"/>
        <v>50.286000000000087</v>
      </c>
      <c r="AL421">
        <v>0.99999999998850952</v>
      </c>
      <c r="AN421">
        <v>0.99999999998850952</v>
      </c>
      <c r="AO421">
        <f t="shared" si="111"/>
        <v>7.5262018839339362E-12</v>
      </c>
      <c r="AP421">
        <f t="shared" si="112"/>
        <v>5.1705573922389754E-7</v>
      </c>
      <c r="AR421" s="11">
        <f>($AW$18*$AW$15 -($AW$18*COS(RADIANS(A421)))-($AW$15*COS(RADIANS(DEGREES(ASIN(SIN(RADIANS(A422))*($AW$18/$AW$15)))))))</f>
        <v>-0.15314574984065182</v>
      </c>
      <c r="AS421">
        <f t="shared" si="113"/>
        <v>2525.875836909755</v>
      </c>
    </row>
    <row r="422" spans="1:45" customFormat="1" x14ac:dyDescent="0.2">
      <c r="A422" s="7">
        <v>57</v>
      </c>
      <c r="B422" s="7">
        <v>151.30000000000001</v>
      </c>
      <c r="C422" s="7">
        <f t="shared" si="123"/>
        <v>1.5129999999999999E-4</v>
      </c>
      <c r="D422" s="7"/>
      <c r="E422" s="7">
        <v>21.413</v>
      </c>
      <c r="F422" s="7"/>
      <c r="G422" s="7">
        <v>21.468</v>
      </c>
      <c r="H422" s="7">
        <v>21.692</v>
      </c>
      <c r="I422" s="7">
        <v>21.318000000000001</v>
      </c>
      <c r="J422" s="7">
        <v>21.173999999999999</v>
      </c>
      <c r="L422" s="13">
        <f t="shared" si="114"/>
        <v>1.5129999999999999E-4</v>
      </c>
      <c r="M422" s="12"/>
      <c r="N422" s="10">
        <f t="shared" si="115"/>
        <v>3.4199999999999875</v>
      </c>
      <c r="O422" s="10">
        <f t="shared" si="116"/>
        <v>-0.63200000000000145</v>
      </c>
      <c r="P422" s="10"/>
      <c r="Q422" s="13">
        <f t="shared" si="117"/>
        <v>3.419999999999991E-6</v>
      </c>
      <c r="R422" s="10">
        <f t="shared" si="124"/>
        <v>-63200.000000000233</v>
      </c>
      <c r="S422" s="10"/>
      <c r="T422" s="10">
        <f t="shared" si="118"/>
        <v>2141300</v>
      </c>
      <c r="U422" s="10"/>
      <c r="V422" s="10">
        <f t="shared" si="119"/>
        <v>-1.3187849370328004</v>
      </c>
      <c r="W422" s="10"/>
      <c r="X422" s="10">
        <f t="shared" si="120"/>
        <v>1.3306775169989356</v>
      </c>
      <c r="Y422" s="10">
        <f t="shared" si="121"/>
        <v>2.1798389280231869</v>
      </c>
      <c r="Z422" s="10"/>
      <c r="AA422" s="10">
        <f t="shared" si="125"/>
        <v>-1.3011074642434339E-2</v>
      </c>
      <c r="AB422" s="10">
        <f t="shared" si="126"/>
        <v>9.7075287157397661E-3</v>
      </c>
      <c r="AC422" s="10"/>
      <c r="AD422" s="10">
        <f t="shared" si="127"/>
        <v>6.3306775169989358</v>
      </c>
      <c r="AE422" s="10">
        <f t="shared" si="122"/>
        <v>-3.8201610719768131</v>
      </c>
      <c r="AF422" s="10"/>
      <c r="AG422" s="24">
        <f t="shared" si="128"/>
        <v>-1.3011074642435005E-2</v>
      </c>
      <c r="AH422" s="24">
        <f t="shared" si="129"/>
        <v>9.707528715739322E-3</v>
      </c>
      <c r="AJ422" s="57">
        <f t="shared" si="130"/>
        <v>51.744599999999807</v>
      </c>
      <c r="AL422">
        <v>0.99999999999603573</v>
      </c>
      <c r="AN422">
        <v>0.99999999999603573</v>
      </c>
      <c r="AO422">
        <f t="shared" si="111"/>
        <v>2.6364466165773592E-12</v>
      </c>
      <c r="AP422">
        <f t="shared" si="112"/>
        <v>1.8112586870260946E-7</v>
      </c>
      <c r="AR422" s="11">
        <f>($AW$18*$AW$15 -($AW$18*COS(RADIANS(A422)))-($AW$15*COS(RADIANS(DEGREES(ASIN(SIN(RADIANS(A423))*($AW$18/$AW$15)))))))</f>
        <v>-0.15151906922712871</v>
      </c>
      <c r="AS422">
        <f t="shared" si="113"/>
        <v>2506.5665006220584</v>
      </c>
    </row>
    <row r="423" spans="1:45" customFormat="1" x14ac:dyDescent="0.2">
      <c r="A423" s="7">
        <v>58</v>
      </c>
      <c r="B423" s="7">
        <v>154.72</v>
      </c>
      <c r="C423" s="7">
        <f t="shared" si="123"/>
        <v>1.5471999999999998E-4</v>
      </c>
      <c r="D423" s="7"/>
      <c r="E423" s="7">
        <v>20.780999999999999</v>
      </c>
      <c r="F423" s="7"/>
      <c r="G423" s="7">
        <v>20.867000000000001</v>
      </c>
      <c r="H423" s="7">
        <v>21.065999999999999</v>
      </c>
      <c r="I423" s="7">
        <v>20.692</v>
      </c>
      <c r="J423" s="7">
        <v>20.501000000000001</v>
      </c>
      <c r="L423" s="13">
        <f t="shared" si="114"/>
        <v>1.5471999999999998E-4</v>
      </c>
      <c r="M423" s="12"/>
      <c r="N423" s="10">
        <f t="shared" si="115"/>
        <v>3.4399999999999977</v>
      </c>
      <c r="O423" s="10">
        <f t="shared" si="116"/>
        <v>-0.59399999999999764</v>
      </c>
      <c r="P423" s="10"/>
      <c r="Q423" s="13">
        <f t="shared" si="117"/>
        <v>3.4400000000000077E-6</v>
      </c>
      <c r="R423" s="10">
        <f t="shared" si="124"/>
        <v>-59399.999999999534</v>
      </c>
      <c r="S423" s="10"/>
      <c r="T423" s="10">
        <f t="shared" si="118"/>
        <v>2078099.9999999998</v>
      </c>
      <c r="U423" s="10"/>
      <c r="V423" s="10">
        <f t="shared" si="119"/>
        <v>-1.3080209540603909</v>
      </c>
      <c r="W423" s="10"/>
      <c r="X423" s="10">
        <f t="shared" si="120"/>
        <v>1.3176664423565012</v>
      </c>
      <c r="Y423" s="10">
        <f t="shared" si="121"/>
        <v>2.1895464567389267</v>
      </c>
      <c r="Z423" s="10"/>
      <c r="AA423" s="10">
        <f t="shared" si="125"/>
        <v>-1.2594659334208558E-2</v>
      </c>
      <c r="AB423" s="10">
        <f t="shared" si="126"/>
        <v>9.5501995666893436E-3</v>
      </c>
      <c r="AC423" s="10"/>
      <c r="AD423" s="10">
        <f t="shared" si="127"/>
        <v>6.3176664423565008</v>
      </c>
      <c r="AE423" s="10">
        <f t="shared" si="122"/>
        <v>-3.8104535432610738</v>
      </c>
      <c r="AF423" s="10"/>
      <c r="AG423" s="24">
        <f t="shared" si="128"/>
        <v>-1.259465933420767E-2</v>
      </c>
      <c r="AH423" s="24">
        <f t="shared" si="129"/>
        <v>9.5501995666897876E-3</v>
      </c>
      <c r="AJ423" s="57">
        <f t="shared" si="130"/>
        <v>53.223679999999966</v>
      </c>
      <c r="AL423">
        <v>0.99999999999867217</v>
      </c>
      <c r="AN423">
        <v>0.99999999999867217</v>
      </c>
      <c r="AO423">
        <f t="shared" si="111"/>
        <v>8.9617202547742636E-13</v>
      </c>
      <c r="AP423">
        <f t="shared" si="112"/>
        <v>6.1567693273569868E-8</v>
      </c>
      <c r="AR423" s="11">
        <f>($AW$18*$AW$15 -($AW$18*COS(RADIANS(A423)))-($AW$15*COS(RADIANS(DEGREES(ASIN(SIN(RADIANS(A424))*($AW$18/$AW$15)))))))</f>
        <v>-0.14988473116500728</v>
      </c>
      <c r="AS423">
        <f t="shared" si="113"/>
        <v>2487.5721459628539</v>
      </c>
    </row>
    <row r="424" spans="1:45" customFormat="1" x14ac:dyDescent="0.2">
      <c r="A424" s="7">
        <v>59</v>
      </c>
      <c r="B424" s="7">
        <v>158.16</v>
      </c>
      <c r="C424" s="7">
        <f t="shared" si="123"/>
        <v>1.5815999999999999E-4</v>
      </c>
      <c r="D424" s="7"/>
      <c r="E424" s="7">
        <v>20.187000000000001</v>
      </c>
      <c r="F424" s="7"/>
      <c r="G424" s="7">
        <v>20.28</v>
      </c>
      <c r="H424" s="7">
        <v>20.468</v>
      </c>
      <c r="I424" s="7">
        <v>20.094999999999999</v>
      </c>
      <c r="J424" s="7">
        <v>19.905000000000001</v>
      </c>
      <c r="L424" s="13">
        <f t="shared" si="114"/>
        <v>1.5815999999999999E-4</v>
      </c>
      <c r="M424" s="12"/>
      <c r="N424" s="10">
        <f t="shared" si="115"/>
        <v>3.4699999999999989</v>
      </c>
      <c r="O424" s="10">
        <f t="shared" si="116"/>
        <v>-0.56500000000000128</v>
      </c>
      <c r="P424" s="10"/>
      <c r="Q424" s="13">
        <f t="shared" si="117"/>
        <v>3.4699999999999922E-6</v>
      </c>
      <c r="R424" s="10">
        <f t="shared" si="124"/>
        <v>-56500.000000000233</v>
      </c>
      <c r="S424" s="10"/>
      <c r="T424" s="10">
        <f t="shared" si="118"/>
        <v>2018700.0000000002</v>
      </c>
      <c r="U424" s="10"/>
      <c r="V424" s="10">
        <f t="shared" si="119"/>
        <v>-1.3111969356684507</v>
      </c>
      <c r="W424" s="10"/>
      <c r="X424" s="10">
        <f t="shared" si="120"/>
        <v>1.3050717830222927</v>
      </c>
      <c r="Y424" s="10">
        <f t="shared" si="121"/>
        <v>2.199096656305616</v>
      </c>
      <c r="Z424" s="10"/>
      <c r="AA424" s="10">
        <f t="shared" si="125"/>
        <v>-1.2328511645222084E-2</v>
      </c>
      <c r="AB424" s="10">
        <f t="shared" si="126"/>
        <v>9.4253166258173593E-3</v>
      </c>
      <c r="AC424" s="10"/>
      <c r="AD424" s="10">
        <f t="shared" si="127"/>
        <v>6.3050717830222931</v>
      </c>
      <c r="AE424" s="10">
        <f t="shared" si="122"/>
        <v>-3.800903343694384</v>
      </c>
      <c r="AF424" s="10"/>
      <c r="AG424" s="24">
        <f t="shared" si="128"/>
        <v>-1.2328511645222306E-2</v>
      </c>
      <c r="AH424" s="24">
        <f t="shared" si="129"/>
        <v>9.4253166258169152E-3</v>
      </c>
      <c r="AJ424" s="57">
        <f t="shared" si="130"/>
        <v>54.881519999999981</v>
      </c>
      <c r="AL424">
        <v>0.99999999999956835</v>
      </c>
      <c r="AN424">
        <v>0.99999999999956835</v>
      </c>
      <c r="AO424">
        <f t="shared" si="111"/>
        <v>2.9554136915521667E-13</v>
      </c>
      <c r="AP424">
        <f t="shared" si="112"/>
        <v>2.030391470444041E-8</v>
      </c>
      <c r="AR424" s="11">
        <f>($AW$18*$AW$15 -($AW$18*COS(RADIANS(A424)))-($AW$15*COS(RADIANS(DEGREES(ASIN(SIN(RADIANS(A425))*($AW$18/$AW$15)))))))</f>
        <v>-0.14824370007250531</v>
      </c>
      <c r="AS424">
        <f t="shared" si="113"/>
        <v>2470.194927038187</v>
      </c>
    </row>
    <row r="425" spans="1:45" customFormat="1" x14ac:dyDescent="0.2">
      <c r="A425" s="7">
        <v>60</v>
      </c>
      <c r="B425" s="7">
        <v>161.63</v>
      </c>
      <c r="C425" s="7">
        <f t="shared" si="123"/>
        <v>1.6162999999999998E-4</v>
      </c>
      <c r="D425" s="7"/>
      <c r="E425" s="7">
        <v>19.622</v>
      </c>
      <c r="F425" s="7"/>
      <c r="G425" s="7">
        <v>19.71</v>
      </c>
      <c r="H425" s="7">
        <v>19.907</v>
      </c>
      <c r="I425" s="7">
        <v>19.509</v>
      </c>
      <c r="J425" s="7">
        <v>19.36</v>
      </c>
      <c r="L425" s="13">
        <f t="shared" si="114"/>
        <v>1.6162999999999998E-4</v>
      </c>
      <c r="M425" s="12"/>
      <c r="N425" s="10">
        <f t="shared" si="115"/>
        <v>3.4900000000000091</v>
      </c>
      <c r="O425" s="10">
        <f t="shared" si="116"/>
        <v>-0.54200000000000159</v>
      </c>
      <c r="P425" s="10"/>
      <c r="Q425" s="13">
        <f t="shared" si="117"/>
        <v>3.4900000000000089E-6</v>
      </c>
      <c r="R425" s="10">
        <f t="shared" si="124"/>
        <v>-54200.000000000233</v>
      </c>
      <c r="S425" s="10"/>
      <c r="T425" s="10">
        <f t="shared" si="118"/>
        <v>1962200</v>
      </c>
      <c r="U425" s="10"/>
      <c r="V425" s="10">
        <f t="shared" si="119"/>
        <v>-1.2675652908540425</v>
      </c>
      <c r="W425" s="10"/>
      <c r="X425" s="10">
        <f t="shared" si="120"/>
        <v>1.2927432713770706</v>
      </c>
      <c r="Y425" s="10">
        <f t="shared" si="121"/>
        <v>2.2085219729314334</v>
      </c>
      <c r="Z425" s="10"/>
      <c r="AA425" s="10">
        <f t="shared" si="125"/>
        <v>-1.2164901008994367E-2</v>
      </c>
      <c r="AB425" s="10">
        <f t="shared" si="126"/>
        <v>9.277707015683756E-3</v>
      </c>
      <c r="AC425" s="10"/>
      <c r="AD425" s="10">
        <f t="shared" si="127"/>
        <v>6.2927432713770708</v>
      </c>
      <c r="AE425" s="10">
        <f t="shared" si="122"/>
        <v>-3.7914780270685671</v>
      </c>
      <c r="AF425" s="10"/>
      <c r="AG425" s="24">
        <f t="shared" si="128"/>
        <v>-1.2164901008994811E-2</v>
      </c>
      <c r="AH425" s="24">
        <f t="shared" si="129"/>
        <v>9.2777070156842001E-3</v>
      </c>
      <c r="AJ425" s="57">
        <f t="shared" si="130"/>
        <v>56.40887000000015</v>
      </c>
      <c r="AL425">
        <v>0.99999999999986389</v>
      </c>
      <c r="AN425">
        <v>0.99999999999986389</v>
      </c>
      <c r="AO425">
        <f t="shared" si="111"/>
        <v>9.4479979395600822E-14</v>
      </c>
      <c r="AP425">
        <f t="shared" si="112"/>
        <v>6.4908457601347811E-9</v>
      </c>
      <c r="AR425" s="11">
        <f>($AW$18*$AW$15 -($AW$18*COS(RADIANS(A425)))-($AW$15*COS(RADIANS(DEGREES(ASIN(SIN(RADIANS(A426))*($AW$18/$AW$15)))))))</f>
        <v>-0.14659694230841047</v>
      </c>
      <c r="AS425">
        <f t="shared" si="113"/>
        <v>2453.7371060021105</v>
      </c>
    </row>
    <row r="426" spans="1:45" customFormat="1" x14ac:dyDescent="0.2">
      <c r="A426" s="7">
        <v>61</v>
      </c>
      <c r="B426" s="7">
        <v>165.12</v>
      </c>
      <c r="C426" s="7">
        <f t="shared" si="123"/>
        <v>1.6511999999999999E-4</v>
      </c>
      <c r="D426" s="7"/>
      <c r="E426" s="7">
        <v>19.079999999999998</v>
      </c>
      <c r="F426" s="7"/>
      <c r="G426" s="7">
        <v>19.167999999999999</v>
      </c>
      <c r="H426" s="7">
        <v>19.356999999999999</v>
      </c>
      <c r="I426" s="7">
        <v>18.960999999999999</v>
      </c>
      <c r="J426" s="7">
        <v>18.835000000000001</v>
      </c>
      <c r="L426" s="13">
        <f t="shared" si="114"/>
        <v>1.6511999999999999E-4</v>
      </c>
      <c r="M426" s="12"/>
      <c r="N426" s="10">
        <f t="shared" si="115"/>
        <v>3.5099999999999909</v>
      </c>
      <c r="O426" s="10">
        <f t="shared" si="116"/>
        <v>-0.50199999999999889</v>
      </c>
      <c r="P426" s="10"/>
      <c r="Q426" s="13">
        <f t="shared" si="117"/>
        <v>3.5099999999999986E-6</v>
      </c>
      <c r="R426" s="10">
        <f t="shared" si="124"/>
        <v>-50199.999999999767</v>
      </c>
      <c r="S426" s="10"/>
      <c r="T426" s="10">
        <f t="shared" si="118"/>
        <v>1907999.9999999998</v>
      </c>
      <c r="U426" s="10"/>
      <c r="V426" s="10">
        <f t="shared" si="119"/>
        <v>-1.2608487883044643</v>
      </c>
      <c r="W426" s="10"/>
      <c r="X426" s="10">
        <f t="shared" si="120"/>
        <v>1.2805783703680762</v>
      </c>
      <c r="Y426" s="10">
        <f t="shared" si="121"/>
        <v>2.2177996799471171</v>
      </c>
      <c r="Z426" s="10"/>
      <c r="AA426" s="10">
        <f t="shared" si="125"/>
        <v>-1.1579411825402675E-2</v>
      </c>
      <c r="AB426" s="10">
        <f t="shared" si="126"/>
        <v>9.1351600654832055E-3</v>
      </c>
      <c r="AC426" s="10"/>
      <c r="AD426" s="10">
        <f t="shared" si="127"/>
        <v>6.280578370368076</v>
      </c>
      <c r="AE426" s="10">
        <f t="shared" si="122"/>
        <v>-3.7822003200528829</v>
      </c>
      <c r="AF426" s="10"/>
      <c r="AG426" s="24">
        <f t="shared" si="128"/>
        <v>-1.1579411825402453E-2</v>
      </c>
      <c r="AH426" s="24">
        <f t="shared" si="129"/>
        <v>9.1351600654832055E-3</v>
      </c>
      <c r="AJ426" s="57">
        <f t="shared" si="130"/>
        <v>57.957119999999847</v>
      </c>
      <c r="AL426">
        <v>0.99999999999995837</v>
      </c>
      <c r="AN426">
        <v>0.99999999999995837</v>
      </c>
      <c r="AO426">
        <f t="shared" si="111"/>
        <v>2.9309887850104133E-14</v>
      </c>
      <c r="AP426">
        <f t="shared" si="112"/>
        <v>2.0136113756469827E-9</v>
      </c>
      <c r="AR426" s="11">
        <f>($AW$18*$AW$15 -($AW$18*COS(RADIANS(A426)))-($AW$15*COS(RADIANS(DEGREES(ASIN(SIN(RADIANS(A427))*($AW$18/$AW$15)))))))</f>
        <v>-0.14494542503269137</v>
      </c>
      <c r="AS426">
        <f t="shared" si="113"/>
        <v>2437.4787403202931</v>
      </c>
    </row>
    <row r="427" spans="1:45" customFormat="1" x14ac:dyDescent="0.2">
      <c r="A427" s="7">
        <v>62</v>
      </c>
      <c r="B427" s="7">
        <v>168.63</v>
      </c>
      <c r="C427" s="7">
        <f t="shared" si="123"/>
        <v>1.6862999999999999E-4</v>
      </c>
      <c r="D427" s="7"/>
      <c r="E427" s="7">
        <v>18.577999999999999</v>
      </c>
      <c r="F427" s="7"/>
      <c r="G427" s="7">
        <v>18.645</v>
      </c>
      <c r="H427" s="7">
        <v>18.831</v>
      </c>
      <c r="I427" s="7">
        <v>18.457999999999998</v>
      </c>
      <c r="J427" s="7">
        <v>18.376999999999999</v>
      </c>
      <c r="L427" s="13">
        <f t="shared" si="114"/>
        <v>1.6862999999999999E-4</v>
      </c>
      <c r="M427" s="12"/>
      <c r="N427" s="10">
        <f t="shared" si="115"/>
        <v>3.5300000000000011</v>
      </c>
      <c r="O427" s="10">
        <f t="shared" si="116"/>
        <v>-0.4789999999999992</v>
      </c>
      <c r="P427" s="10"/>
      <c r="Q427" s="13">
        <f t="shared" si="117"/>
        <v>3.5299999999999882E-6</v>
      </c>
      <c r="R427" s="10">
        <f t="shared" si="124"/>
        <v>-47900</v>
      </c>
      <c r="S427" s="10"/>
      <c r="T427" s="10">
        <f t="shared" si="118"/>
        <v>1857800</v>
      </c>
      <c r="U427" s="10"/>
      <c r="V427" s="10">
        <f t="shared" si="119"/>
        <v>-1.2648464629210954</v>
      </c>
      <c r="W427" s="10"/>
      <c r="X427" s="10">
        <f t="shared" si="120"/>
        <v>1.2689989585426735</v>
      </c>
      <c r="Y427" s="10">
        <f t="shared" si="121"/>
        <v>2.2269348400126003</v>
      </c>
      <c r="Z427" s="10"/>
      <c r="AA427" s="10">
        <f t="shared" si="125"/>
        <v>-1.1344378506606745E-2</v>
      </c>
      <c r="AB427" s="10">
        <f t="shared" si="126"/>
        <v>8.9974139736948011E-3</v>
      </c>
      <c r="AC427" s="10"/>
      <c r="AD427" s="10">
        <f t="shared" si="127"/>
        <v>6.2689989585426735</v>
      </c>
      <c r="AE427" s="10">
        <f t="shared" si="122"/>
        <v>-3.7730651599873997</v>
      </c>
      <c r="AF427" s="10"/>
      <c r="AG427" s="24">
        <f t="shared" si="128"/>
        <v>-1.1344378506606745E-2</v>
      </c>
      <c r="AH427" s="24">
        <f t="shared" si="129"/>
        <v>8.9974139736948011E-3</v>
      </c>
      <c r="AJ427" s="57">
        <f t="shared" si="130"/>
        <v>59.526390000000013</v>
      </c>
      <c r="AL427">
        <v>0.99999999999998768</v>
      </c>
      <c r="AN427">
        <v>0.99999999999998768</v>
      </c>
      <c r="AO427">
        <f t="shared" si="111"/>
        <v>8.7707618945387367E-15</v>
      </c>
      <c r="AP427">
        <f t="shared" si="112"/>
        <v>6.0255794953072586E-10</v>
      </c>
      <c r="AR427" s="11">
        <f>($AW$18*$AW$15 -($AW$18*COS(RADIANS(A427)))-($AW$15*COS(RADIANS(DEGREES(ASIN(SIN(RADIANS(A428))*($AW$18/$AW$15)))))))</f>
        <v>-0.1432901150285211</v>
      </c>
      <c r="AS427">
        <f t="shared" si="113"/>
        <v>2423.798903748916</v>
      </c>
    </row>
    <row r="428" spans="1:45" customFormat="1" x14ac:dyDescent="0.2">
      <c r="A428" s="7">
        <v>63</v>
      </c>
      <c r="B428" s="7">
        <v>172.16</v>
      </c>
      <c r="C428" s="7">
        <f t="shared" si="123"/>
        <v>1.7215999999999998E-4</v>
      </c>
      <c r="D428" s="7"/>
      <c r="E428" s="7">
        <v>18.099</v>
      </c>
      <c r="F428" s="7"/>
      <c r="G428" s="7">
        <v>18.14</v>
      </c>
      <c r="H428" s="7">
        <v>18.343</v>
      </c>
      <c r="I428" s="7">
        <v>17.946999999999999</v>
      </c>
      <c r="J428" s="7">
        <v>17.966000000000001</v>
      </c>
      <c r="L428" s="13">
        <f t="shared" si="114"/>
        <v>1.7215999999999998E-4</v>
      </c>
      <c r="M428" s="12"/>
      <c r="N428" s="10">
        <f t="shared" si="115"/>
        <v>3.539999999999992</v>
      </c>
      <c r="O428" s="10">
        <f t="shared" si="116"/>
        <v>-0.46000000000000085</v>
      </c>
      <c r="P428" s="10"/>
      <c r="Q428" s="13">
        <f t="shared" si="117"/>
        <v>3.5400000000000102E-6</v>
      </c>
      <c r="R428" s="10">
        <f t="shared" si="124"/>
        <v>-46000</v>
      </c>
      <c r="S428" s="10"/>
      <c r="T428" s="10">
        <f t="shared" si="118"/>
        <v>1809900</v>
      </c>
      <c r="U428" s="10"/>
      <c r="V428" s="10">
        <f t="shared" si="119"/>
        <v>-1.2651212479786476</v>
      </c>
      <c r="W428" s="10"/>
      <c r="X428" s="10">
        <f t="shared" si="120"/>
        <v>1.2576545800360668</v>
      </c>
      <c r="Y428" s="10">
        <f t="shared" si="121"/>
        <v>2.2359322539862951</v>
      </c>
      <c r="Z428" s="10"/>
      <c r="AA428" s="10">
        <f t="shared" si="125"/>
        <v>-1.1180619806723024E-2</v>
      </c>
      <c r="AB428" s="10">
        <f t="shared" si="126"/>
        <v>8.8395075089997555E-3</v>
      </c>
      <c r="AC428" s="10"/>
      <c r="AD428" s="10">
        <f t="shared" si="127"/>
        <v>6.2576545800360668</v>
      </c>
      <c r="AE428" s="10">
        <f t="shared" si="122"/>
        <v>-3.7640677460137049</v>
      </c>
      <c r="AF428" s="10"/>
      <c r="AG428" s="24">
        <f t="shared" si="128"/>
        <v>-1.1180619806722802E-2</v>
      </c>
      <c r="AH428" s="24">
        <f t="shared" si="129"/>
        <v>8.8395075089997555E-3</v>
      </c>
      <c r="AJ428" s="57">
        <f t="shared" si="130"/>
        <v>60.944639999999858</v>
      </c>
      <c r="AL428">
        <v>0.99999999999999645</v>
      </c>
      <c r="AN428">
        <v>0.99999999999999645</v>
      </c>
      <c r="AO428">
        <f t="shared" si="111"/>
        <v>2.55351295663786E-15</v>
      </c>
      <c r="AP428">
        <f t="shared" si="112"/>
        <v>1.7542826378742654E-10</v>
      </c>
      <c r="AR428" s="11">
        <f>($AW$18*$AW$15 -($AW$18*COS(RADIANS(A428)))-($AW$15*COS(RADIANS(DEGREES(ASIN(SIN(RADIANS(A429))*($AW$18/$AW$15)))))))</f>
        <v>-0.14163197748763448</v>
      </c>
      <c r="AS428">
        <f t="shared" si="113"/>
        <v>2410.7358159370438</v>
      </c>
    </row>
    <row r="429" spans="1:45" customFormat="1" x14ac:dyDescent="0.2">
      <c r="A429" s="7">
        <v>64</v>
      </c>
      <c r="B429" s="7">
        <v>175.7</v>
      </c>
      <c r="C429" s="7">
        <f t="shared" si="123"/>
        <v>1.7569999999999999E-4</v>
      </c>
      <c r="D429" s="7"/>
      <c r="E429" s="7">
        <v>17.638999999999999</v>
      </c>
      <c r="F429" s="7"/>
      <c r="G429" s="7">
        <v>17.661999999999999</v>
      </c>
      <c r="H429" s="7">
        <v>17.852</v>
      </c>
      <c r="I429" s="7">
        <v>17.459</v>
      </c>
      <c r="J429" s="7">
        <v>17.582000000000001</v>
      </c>
      <c r="L429" s="13">
        <f t="shared" si="114"/>
        <v>1.7569999999999999E-4</v>
      </c>
      <c r="M429" s="12"/>
      <c r="N429" s="10">
        <f t="shared" si="115"/>
        <v>3.5600000000000023</v>
      </c>
      <c r="O429" s="10">
        <f t="shared" si="116"/>
        <v>-0.44200000000000017</v>
      </c>
      <c r="P429" s="10"/>
      <c r="Q429" s="13">
        <f t="shared" si="117"/>
        <v>3.5599999999999998E-6</v>
      </c>
      <c r="R429" s="10">
        <f t="shared" si="124"/>
        <v>-44200</v>
      </c>
      <c r="S429" s="10"/>
      <c r="T429" s="10">
        <f t="shared" si="118"/>
        <v>1763900</v>
      </c>
      <c r="U429" s="10"/>
      <c r="V429" s="10">
        <f t="shared" si="119"/>
        <v>-1.2417994454731947</v>
      </c>
      <c r="W429" s="10"/>
      <c r="X429" s="10">
        <f t="shared" si="120"/>
        <v>1.2464739602293438</v>
      </c>
      <c r="Y429" s="10">
        <f t="shared" si="121"/>
        <v>2.2447717614952949</v>
      </c>
      <c r="Z429" s="10"/>
      <c r="AA429" s="10">
        <f t="shared" si="125"/>
        <v>-1.1021268966125097E-2</v>
      </c>
      <c r="AB429" s="10">
        <f t="shared" si="126"/>
        <v>8.7116305917196435E-3</v>
      </c>
      <c r="AC429" s="10"/>
      <c r="AD429" s="10">
        <f t="shared" si="127"/>
        <v>6.246473960229344</v>
      </c>
      <c r="AE429" s="10">
        <f t="shared" si="122"/>
        <v>-3.7552282385047051</v>
      </c>
      <c r="AF429" s="10"/>
      <c r="AG429" s="24">
        <f t="shared" si="128"/>
        <v>-1.1021268966125319E-2</v>
      </c>
      <c r="AH429" s="24">
        <f t="shared" si="129"/>
        <v>8.7116305917196435E-3</v>
      </c>
      <c r="AJ429" s="57">
        <f t="shared" si="130"/>
        <v>62.549200000000027</v>
      </c>
      <c r="AL429">
        <v>0.999999999999999</v>
      </c>
      <c r="AN429">
        <v>0.999999999999999</v>
      </c>
      <c r="AO429">
        <f t="shared" si="111"/>
        <v>0</v>
      </c>
      <c r="AP429">
        <f t="shared" si="112"/>
        <v>0</v>
      </c>
      <c r="AR429" s="11">
        <f>($AW$18*$AW$15 -($AW$18*COS(RADIANS(A429)))-($AW$15*COS(RADIANS(DEGREES(ASIN(SIN(RADIANS(A430))*($AW$18/$AW$15)))))))</f>
        <v>-0.13997197476135018</v>
      </c>
      <c r="AS429">
        <f t="shared" si="113"/>
        <v>2397.7754422168368</v>
      </c>
    </row>
    <row r="430" spans="1:45" customFormat="1" x14ac:dyDescent="0.2">
      <c r="A430" s="7">
        <v>65</v>
      </c>
      <c r="B430" s="7">
        <v>179.26</v>
      </c>
      <c r="C430" s="7">
        <f t="shared" si="123"/>
        <v>1.7925999999999999E-4</v>
      </c>
      <c r="D430" s="7"/>
      <c r="E430" s="7">
        <v>17.196999999999999</v>
      </c>
      <c r="F430" s="7"/>
      <c r="G430" s="7">
        <v>17.173999999999999</v>
      </c>
      <c r="H430" s="7">
        <v>17.382999999999999</v>
      </c>
      <c r="I430" s="7">
        <v>17.001000000000001</v>
      </c>
      <c r="J430" s="7">
        <v>17.228999999999999</v>
      </c>
      <c r="L430" s="13">
        <f t="shared" si="114"/>
        <v>1.7925999999999999E-4</v>
      </c>
      <c r="M430" s="12"/>
      <c r="N430" s="10">
        <f t="shared" si="115"/>
        <v>3.5700000000000216</v>
      </c>
      <c r="O430" s="10">
        <f t="shared" si="116"/>
        <v>-0.41600000000000037</v>
      </c>
      <c r="P430" s="10"/>
      <c r="Q430" s="13">
        <f t="shared" si="117"/>
        <v>3.5700000000000217E-6</v>
      </c>
      <c r="R430" s="10">
        <f t="shared" si="124"/>
        <v>-41600.000000000233</v>
      </c>
      <c r="S430" s="10"/>
      <c r="T430" s="10">
        <f t="shared" si="118"/>
        <v>1719700</v>
      </c>
      <c r="U430" s="10"/>
      <c r="V430" s="10">
        <f t="shared" si="119"/>
        <v>-1.2312425648567336</v>
      </c>
      <c r="W430" s="10"/>
      <c r="X430" s="10">
        <f t="shared" si="120"/>
        <v>1.2354526912632187</v>
      </c>
      <c r="Y430" s="10">
        <f t="shared" si="121"/>
        <v>2.2534833920870145</v>
      </c>
      <c r="Z430" s="10"/>
      <c r="AA430" s="10">
        <f t="shared" si="125"/>
        <v>-1.0634853868178418E-2</v>
      </c>
      <c r="AB430" s="10">
        <f t="shared" si="126"/>
        <v>8.5640671744107166E-3</v>
      </c>
      <c r="AC430" s="10"/>
      <c r="AD430" s="10">
        <f t="shared" si="127"/>
        <v>6.2354526912632187</v>
      </c>
      <c r="AE430" s="10">
        <f t="shared" si="122"/>
        <v>-3.7465166079129855</v>
      </c>
      <c r="AF430" s="10"/>
      <c r="AG430" s="24">
        <f t="shared" si="128"/>
        <v>-1.0634853868178418E-2</v>
      </c>
      <c r="AH430" s="24">
        <f t="shared" si="129"/>
        <v>8.5640671744107166E-3</v>
      </c>
      <c r="AJ430" s="57">
        <f t="shared" si="130"/>
        <v>63.995820000000379</v>
      </c>
      <c r="AL430">
        <v>0.99999999999999978</v>
      </c>
      <c r="AN430">
        <v>0.99999999999999978</v>
      </c>
      <c r="AO430">
        <f t="shared" si="111"/>
        <v>0</v>
      </c>
      <c r="AP430">
        <f t="shared" si="112"/>
        <v>0</v>
      </c>
      <c r="AR430" s="11">
        <f>($AW$18*$AW$15 -($AW$18*COS(RADIANS(A430)))-($AW$15*COS(RADIANS(DEGREES(ASIN(SIN(RADIANS(A431))*($AW$18/$AW$15)))))))</f>
        <v>-0.13831106508001326</v>
      </c>
      <c r="AS430">
        <f t="shared" si="113"/>
        <v>2385.0575870200814</v>
      </c>
    </row>
    <row r="431" spans="1:45" customFormat="1" x14ac:dyDescent="0.2">
      <c r="A431" s="7">
        <v>66</v>
      </c>
      <c r="B431" s="7">
        <v>182.83</v>
      </c>
      <c r="C431" s="7">
        <f t="shared" si="123"/>
        <v>1.8283000000000001E-4</v>
      </c>
      <c r="D431" s="7"/>
      <c r="E431" s="7">
        <v>16.780999999999999</v>
      </c>
      <c r="F431" s="7"/>
      <c r="G431" s="7">
        <v>16.731000000000002</v>
      </c>
      <c r="H431" s="7">
        <v>16.937999999999999</v>
      </c>
      <c r="I431" s="7">
        <v>16.564</v>
      </c>
      <c r="J431" s="7">
        <v>16.893000000000001</v>
      </c>
      <c r="L431" s="13">
        <f t="shared" si="114"/>
        <v>1.8283000000000001E-4</v>
      </c>
      <c r="M431" s="12"/>
      <c r="N431" s="10">
        <f t="shared" si="115"/>
        <v>3.589999999999975</v>
      </c>
      <c r="O431" s="10">
        <f t="shared" si="116"/>
        <v>-0.39699999999999847</v>
      </c>
      <c r="P431" s="10"/>
      <c r="Q431" s="13">
        <f t="shared" si="117"/>
        <v>3.5899999999999572E-6</v>
      </c>
      <c r="R431" s="10">
        <f t="shared" si="124"/>
        <v>-39699.999999999767</v>
      </c>
      <c r="S431" s="10"/>
      <c r="T431" s="10">
        <f t="shared" si="118"/>
        <v>1678099.9999999998</v>
      </c>
      <c r="U431" s="10"/>
      <c r="V431" s="10">
        <f t="shared" si="119"/>
        <v>-1.236673757829414</v>
      </c>
      <c r="W431" s="10"/>
      <c r="X431" s="10">
        <f t="shared" si="120"/>
        <v>1.2248178373950402</v>
      </c>
      <c r="Y431" s="10">
        <f t="shared" si="121"/>
        <v>2.2620474592614253</v>
      </c>
      <c r="Z431" s="10"/>
      <c r="AA431" s="10">
        <f t="shared" si="125"/>
        <v>-1.0397898099303582E-2</v>
      </c>
      <c r="AB431" s="10">
        <f t="shared" si="126"/>
        <v>8.4450443771926231E-3</v>
      </c>
      <c r="AC431" s="10"/>
      <c r="AD431" s="10">
        <f t="shared" si="127"/>
        <v>6.2248178373950402</v>
      </c>
      <c r="AE431" s="10">
        <f t="shared" si="122"/>
        <v>-3.7379525407385747</v>
      </c>
      <c r="AF431" s="10"/>
      <c r="AG431" s="24">
        <f t="shared" si="128"/>
        <v>-1.0397898099303582E-2</v>
      </c>
      <c r="AH431" s="24">
        <f t="shared" si="129"/>
        <v>8.4450443771926231E-3</v>
      </c>
      <c r="AJ431" s="57">
        <f t="shared" si="130"/>
        <v>65.635969999999546</v>
      </c>
      <c r="AL431">
        <v>0.99999999999999989</v>
      </c>
      <c r="AN431">
        <v>0.99999999999999989</v>
      </c>
      <c r="AO431">
        <f t="shared" si="111"/>
        <v>0</v>
      </c>
      <c r="AP431">
        <f t="shared" si="112"/>
        <v>0</v>
      </c>
      <c r="AR431" s="11">
        <f>($AW$18*$AW$15 -($AW$18*COS(RADIANS(A431)))-($AW$15*COS(RADIANS(DEGREES(ASIN(SIN(RADIANS(A432))*($AW$18/$AW$15)))))))</f>
        <v>-0.13665020124405122</v>
      </c>
      <c r="AS431">
        <f t="shared" si="113"/>
        <v>2373.7123142493765</v>
      </c>
    </row>
    <row r="432" spans="1:45" customFormat="1" x14ac:dyDescent="0.2">
      <c r="A432" s="7">
        <v>67</v>
      </c>
      <c r="B432" s="7">
        <v>186.42</v>
      </c>
      <c r="C432" s="7">
        <f t="shared" si="123"/>
        <v>1.8641999999999997E-4</v>
      </c>
      <c r="D432" s="7"/>
      <c r="E432" s="7">
        <v>16.384</v>
      </c>
      <c r="F432" s="7"/>
      <c r="G432" s="7">
        <v>16.306000000000001</v>
      </c>
      <c r="H432" s="7">
        <v>16.515000000000001</v>
      </c>
      <c r="I432" s="7">
        <v>16.135000000000002</v>
      </c>
      <c r="J432" s="7">
        <v>16.582000000000001</v>
      </c>
      <c r="L432" s="13">
        <f t="shared" si="114"/>
        <v>1.8641999999999997E-4</v>
      </c>
      <c r="M432" s="12"/>
      <c r="N432" s="10">
        <f t="shared" si="115"/>
        <v>3.6000000000000227</v>
      </c>
      <c r="O432" s="10">
        <f t="shared" si="116"/>
        <v>-0.38299999999999912</v>
      </c>
      <c r="P432" s="10"/>
      <c r="Q432" s="13">
        <f t="shared" si="117"/>
        <v>3.6000000000000333E-6</v>
      </c>
      <c r="R432" s="10">
        <f t="shared" si="124"/>
        <v>-38299.999999999767</v>
      </c>
      <c r="S432" s="10"/>
      <c r="T432" s="10">
        <f t="shared" si="118"/>
        <v>1638400</v>
      </c>
      <c r="U432" s="10"/>
      <c r="V432" s="10">
        <f t="shared" si="119"/>
        <v>-1.2806303862470763</v>
      </c>
      <c r="W432" s="10"/>
      <c r="X432" s="10">
        <f t="shared" si="120"/>
        <v>1.2144199392957367</v>
      </c>
      <c r="Y432" s="10">
        <f t="shared" si="121"/>
        <v>2.2704925036386179</v>
      </c>
      <c r="Z432" s="10"/>
      <c r="AA432" s="10">
        <f t="shared" si="125"/>
        <v>-1.0272814082888937E-2</v>
      </c>
      <c r="AB432" s="10">
        <f t="shared" si="126"/>
        <v>8.3068101169376796E-3</v>
      </c>
      <c r="AC432" s="10"/>
      <c r="AD432" s="10">
        <f t="shared" si="127"/>
        <v>6.2144199392957367</v>
      </c>
      <c r="AE432" s="10">
        <f t="shared" si="122"/>
        <v>-3.7295074963613821</v>
      </c>
      <c r="AF432" s="10"/>
      <c r="AG432" s="24">
        <f t="shared" si="128"/>
        <v>-1.0272814082888715E-2</v>
      </c>
      <c r="AH432" s="24">
        <f t="shared" si="129"/>
        <v>8.3068101169376796E-3</v>
      </c>
      <c r="AJ432" s="57">
        <f t="shared" si="130"/>
        <v>67.111200000000423</v>
      </c>
      <c r="AL432">
        <v>1</v>
      </c>
      <c r="AN432">
        <v>1</v>
      </c>
      <c r="AO432">
        <f t="shared" si="111"/>
        <v>0</v>
      </c>
      <c r="AP432">
        <f t="shared" si="112"/>
        <v>0</v>
      </c>
      <c r="AR432" s="11">
        <f>($AW$18*$AW$15 -($AW$18*COS(RADIANS(A432)))-($AW$15*COS(RADIANS(DEGREES(ASIN(SIN(RADIANS(A433))*($AW$18/$AW$15)))))))</f>
        <v>-0.13499032929027907</v>
      </c>
      <c r="AS432">
        <f t="shared" si="113"/>
        <v>2363.0626130135515</v>
      </c>
    </row>
    <row r="433" spans="1:45" customFormat="1" x14ac:dyDescent="0.2">
      <c r="A433" s="7">
        <v>68</v>
      </c>
      <c r="B433" s="7">
        <v>190.02</v>
      </c>
      <c r="C433" s="7">
        <f t="shared" si="123"/>
        <v>1.9002E-4</v>
      </c>
      <c r="D433" s="7"/>
      <c r="E433" s="7">
        <v>16.001000000000001</v>
      </c>
      <c r="F433" s="7"/>
      <c r="G433" s="7">
        <v>15.89</v>
      </c>
      <c r="H433" s="7">
        <v>16.100999999999999</v>
      </c>
      <c r="I433" s="7">
        <v>15.728</v>
      </c>
      <c r="J433" s="7">
        <v>16.283999999999999</v>
      </c>
      <c r="L433" s="13">
        <f t="shared" si="114"/>
        <v>1.9002E-4</v>
      </c>
      <c r="M433" s="12"/>
      <c r="N433" s="10">
        <f t="shared" si="115"/>
        <v>3.5999999999999943</v>
      </c>
      <c r="O433" s="10">
        <f t="shared" si="116"/>
        <v>-0.38000000000000078</v>
      </c>
      <c r="P433" s="10"/>
      <c r="Q433" s="13">
        <f t="shared" si="117"/>
        <v>3.6000000000000062E-6</v>
      </c>
      <c r="R433" s="10">
        <f t="shared" si="124"/>
        <v>-38000.000000000233</v>
      </c>
      <c r="S433" s="10"/>
      <c r="T433" s="10">
        <f t="shared" si="118"/>
        <v>1600100.0000000002</v>
      </c>
      <c r="U433" s="10"/>
      <c r="V433" s="10">
        <f t="shared" si="119"/>
        <v>-1.2976105269410425</v>
      </c>
      <c r="W433" s="10"/>
      <c r="X433" s="10">
        <f t="shared" si="120"/>
        <v>1.2041471252128477</v>
      </c>
      <c r="Y433" s="10">
        <f t="shared" si="121"/>
        <v>2.2787993137555556</v>
      </c>
      <c r="Z433" s="10"/>
      <c r="AA433" s="10">
        <f t="shared" si="125"/>
        <v>-1.0438292817492867E-2</v>
      </c>
      <c r="AB433" s="10">
        <f t="shared" si="126"/>
        <v>8.1509020319932013E-3</v>
      </c>
      <c r="AC433" s="10"/>
      <c r="AD433" s="10">
        <f t="shared" si="127"/>
        <v>6.2041471252128479</v>
      </c>
      <c r="AE433" s="10">
        <f t="shared" si="122"/>
        <v>-3.7212006862444444</v>
      </c>
      <c r="AF433" s="10"/>
      <c r="AG433" s="24">
        <f t="shared" si="128"/>
        <v>-1.0438292817493533E-2</v>
      </c>
      <c r="AH433" s="24">
        <f t="shared" si="129"/>
        <v>8.1509020319932013E-3</v>
      </c>
      <c r="AJ433" s="57">
        <f t="shared" si="130"/>
        <v>68.407199999999904</v>
      </c>
      <c r="AL433">
        <v>1</v>
      </c>
      <c r="AN433">
        <v>1</v>
      </c>
      <c r="AO433">
        <f t="shared" si="111"/>
        <v>0</v>
      </c>
      <c r="AP433">
        <f t="shared" si="112"/>
        <v>0</v>
      </c>
      <c r="AR433" s="11">
        <f>($AW$18*$AW$15 -($AW$18*COS(RADIANS(A433)))-($AW$15*COS(RADIANS(DEGREES(ASIN(SIN(RADIANS(A434))*($AW$18/$AW$15)))))))</f>
        <v>-0.13333238713753515</v>
      </c>
      <c r="AS433">
        <f t="shared" si="113"/>
        <v>2352.389461460476</v>
      </c>
    </row>
    <row r="434" spans="1:45" customFormat="1" x14ac:dyDescent="0.2">
      <c r="A434" s="7">
        <v>69</v>
      </c>
      <c r="B434" s="7">
        <v>193.62</v>
      </c>
      <c r="C434" s="7">
        <f t="shared" si="123"/>
        <v>1.9362000000000001E-4</v>
      </c>
      <c r="D434" s="7"/>
      <c r="E434" s="7">
        <v>15.621</v>
      </c>
      <c r="F434" s="7"/>
      <c r="G434" s="7">
        <v>15.48</v>
      </c>
      <c r="H434" s="7">
        <v>15.701000000000001</v>
      </c>
      <c r="I434" s="7">
        <v>15.343999999999999</v>
      </c>
      <c r="J434" s="7">
        <v>15.96</v>
      </c>
      <c r="L434" s="13">
        <f t="shared" si="114"/>
        <v>1.9362000000000001E-4</v>
      </c>
      <c r="M434" s="12"/>
      <c r="N434" s="10">
        <f t="shared" si="115"/>
        <v>3.6200000000000045</v>
      </c>
      <c r="O434" s="10">
        <f t="shared" si="116"/>
        <v>-0.37100000000000044</v>
      </c>
      <c r="P434" s="10"/>
      <c r="Q434" s="13">
        <f t="shared" si="117"/>
        <v>3.6199999999999958E-6</v>
      </c>
      <c r="R434" s="10">
        <f t="shared" si="124"/>
        <v>-37100</v>
      </c>
      <c r="S434" s="10"/>
      <c r="T434" s="10">
        <f t="shared" si="118"/>
        <v>1562100</v>
      </c>
      <c r="U434" s="10"/>
      <c r="V434" s="10">
        <f t="shared" si="119"/>
        <v>-1.3357257397022075</v>
      </c>
      <c r="W434" s="10"/>
      <c r="X434" s="10">
        <f t="shared" si="120"/>
        <v>1.1937088323953549</v>
      </c>
      <c r="Y434" s="10">
        <f t="shared" si="121"/>
        <v>2.2869502157875488</v>
      </c>
      <c r="Z434" s="10"/>
      <c r="AA434" s="10">
        <f t="shared" si="125"/>
        <v>-1.0438988712550223E-2</v>
      </c>
      <c r="AB434" s="10">
        <f t="shared" si="126"/>
        <v>8.0447780715515727E-3</v>
      </c>
      <c r="AC434" s="10"/>
      <c r="AD434" s="10">
        <f t="shared" si="127"/>
        <v>6.1937088323953544</v>
      </c>
      <c r="AE434" s="10">
        <f t="shared" si="122"/>
        <v>-3.7130497842124512</v>
      </c>
      <c r="AF434" s="10"/>
      <c r="AG434" s="24">
        <f t="shared" si="128"/>
        <v>-1.0438988712549779E-2</v>
      </c>
      <c r="AH434" s="24">
        <f t="shared" si="129"/>
        <v>8.0447780715515727E-3</v>
      </c>
      <c r="AJ434" s="57">
        <f t="shared" si="130"/>
        <v>70.090440000000086</v>
      </c>
      <c r="AL434">
        <v>1</v>
      </c>
      <c r="AN434">
        <v>1</v>
      </c>
      <c r="AO434">
        <f t="shared" si="111"/>
        <v>0</v>
      </c>
      <c r="AP434">
        <f t="shared" si="112"/>
        <v>0</v>
      </c>
      <c r="AR434" s="11">
        <f>($AW$18*$AW$15 -($AW$18*COS(RADIANS(A434)))-($AW$15*COS(RADIANS(DEGREES(ASIN(SIN(RADIANS(A435))*($AW$18/$AW$15)))))))</f>
        <v>-0.13167730321617016</v>
      </c>
      <c r="AS434">
        <f t="shared" si="113"/>
        <v>2340.0322042137304</v>
      </c>
    </row>
    <row r="435" spans="1:45" customFormat="1" x14ac:dyDescent="0.2">
      <c r="A435" s="7">
        <v>70</v>
      </c>
      <c r="B435" s="7">
        <v>197.24</v>
      </c>
      <c r="C435" s="7">
        <f t="shared" si="123"/>
        <v>1.9724E-4</v>
      </c>
      <c r="D435" s="7"/>
      <c r="E435" s="7">
        <v>15.25</v>
      </c>
      <c r="F435" s="7"/>
      <c r="G435" s="7">
        <v>15.112</v>
      </c>
      <c r="H435" s="7">
        <v>15.318</v>
      </c>
      <c r="I435" s="7">
        <v>14.956</v>
      </c>
      <c r="J435" s="7">
        <v>15.614000000000001</v>
      </c>
      <c r="L435" s="13">
        <f t="shared" si="114"/>
        <v>1.9724E-4</v>
      </c>
      <c r="M435" s="12"/>
      <c r="N435" s="10">
        <f t="shared" si="115"/>
        <v>3.6200000000000045</v>
      </c>
      <c r="O435" s="10">
        <f t="shared" si="116"/>
        <v>-0.36599999999999966</v>
      </c>
      <c r="P435" s="10"/>
      <c r="Q435" s="13">
        <f t="shared" si="117"/>
        <v>3.6199999999999958E-6</v>
      </c>
      <c r="R435" s="10">
        <f t="shared" si="124"/>
        <v>-36600</v>
      </c>
      <c r="S435" s="10"/>
      <c r="T435" s="10">
        <f t="shared" si="118"/>
        <v>1525000</v>
      </c>
      <c r="U435" s="10"/>
      <c r="V435" s="10">
        <f t="shared" si="119"/>
        <v>-1.3170556505027753</v>
      </c>
      <c r="W435" s="10"/>
      <c r="X435" s="10">
        <f t="shared" si="120"/>
        <v>1.1832698436828046</v>
      </c>
      <c r="Y435" s="10">
        <f t="shared" si="121"/>
        <v>2.2949949938591003</v>
      </c>
      <c r="Z435" s="10"/>
      <c r="AA435" s="10">
        <f t="shared" si="125"/>
        <v>-1.0550182333308067E-2</v>
      </c>
      <c r="AB435" s="10">
        <f t="shared" si="126"/>
        <v>7.8984644974049445E-3</v>
      </c>
      <c r="AC435" s="10"/>
      <c r="AD435" s="10">
        <f t="shared" si="127"/>
        <v>6.1832698436828046</v>
      </c>
      <c r="AE435" s="10">
        <f t="shared" si="122"/>
        <v>-3.7050050061408997</v>
      </c>
      <c r="AF435" s="10"/>
      <c r="AG435" s="24">
        <f t="shared" si="128"/>
        <v>-1.0550182333307845E-2</v>
      </c>
      <c r="AH435" s="24">
        <f t="shared" si="129"/>
        <v>7.8984644974049445E-3</v>
      </c>
      <c r="AJ435" s="57">
        <f t="shared" si="130"/>
        <v>71.4008800000001</v>
      </c>
      <c r="AL435">
        <v>1</v>
      </c>
      <c r="AN435">
        <v>1</v>
      </c>
      <c r="AO435">
        <f t="shared" si="111"/>
        <v>0</v>
      </c>
      <c r="AP435">
        <f t="shared" si="112"/>
        <v>0</v>
      </c>
      <c r="AR435" s="11">
        <f>($AW$18*$AW$15 -($AW$18*COS(RADIANS(A435)))-($AW$15*COS(RADIANS(DEGREES(ASIN(SIN(RADIANS(A436))*($AW$18/$AW$15)))))))</f>
        <v>-0.13002599508634152</v>
      </c>
      <c r="AS435">
        <f t="shared" si="113"/>
        <v>2327.1673957586827</v>
      </c>
    </row>
    <row r="436" spans="1:45" customFormat="1" x14ac:dyDescent="0.2">
      <c r="A436" s="7">
        <v>71</v>
      </c>
      <c r="B436" s="7">
        <v>200.86</v>
      </c>
      <c r="C436" s="7">
        <f t="shared" si="123"/>
        <v>2.0086E-4</v>
      </c>
      <c r="D436" s="7"/>
      <c r="E436" s="7">
        <v>14.884</v>
      </c>
      <c r="F436" s="7"/>
      <c r="G436" s="7">
        <v>14.738</v>
      </c>
      <c r="H436" s="7">
        <v>14.942</v>
      </c>
      <c r="I436" s="7">
        <v>14.6</v>
      </c>
      <c r="J436" s="7">
        <v>15.256</v>
      </c>
      <c r="L436" s="13">
        <f t="shared" si="114"/>
        <v>2.0086E-4</v>
      </c>
      <c r="M436" s="12"/>
      <c r="N436" s="10">
        <f t="shared" si="115"/>
        <v>3.6299999999999955</v>
      </c>
      <c r="O436" s="10">
        <f t="shared" si="116"/>
        <v>-0.34699999999999953</v>
      </c>
      <c r="P436" s="10"/>
      <c r="Q436" s="13">
        <f t="shared" si="117"/>
        <v>3.6299999999999907E-6</v>
      </c>
      <c r="R436" s="10">
        <f t="shared" si="124"/>
        <v>-34700</v>
      </c>
      <c r="S436" s="10"/>
      <c r="T436" s="10">
        <f t="shared" si="118"/>
        <v>1488400</v>
      </c>
      <c r="U436" s="10"/>
      <c r="V436" s="10">
        <f t="shared" si="119"/>
        <v>-1.3330004681295828</v>
      </c>
      <c r="W436" s="10"/>
      <c r="X436" s="10">
        <f t="shared" si="120"/>
        <v>1.1727196613494966</v>
      </c>
      <c r="Y436" s="10">
        <f t="shared" si="121"/>
        <v>2.3028934583565053</v>
      </c>
      <c r="Z436" s="10"/>
      <c r="AA436" s="10">
        <f t="shared" si="125"/>
        <v>-1.024487091137849E-2</v>
      </c>
      <c r="AB436" s="10">
        <f t="shared" si="126"/>
        <v>7.7786165736184465E-3</v>
      </c>
      <c r="AC436" s="10"/>
      <c r="AD436" s="10">
        <f t="shared" si="127"/>
        <v>6.1727196613494968</v>
      </c>
      <c r="AE436" s="10">
        <f t="shared" si="122"/>
        <v>-3.6971065416434947</v>
      </c>
      <c r="AF436" s="10"/>
      <c r="AG436" s="24">
        <f t="shared" si="128"/>
        <v>-1.0244870911378712E-2</v>
      </c>
      <c r="AH436" s="24">
        <f t="shared" si="129"/>
        <v>7.7786165736184465E-3</v>
      </c>
      <c r="AJ436" s="57">
        <f t="shared" si="130"/>
        <v>72.912179999999907</v>
      </c>
      <c r="AL436">
        <v>1</v>
      </c>
      <c r="AN436">
        <v>1</v>
      </c>
      <c r="AO436">
        <f t="shared" si="111"/>
        <v>0</v>
      </c>
      <c r="AP436">
        <f t="shared" si="112"/>
        <v>0</v>
      </c>
      <c r="AR436" s="11">
        <f>($AW$18*$AW$15 -($AW$18*COS(RADIANS(A436)))-($AW$15*COS(RADIANS(DEGREES(ASIN(SIN(RADIANS(A437))*($AW$18/$AW$15)))))))</f>
        <v>-0.12837936805047928</v>
      </c>
      <c r="AS436">
        <f t="shared" si="113"/>
        <v>2313.0014544585215</v>
      </c>
    </row>
    <row r="437" spans="1:45" customFormat="1" x14ac:dyDescent="0.2">
      <c r="A437" s="7">
        <v>72</v>
      </c>
      <c r="B437" s="7">
        <v>204.49</v>
      </c>
      <c r="C437" s="7">
        <f t="shared" si="123"/>
        <v>2.0448999999999999E-4</v>
      </c>
      <c r="D437" s="7"/>
      <c r="E437" s="7">
        <v>14.537000000000001</v>
      </c>
      <c r="F437" s="7"/>
      <c r="G437" s="7">
        <v>14.382</v>
      </c>
      <c r="H437" s="7">
        <v>14.599</v>
      </c>
      <c r="I437" s="7">
        <v>14.257999999999999</v>
      </c>
      <c r="J437" s="7">
        <v>14.91</v>
      </c>
      <c r="L437" s="13">
        <f t="shared" si="114"/>
        <v>2.0448999999999999E-4</v>
      </c>
      <c r="M437" s="12"/>
      <c r="N437" s="10">
        <f t="shared" si="115"/>
        <v>3.6299999999999955</v>
      </c>
      <c r="O437" s="10">
        <f t="shared" si="116"/>
        <v>-0.33700000000000152</v>
      </c>
      <c r="P437" s="10"/>
      <c r="Q437" s="13">
        <f t="shared" si="117"/>
        <v>3.6300000000000178E-6</v>
      </c>
      <c r="R437" s="10">
        <f t="shared" si="124"/>
        <v>-33700</v>
      </c>
      <c r="S437" s="10"/>
      <c r="T437" s="10">
        <f t="shared" si="118"/>
        <v>1453700</v>
      </c>
      <c r="U437" s="10"/>
      <c r="V437" s="10">
        <f t="shared" si="119"/>
        <v>-1.3473361710866887</v>
      </c>
      <c r="W437" s="10"/>
      <c r="X437" s="10">
        <f t="shared" si="120"/>
        <v>1.1624747904381181</v>
      </c>
      <c r="Y437" s="10">
        <f t="shared" si="121"/>
        <v>2.3106720749301237</v>
      </c>
      <c r="Z437" s="10"/>
      <c r="AA437" s="10">
        <f t="shared" si="125"/>
        <v>-1.0186446055061582E-2</v>
      </c>
      <c r="AB437" s="10">
        <f t="shared" si="126"/>
        <v>7.6417422938752644E-3</v>
      </c>
      <c r="AC437" s="10"/>
      <c r="AD437" s="10">
        <f t="shared" si="127"/>
        <v>6.1624747904381181</v>
      </c>
      <c r="AE437" s="10">
        <f t="shared" si="122"/>
        <v>-3.6893279250698763</v>
      </c>
      <c r="AF437" s="10"/>
      <c r="AG437" s="24">
        <f t="shared" si="128"/>
        <v>-1.018644605506136E-2</v>
      </c>
      <c r="AH437" s="24">
        <f t="shared" si="129"/>
        <v>7.6417422938752644E-3</v>
      </c>
      <c r="AJ437" s="57">
        <f t="shared" si="130"/>
        <v>74.22986999999992</v>
      </c>
      <c r="AL437">
        <v>1</v>
      </c>
      <c r="AN437">
        <v>1</v>
      </c>
      <c r="AO437">
        <f t="shared" si="111"/>
        <v>0</v>
      </c>
      <c r="AP437">
        <f t="shared" si="112"/>
        <v>0</v>
      </c>
      <c r="AR437" s="11">
        <f>($AW$18*$AW$15 -($AW$18*COS(RADIANS(A437)))-($AW$15*COS(RADIANS(DEGREES(ASIN(SIN(RADIANS(A438))*($AW$18/$AW$15)))))))</f>
        <v>-0.12673831376567482</v>
      </c>
      <c r="AS437">
        <f t="shared" si="113"/>
        <v>2299.9036979328239</v>
      </c>
    </row>
    <row r="438" spans="1:45" customFormat="1" x14ac:dyDescent="0.2">
      <c r="A438" s="7">
        <v>73</v>
      </c>
      <c r="B438" s="7">
        <v>208.12</v>
      </c>
      <c r="C438" s="7">
        <f t="shared" si="123"/>
        <v>2.0812000000000001E-4</v>
      </c>
      <c r="D438" s="7"/>
      <c r="E438" s="7">
        <v>14.2</v>
      </c>
      <c r="F438" s="7"/>
      <c r="G438" s="7">
        <v>14.047000000000001</v>
      </c>
      <c r="H438" s="7">
        <v>14.268000000000001</v>
      </c>
      <c r="I438" s="7">
        <v>13.919</v>
      </c>
      <c r="J438" s="7">
        <v>14.568</v>
      </c>
      <c r="L438" s="13">
        <f t="shared" si="114"/>
        <v>2.0812000000000001E-4</v>
      </c>
      <c r="M438" s="12"/>
      <c r="N438" s="10">
        <f t="shared" si="115"/>
        <v>3.6299999999999955</v>
      </c>
      <c r="O438" s="10">
        <f t="shared" si="116"/>
        <v>-0.32699999999999996</v>
      </c>
      <c r="P438" s="10"/>
      <c r="Q438" s="13">
        <f t="shared" si="117"/>
        <v>3.6299999999999907E-6</v>
      </c>
      <c r="R438" s="10">
        <f t="shared" si="124"/>
        <v>-32700</v>
      </c>
      <c r="S438" s="10"/>
      <c r="T438" s="10">
        <f t="shared" si="118"/>
        <v>1420000</v>
      </c>
      <c r="U438" s="10"/>
      <c r="V438" s="10">
        <f t="shared" si="119"/>
        <v>-1.3946441321420449</v>
      </c>
      <c r="W438" s="10"/>
      <c r="X438" s="10">
        <f t="shared" si="120"/>
        <v>1.1522883443830565</v>
      </c>
      <c r="Y438" s="10">
        <f t="shared" si="121"/>
        <v>2.318313817223999</v>
      </c>
      <c r="Z438" s="10"/>
      <c r="AA438" s="10">
        <f t="shared" si="125"/>
        <v>-1.0117958106961034E-2</v>
      </c>
      <c r="AB438" s="10">
        <f t="shared" si="126"/>
        <v>7.5096017787457114E-3</v>
      </c>
      <c r="AC438" s="10"/>
      <c r="AD438" s="10">
        <f t="shared" si="127"/>
        <v>6.1522883443830567</v>
      </c>
      <c r="AE438" s="10">
        <f t="shared" si="122"/>
        <v>-3.681686182776001</v>
      </c>
      <c r="AF438" s="10"/>
      <c r="AG438" s="24">
        <f t="shared" si="128"/>
        <v>-1.0117958106961034E-2</v>
      </c>
      <c r="AH438" s="24">
        <f t="shared" si="129"/>
        <v>7.5096017787457114E-3</v>
      </c>
      <c r="AJ438" s="57">
        <f t="shared" si="130"/>
        <v>75.547559999999905</v>
      </c>
      <c r="AL438">
        <v>1</v>
      </c>
      <c r="AN438">
        <v>1</v>
      </c>
      <c r="AO438">
        <f t="shared" ref="AO438:AO501" si="131">AN439-AN438</f>
        <v>0</v>
      </c>
      <c r="AP438">
        <f t="shared" ref="AP438:AP501" si="132">(($AW$24)*($AO438)*($AW$26)*($AW$25))</f>
        <v>0</v>
      </c>
      <c r="AR438" s="11">
        <f>($AW$18*$AW$15 -($AW$18*COS(RADIANS(A438)))-($AW$15*COS(RADIANS(DEGREES(ASIN(SIN(RADIANS(A439))*($AW$18/$AW$15)))))))</f>
        <v>-0.1251037088621014</v>
      </c>
      <c r="AS438">
        <f t="shared" si="113"/>
        <v>2286.4670529886921</v>
      </c>
    </row>
    <row r="439" spans="1:45" customFormat="1" x14ac:dyDescent="0.2">
      <c r="A439" s="7">
        <v>74</v>
      </c>
      <c r="B439" s="7">
        <v>211.75</v>
      </c>
      <c r="C439" s="7">
        <f t="shared" si="123"/>
        <v>2.1175E-4</v>
      </c>
      <c r="D439" s="7"/>
      <c r="E439" s="7">
        <v>13.872999999999999</v>
      </c>
      <c r="F439" s="7"/>
      <c r="G439" s="7">
        <v>13.736000000000001</v>
      </c>
      <c r="H439" s="7">
        <v>13.948</v>
      </c>
      <c r="I439" s="7">
        <v>13.597</v>
      </c>
      <c r="J439" s="7">
        <v>14.212999999999999</v>
      </c>
      <c r="L439" s="13">
        <f t="shared" si="114"/>
        <v>2.1175E-4</v>
      </c>
      <c r="M439" s="12"/>
      <c r="N439" s="10">
        <f t="shared" si="115"/>
        <v>3.6299999999999955</v>
      </c>
      <c r="O439" s="10">
        <f t="shared" si="116"/>
        <v>-0.32499999999999929</v>
      </c>
      <c r="P439" s="10"/>
      <c r="Q439" s="13">
        <f t="shared" si="117"/>
        <v>3.6299999999999907E-6</v>
      </c>
      <c r="R439" s="10">
        <f t="shared" si="124"/>
        <v>-32500</v>
      </c>
      <c r="S439" s="10"/>
      <c r="T439" s="10">
        <f t="shared" si="118"/>
        <v>1387300</v>
      </c>
      <c r="U439" s="10"/>
      <c r="V439" s="10">
        <f t="shared" si="119"/>
        <v>-1.3271195654307524</v>
      </c>
      <c r="W439" s="10"/>
      <c r="X439" s="10">
        <f t="shared" si="120"/>
        <v>1.1421703862760955</v>
      </c>
      <c r="Y439" s="10">
        <f t="shared" si="121"/>
        <v>2.3258234190027447</v>
      </c>
      <c r="Z439" s="10"/>
      <c r="AA439" s="10">
        <f t="shared" si="125"/>
        <v>-1.0295198303502673E-2</v>
      </c>
      <c r="AB439" s="10">
        <f t="shared" si="126"/>
        <v>7.3819536225991911E-3</v>
      </c>
      <c r="AC439" s="10"/>
      <c r="AD439" s="10">
        <f t="shared" si="127"/>
        <v>6.1421703862760957</v>
      </c>
      <c r="AE439" s="10">
        <f t="shared" si="122"/>
        <v>-3.6741765809972553</v>
      </c>
      <c r="AF439" s="10"/>
      <c r="AG439" s="24">
        <f t="shared" si="128"/>
        <v>-1.0295198303502673E-2</v>
      </c>
      <c r="AH439" s="24">
        <f t="shared" si="129"/>
        <v>7.3819536225991911E-3</v>
      </c>
      <c r="AJ439" s="57">
        <f t="shared" si="130"/>
        <v>76.865249999999904</v>
      </c>
      <c r="AL439">
        <v>1</v>
      </c>
      <c r="AN439">
        <v>1</v>
      </c>
      <c r="AO439">
        <f t="shared" si="131"/>
        <v>0</v>
      </c>
      <c r="AP439">
        <f t="shared" si="132"/>
        <v>0</v>
      </c>
      <c r="AR439" s="11">
        <f>($AW$18*$AW$15 -($AW$18*COS(RADIANS(A439)))-($AW$15*COS(RADIANS(DEGREES(ASIN(SIN(RADIANS(A440))*($AW$18/$AW$15)))))))</f>
        <v>-0.12347641357388724</v>
      </c>
      <c r="AS439">
        <f t="shared" si="113"/>
        <v>2272.7757736528101</v>
      </c>
    </row>
    <row r="440" spans="1:45" customFormat="1" x14ac:dyDescent="0.2">
      <c r="A440" s="7">
        <v>75</v>
      </c>
      <c r="B440" s="7">
        <v>215.38</v>
      </c>
      <c r="C440" s="7">
        <f t="shared" si="123"/>
        <v>2.1537999999999999E-4</v>
      </c>
      <c r="D440" s="7"/>
      <c r="E440" s="7">
        <v>13.548</v>
      </c>
      <c r="F440" s="7"/>
      <c r="G440" s="7">
        <v>13.414999999999999</v>
      </c>
      <c r="H440" s="7">
        <v>13.638999999999999</v>
      </c>
      <c r="I440" s="7">
        <v>13.276</v>
      </c>
      <c r="J440" s="7">
        <v>13.862</v>
      </c>
      <c r="L440" s="13">
        <f t="shared" si="114"/>
        <v>2.1537999999999999E-4</v>
      </c>
      <c r="M440" s="12"/>
      <c r="N440" s="10">
        <f t="shared" si="115"/>
        <v>3.6400000000000148</v>
      </c>
      <c r="O440" s="10">
        <f t="shared" si="116"/>
        <v>-0.29800000000000004</v>
      </c>
      <c r="P440" s="10"/>
      <c r="Q440" s="13">
        <f t="shared" si="117"/>
        <v>3.6400000000000126E-6</v>
      </c>
      <c r="R440" s="10">
        <f t="shared" si="124"/>
        <v>-29800</v>
      </c>
      <c r="S440" s="10"/>
      <c r="T440" s="10">
        <f t="shared" si="118"/>
        <v>1354800</v>
      </c>
      <c r="U440" s="10"/>
      <c r="V440" s="10">
        <f t="shared" si="119"/>
        <v>-1.3415700356762825</v>
      </c>
      <c r="W440" s="10"/>
      <c r="X440" s="10">
        <f t="shared" si="120"/>
        <v>1.1318751879725928</v>
      </c>
      <c r="Y440" s="10">
        <f t="shared" si="121"/>
        <v>2.3332053726253439</v>
      </c>
      <c r="Z440" s="10"/>
      <c r="AA440" s="10">
        <f t="shared" si="125"/>
        <v>-9.6593096997661387E-3</v>
      </c>
      <c r="AB440" s="10">
        <f t="shared" si="126"/>
        <v>7.2784020003737737E-3</v>
      </c>
      <c r="AC440" s="10"/>
      <c r="AD440" s="10">
        <f t="shared" si="127"/>
        <v>6.131875187972593</v>
      </c>
      <c r="AE440" s="10">
        <f t="shared" si="122"/>
        <v>-3.6667946273746561</v>
      </c>
      <c r="AF440" s="10"/>
      <c r="AG440" s="24">
        <f t="shared" si="128"/>
        <v>-9.6593096997663608E-3</v>
      </c>
      <c r="AH440" s="24">
        <f t="shared" si="129"/>
        <v>7.2784020003737737E-3</v>
      </c>
      <c r="AJ440" s="57">
        <f t="shared" si="130"/>
        <v>78.398320000000325</v>
      </c>
      <c r="AL440">
        <v>1</v>
      </c>
      <c r="AN440">
        <v>1</v>
      </c>
      <c r="AO440">
        <f t="shared" si="131"/>
        <v>0</v>
      </c>
      <c r="AP440">
        <f t="shared" si="132"/>
        <v>0</v>
      </c>
      <c r="AR440" s="11">
        <f>($AW$18*$AW$15 -($AW$18*COS(RADIANS(A440)))-($AW$15*COS(RADIANS(DEGREES(ASIN(SIN(RADIANS(A441))*($AW$18/$AW$15)))))))</f>
        <v>-0.1218572703891313</v>
      </c>
      <c r="AS440">
        <f t="shared" si="113"/>
        <v>2257.5810280185729</v>
      </c>
    </row>
    <row r="441" spans="1:45" customFormat="1" x14ac:dyDescent="0.2">
      <c r="A441" s="7">
        <v>76</v>
      </c>
      <c r="B441" s="7">
        <v>219.02</v>
      </c>
      <c r="C441" s="7">
        <f t="shared" si="123"/>
        <v>2.1902E-4</v>
      </c>
      <c r="D441" s="7"/>
      <c r="E441" s="7">
        <v>13.25</v>
      </c>
      <c r="F441" s="7"/>
      <c r="G441" s="7">
        <v>13.125</v>
      </c>
      <c r="H441" s="7">
        <v>13.343999999999999</v>
      </c>
      <c r="I441" s="7">
        <v>12.984999999999999</v>
      </c>
      <c r="J441" s="7">
        <v>13.545</v>
      </c>
      <c r="L441" s="13">
        <f t="shared" si="114"/>
        <v>2.1902E-4</v>
      </c>
      <c r="M441" s="12"/>
      <c r="N441" s="10">
        <f t="shared" si="115"/>
        <v>3.6299999999999955</v>
      </c>
      <c r="O441" s="10">
        <f t="shared" si="116"/>
        <v>-0.2889999999999997</v>
      </c>
      <c r="P441" s="10"/>
      <c r="Q441" s="13">
        <f t="shared" si="117"/>
        <v>3.6299999999999907E-6</v>
      </c>
      <c r="R441" s="10">
        <f t="shared" si="124"/>
        <v>-28900</v>
      </c>
      <c r="S441" s="10"/>
      <c r="T441" s="10">
        <f t="shared" si="118"/>
        <v>1325000</v>
      </c>
      <c r="U441" s="10"/>
      <c r="V441" s="10">
        <f t="shared" si="119"/>
        <v>-1.3443953811401477</v>
      </c>
      <c r="W441" s="10"/>
      <c r="X441" s="10">
        <f t="shared" si="120"/>
        <v>1.1222158782728267</v>
      </c>
      <c r="Y441" s="10">
        <f t="shared" si="121"/>
        <v>2.3404837746257177</v>
      </c>
      <c r="Z441" s="10"/>
      <c r="AA441" s="10">
        <f t="shared" si="125"/>
        <v>-9.5773676543342567E-3</v>
      </c>
      <c r="AB441" s="10">
        <f t="shared" si="126"/>
        <v>7.1389248415241191E-3</v>
      </c>
      <c r="AC441" s="10"/>
      <c r="AD441" s="10">
        <f t="shared" si="127"/>
        <v>6.1222158782728267</v>
      </c>
      <c r="AE441" s="10">
        <f t="shared" si="122"/>
        <v>-3.6595162253742823</v>
      </c>
      <c r="AF441" s="10"/>
      <c r="AG441" s="24">
        <f t="shared" si="128"/>
        <v>-9.5773676543338127E-3</v>
      </c>
      <c r="AH441" s="24">
        <f t="shared" si="129"/>
        <v>7.1389248415241191E-3</v>
      </c>
      <c r="AJ441" s="57">
        <f t="shared" si="130"/>
        <v>79.504259999999903</v>
      </c>
      <c r="AL441">
        <v>1</v>
      </c>
      <c r="AN441">
        <v>1</v>
      </c>
      <c r="AO441">
        <f t="shared" si="131"/>
        <v>0</v>
      </c>
      <c r="AP441">
        <f t="shared" si="132"/>
        <v>0</v>
      </c>
      <c r="AR441" s="11">
        <f>($AW$18*$AW$15 -($AW$18*COS(RADIANS(A441)))-($AW$15*COS(RADIANS(DEGREES(ASIN(SIN(RADIANS(A442))*($AW$18/$AW$15)))))))</f>
        <v>-0.12024710272596116</v>
      </c>
      <c r="AS441">
        <f t="shared" si="113"/>
        <v>2245.238285055947</v>
      </c>
    </row>
    <row r="442" spans="1:45" customFormat="1" x14ac:dyDescent="0.2">
      <c r="A442" s="7">
        <v>77</v>
      </c>
      <c r="B442" s="7">
        <v>222.65</v>
      </c>
      <c r="C442" s="7">
        <f t="shared" si="123"/>
        <v>2.2264999999999999E-4</v>
      </c>
      <c r="D442" s="7"/>
      <c r="E442" s="7">
        <v>12.961</v>
      </c>
      <c r="F442" s="7"/>
      <c r="G442" s="7">
        <v>12.847</v>
      </c>
      <c r="H442" s="7">
        <v>13.048999999999999</v>
      </c>
      <c r="I442" s="7">
        <v>12.692</v>
      </c>
      <c r="J442" s="7">
        <v>13.254</v>
      </c>
      <c r="L442" s="13">
        <f t="shared" si="114"/>
        <v>2.2264999999999999E-4</v>
      </c>
      <c r="M442" s="12"/>
      <c r="N442" s="10">
        <f t="shared" si="115"/>
        <v>3.6200000000000045</v>
      </c>
      <c r="O442" s="10">
        <f t="shared" si="116"/>
        <v>-0.27800000000000047</v>
      </c>
      <c r="P442" s="10"/>
      <c r="Q442" s="13">
        <f t="shared" si="117"/>
        <v>3.6199999999999958E-6</v>
      </c>
      <c r="R442" s="10">
        <f t="shared" si="124"/>
        <v>-27800</v>
      </c>
      <c r="S442" s="10"/>
      <c r="T442" s="10">
        <f t="shared" si="118"/>
        <v>1296100</v>
      </c>
      <c r="U442" s="10"/>
      <c r="V442" s="10">
        <f t="shared" si="119"/>
        <v>-1.3064923087982052</v>
      </c>
      <c r="W442" s="10"/>
      <c r="X442" s="10">
        <f t="shared" si="120"/>
        <v>1.1126385106184924</v>
      </c>
      <c r="Y442" s="10">
        <f t="shared" si="121"/>
        <v>2.3476226994672418</v>
      </c>
      <c r="Z442" s="10"/>
      <c r="AA442" s="10">
        <f t="shared" si="125"/>
        <v>-9.4165181655683217E-3</v>
      </c>
      <c r="AB442" s="10">
        <f t="shared" si="126"/>
        <v>7.0042773857070806E-3</v>
      </c>
      <c r="AC442" s="10"/>
      <c r="AD442" s="10">
        <f t="shared" si="127"/>
        <v>6.1126385106184928</v>
      </c>
      <c r="AE442" s="10">
        <f t="shared" si="122"/>
        <v>-3.6523773005327582</v>
      </c>
      <c r="AF442" s="10"/>
      <c r="AG442" s="24">
        <f t="shared" si="128"/>
        <v>-9.4165181655689878E-3</v>
      </c>
      <c r="AH442" s="24">
        <f t="shared" si="129"/>
        <v>7.0042773857070806E-3</v>
      </c>
      <c r="AJ442" s="57">
        <f t="shared" si="130"/>
        <v>80.599300000000113</v>
      </c>
      <c r="AL442">
        <v>1</v>
      </c>
      <c r="AN442">
        <v>1</v>
      </c>
      <c r="AO442">
        <f t="shared" si="131"/>
        <v>0</v>
      </c>
      <c r="AP442">
        <f t="shared" si="132"/>
        <v>0</v>
      </c>
      <c r="AR442" s="11">
        <f>($AW$18*$AW$15 -($AW$18*COS(RADIANS(A442)))-($AW$15*COS(RADIANS(DEGREES(ASIN(SIN(RADIANS(A443))*($AW$18/$AW$15)))))))</f>
        <v>-0.11864671364168329</v>
      </c>
      <c r="AS442">
        <f t="shared" ref="AS442:AS505" si="133">(T442*C442)/($AV$28*$AW$27)</f>
        <v>2232.667220644154</v>
      </c>
    </row>
    <row r="443" spans="1:45" customFormat="1" x14ac:dyDescent="0.2">
      <c r="A443" s="7">
        <v>78</v>
      </c>
      <c r="B443" s="7">
        <v>226.27</v>
      </c>
      <c r="C443" s="7">
        <f t="shared" si="123"/>
        <v>2.2626999999999999E-4</v>
      </c>
      <c r="D443" s="7"/>
      <c r="E443" s="7">
        <v>12.683</v>
      </c>
      <c r="F443" s="7"/>
      <c r="G443" s="7">
        <v>12.567</v>
      </c>
      <c r="H443" s="7">
        <v>12.765000000000001</v>
      </c>
      <c r="I443" s="7">
        <v>12.407999999999999</v>
      </c>
      <c r="J443" s="7">
        <v>12.991</v>
      </c>
      <c r="L443" s="13">
        <f t="shared" si="114"/>
        <v>2.2626999999999999E-4</v>
      </c>
      <c r="M443" s="12"/>
      <c r="N443" s="10">
        <f t="shared" si="115"/>
        <v>3.6299999999999955</v>
      </c>
      <c r="O443" s="10">
        <f t="shared" si="116"/>
        <v>-0.26099999999999923</v>
      </c>
      <c r="P443" s="10"/>
      <c r="Q443" s="13">
        <f t="shared" si="117"/>
        <v>3.6300000000000178E-6</v>
      </c>
      <c r="R443" s="10">
        <f t="shared" si="124"/>
        <v>-26100</v>
      </c>
      <c r="S443" s="10"/>
      <c r="T443" s="10">
        <f t="shared" si="118"/>
        <v>1268300</v>
      </c>
      <c r="U443" s="10"/>
      <c r="V443" s="10">
        <f t="shared" si="119"/>
        <v>-1.3154407957394256</v>
      </c>
      <c r="W443" s="10"/>
      <c r="X443" s="10">
        <f t="shared" si="120"/>
        <v>1.1032219924529241</v>
      </c>
      <c r="Y443" s="10">
        <f t="shared" si="121"/>
        <v>2.3546269768529489</v>
      </c>
      <c r="Z443" s="10"/>
      <c r="AA443" s="10">
        <f t="shared" si="125"/>
        <v>-9.0304675433920956E-3</v>
      </c>
      <c r="AB443" s="10">
        <f t="shared" si="126"/>
        <v>6.9119944163302804E-3</v>
      </c>
      <c r="AC443" s="10"/>
      <c r="AD443" s="10">
        <f t="shared" si="127"/>
        <v>6.1032219924529238</v>
      </c>
      <c r="AE443" s="10">
        <f t="shared" si="122"/>
        <v>-3.6453730231470511</v>
      </c>
      <c r="AF443" s="10"/>
      <c r="AG443" s="24">
        <f t="shared" si="128"/>
        <v>-9.0304675433916515E-3</v>
      </c>
      <c r="AH443" s="24">
        <f t="shared" si="129"/>
        <v>6.9119944163302804E-3</v>
      </c>
      <c r="AJ443" s="57">
        <f t="shared" si="130"/>
        <v>82.136009999999899</v>
      </c>
      <c r="AL443">
        <v>1</v>
      </c>
      <c r="AN443">
        <v>1</v>
      </c>
      <c r="AO443">
        <f t="shared" si="131"/>
        <v>0</v>
      </c>
      <c r="AP443">
        <f t="shared" si="132"/>
        <v>0</v>
      </c>
      <c r="AR443" s="11">
        <f>($AW$18*$AW$15 -($AW$18*COS(RADIANS(A443)))-($AW$15*COS(RADIANS(DEGREES(ASIN(SIN(RADIANS(A444))*($AW$18/$AW$15)))))))</f>
        <v>-0.11705688458215616</v>
      </c>
      <c r="AS443">
        <f t="shared" si="133"/>
        <v>2220.3004935233353</v>
      </c>
    </row>
    <row r="444" spans="1:45" customFormat="1" x14ac:dyDescent="0.2">
      <c r="A444" s="7">
        <v>79</v>
      </c>
      <c r="B444" s="7">
        <v>229.9</v>
      </c>
      <c r="C444" s="7">
        <f t="shared" si="123"/>
        <v>2.299E-4</v>
      </c>
      <c r="D444" s="7"/>
      <c r="E444" s="7">
        <v>12.422000000000001</v>
      </c>
      <c r="F444" s="7"/>
      <c r="G444" s="7">
        <v>12.311</v>
      </c>
      <c r="H444" s="7">
        <v>12.484999999999999</v>
      </c>
      <c r="I444" s="7">
        <v>12.145</v>
      </c>
      <c r="J444" s="7">
        <v>12.749000000000001</v>
      </c>
      <c r="L444" s="13">
        <f t="shared" si="114"/>
        <v>2.299E-4</v>
      </c>
      <c r="M444" s="12"/>
      <c r="N444" s="10">
        <f t="shared" si="115"/>
        <v>3.6099999999999852</v>
      </c>
      <c r="O444" s="10">
        <f t="shared" si="116"/>
        <v>-0.25200000000000067</v>
      </c>
      <c r="P444" s="10"/>
      <c r="Q444" s="13">
        <f t="shared" si="117"/>
        <v>3.6099999999999739E-6</v>
      </c>
      <c r="R444" s="10">
        <f t="shared" si="124"/>
        <v>-25200</v>
      </c>
      <c r="S444" s="10"/>
      <c r="T444" s="10">
        <f t="shared" si="118"/>
        <v>1242200</v>
      </c>
      <c r="U444" s="10"/>
      <c r="V444" s="10">
        <f t="shared" si="119"/>
        <v>-1.3037562008312216</v>
      </c>
      <c r="W444" s="10"/>
      <c r="X444" s="10">
        <f t="shared" si="120"/>
        <v>1.094191524909532</v>
      </c>
      <c r="Y444" s="10">
        <f t="shared" si="121"/>
        <v>2.3615389712692791</v>
      </c>
      <c r="Z444" s="10"/>
      <c r="AA444" s="10">
        <f t="shared" si="125"/>
        <v>-8.9009466794669478E-3</v>
      </c>
      <c r="AB444" s="10">
        <f t="shared" si="126"/>
        <v>6.7665125700040463E-3</v>
      </c>
      <c r="AC444" s="10"/>
      <c r="AD444" s="10">
        <f t="shared" si="127"/>
        <v>6.0941915249095322</v>
      </c>
      <c r="AE444" s="10">
        <f t="shared" si="122"/>
        <v>-3.6384610287307209</v>
      </c>
      <c r="AF444" s="10"/>
      <c r="AG444" s="24">
        <f t="shared" si="128"/>
        <v>-8.9009466794669478E-3</v>
      </c>
      <c r="AH444" s="24">
        <f t="shared" si="129"/>
        <v>6.7665125700040463E-3</v>
      </c>
      <c r="AJ444" s="57">
        <f t="shared" si="130"/>
        <v>82.99389999999967</v>
      </c>
      <c r="AL444">
        <v>1</v>
      </c>
      <c r="AN444">
        <v>1</v>
      </c>
      <c r="AO444">
        <f t="shared" si="131"/>
        <v>0</v>
      </c>
      <c r="AP444">
        <f t="shared" si="132"/>
        <v>0</v>
      </c>
      <c r="AR444" s="11">
        <f>($AW$18*$AW$15 -($AW$18*COS(RADIANS(A444)))-($AW$15*COS(RADIANS(DEGREES(ASIN(SIN(RADIANS(A445))*($AW$18/$AW$15)))))))</f>
        <v>-0.11547837417852416</v>
      </c>
      <c r="AS444">
        <f t="shared" si="133"/>
        <v>2209.4963188351012</v>
      </c>
    </row>
    <row r="445" spans="1:45" customFormat="1" x14ac:dyDescent="0.2">
      <c r="A445" s="7">
        <v>80</v>
      </c>
      <c r="B445" s="7">
        <v>233.51</v>
      </c>
      <c r="C445" s="7">
        <f t="shared" si="123"/>
        <v>2.3350999999999998E-4</v>
      </c>
      <c r="D445" s="7"/>
      <c r="E445" s="7">
        <v>12.17</v>
      </c>
      <c r="F445" s="7"/>
      <c r="G445" s="7">
        <v>12.058</v>
      </c>
      <c r="H445" s="7">
        <v>12.218</v>
      </c>
      <c r="I445" s="7">
        <v>11.887</v>
      </c>
      <c r="J445" s="7">
        <v>12.515000000000001</v>
      </c>
      <c r="L445" s="13">
        <f t="shared" si="114"/>
        <v>2.3350999999999998E-4</v>
      </c>
      <c r="M445" s="12"/>
      <c r="N445" s="10">
        <f t="shared" si="115"/>
        <v>3.6100000000000136</v>
      </c>
      <c r="O445" s="10">
        <f t="shared" si="116"/>
        <v>-0.24099999999999966</v>
      </c>
      <c r="P445" s="10"/>
      <c r="Q445" s="13">
        <f t="shared" si="117"/>
        <v>3.6100000000000281E-6</v>
      </c>
      <c r="R445" s="10">
        <f t="shared" si="124"/>
        <v>-24100</v>
      </c>
      <c r="S445" s="10"/>
      <c r="T445" s="10">
        <f t="shared" si="118"/>
        <v>1217000</v>
      </c>
      <c r="U445" s="10"/>
      <c r="V445" s="10">
        <f t="shared" si="119"/>
        <v>-1.3337913250557214</v>
      </c>
      <c r="W445" s="10"/>
      <c r="X445" s="10">
        <f t="shared" si="120"/>
        <v>1.085290578230065</v>
      </c>
      <c r="Y445" s="10">
        <f t="shared" si="121"/>
        <v>2.3683054838392832</v>
      </c>
      <c r="Z445" s="10"/>
      <c r="AA445" s="10">
        <f t="shared" si="125"/>
        <v>-8.6865396464541611E-3</v>
      </c>
      <c r="AB445" s="10">
        <f t="shared" si="126"/>
        <v>6.662702459951042E-3</v>
      </c>
      <c r="AC445" s="10"/>
      <c r="AD445" s="10">
        <f t="shared" si="127"/>
        <v>6.0852905782300653</v>
      </c>
      <c r="AE445" s="10">
        <f t="shared" si="122"/>
        <v>-3.6316945161607168</v>
      </c>
      <c r="AF445" s="10"/>
      <c r="AG445" s="24">
        <f t="shared" si="128"/>
        <v>-8.6865396464546052E-3</v>
      </c>
      <c r="AH445" s="24">
        <f t="shared" si="129"/>
        <v>6.662702459951042E-3</v>
      </c>
      <c r="AJ445" s="57">
        <f t="shared" si="130"/>
        <v>84.297110000000316</v>
      </c>
      <c r="AL445">
        <v>1</v>
      </c>
      <c r="AN445">
        <v>1</v>
      </c>
      <c r="AO445">
        <f t="shared" si="131"/>
        <v>0</v>
      </c>
      <c r="AP445">
        <f t="shared" si="132"/>
        <v>0</v>
      </c>
      <c r="AR445" s="11">
        <f>($AW$18*$AW$15 -($AW$18*COS(RADIANS(A445)))-($AW$15*COS(RADIANS(DEGREES(ASIN(SIN(RADIANS(A446))*($AW$18/$AW$15)))))))</f>
        <v>-0.11391191709837924</v>
      </c>
      <c r="AS445">
        <f t="shared" si="133"/>
        <v>2198.6639124716276</v>
      </c>
    </row>
    <row r="446" spans="1:45" customFormat="1" x14ac:dyDescent="0.2">
      <c r="A446" s="7">
        <v>81</v>
      </c>
      <c r="B446" s="7">
        <v>237.12</v>
      </c>
      <c r="C446" s="7">
        <f t="shared" si="123"/>
        <v>2.3712000000000001E-4</v>
      </c>
      <c r="D446" s="7"/>
      <c r="E446" s="7">
        <v>11.929</v>
      </c>
      <c r="F446" s="7"/>
      <c r="G446" s="7">
        <v>11.808999999999999</v>
      </c>
      <c r="H446" s="7">
        <v>11.974</v>
      </c>
      <c r="I446" s="7">
        <v>11.632999999999999</v>
      </c>
      <c r="J446" s="7">
        <v>12.298999999999999</v>
      </c>
      <c r="L446" s="13">
        <f t="shared" si="114"/>
        <v>2.3712000000000001E-4</v>
      </c>
      <c r="M446" s="12"/>
      <c r="N446" s="10">
        <f t="shared" si="115"/>
        <v>3.6099999999999852</v>
      </c>
      <c r="O446" s="10">
        <f t="shared" si="116"/>
        <v>-0.23799999999999955</v>
      </c>
      <c r="P446" s="10"/>
      <c r="Q446" s="13">
        <f t="shared" si="117"/>
        <v>3.6099999999999739E-6</v>
      </c>
      <c r="R446" s="10">
        <f t="shared" si="124"/>
        <v>-23800</v>
      </c>
      <c r="S446" s="10"/>
      <c r="T446" s="10">
        <f t="shared" si="118"/>
        <v>1192900</v>
      </c>
      <c r="U446" s="10"/>
      <c r="V446" s="10">
        <f t="shared" si="119"/>
        <v>-1.3599485638836404</v>
      </c>
      <c r="W446" s="10"/>
      <c r="X446" s="10">
        <f t="shared" si="120"/>
        <v>1.0766040385836109</v>
      </c>
      <c r="Y446" s="10">
        <f t="shared" si="121"/>
        <v>2.3749681862992342</v>
      </c>
      <c r="Z446" s="10"/>
      <c r="AA446" s="10">
        <f t="shared" si="125"/>
        <v>-8.7523780712581711E-3</v>
      </c>
      <c r="AB446" s="10">
        <f t="shared" si="126"/>
        <v>6.562029537036107E-3</v>
      </c>
      <c r="AC446" s="10"/>
      <c r="AD446" s="10">
        <f t="shared" si="127"/>
        <v>6.0766040385836106</v>
      </c>
      <c r="AE446" s="10">
        <f t="shared" si="122"/>
        <v>-3.6250318137007658</v>
      </c>
      <c r="AF446" s="10"/>
      <c r="AG446" s="24">
        <f t="shared" si="128"/>
        <v>-8.7523780712581711E-3</v>
      </c>
      <c r="AH446" s="24">
        <f t="shared" si="129"/>
        <v>6.562029537036107E-3</v>
      </c>
      <c r="AJ446" s="57">
        <f t="shared" si="130"/>
        <v>85.600319999999641</v>
      </c>
      <c r="AL446">
        <v>1</v>
      </c>
      <c r="AN446">
        <v>1</v>
      </c>
      <c r="AO446">
        <f t="shared" si="131"/>
        <v>0</v>
      </c>
      <c r="AP446">
        <f t="shared" si="132"/>
        <v>0</v>
      </c>
      <c r="AR446" s="11">
        <f>($AW$18*$AW$15 -($AW$18*COS(RADIANS(A446)))-($AW$15*COS(RADIANS(DEGREES(ASIN(SIN(RADIANS(A447))*($AW$18/$AW$15)))))))</f>
        <v>-0.11235822295826467</v>
      </c>
      <c r="AS446">
        <f t="shared" si="133"/>
        <v>2188.4418487763742</v>
      </c>
    </row>
    <row r="447" spans="1:45" customFormat="1" x14ac:dyDescent="0.2">
      <c r="A447" s="7">
        <v>82</v>
      </c>
      <c r="B447" s="7">
        <v>240.73</v>
      </c>
      <c r="C447" s="7">
        <f t="shared" si="123"/>
        <v>2.4072999999999998E-4</v>
      </c>
      <c r="D447" s="7"/>
      <c r="E447" s="7">
        <v>11.691000000000001</v>
      </c>
      <c r="F447" s="7"/>
      <c r="G447" s="7">
        <v>11.571</v>
      </c>
      <c r="H447" s="7">
        <v>11.737</v>
      </c>
      <c r="I447" s="7">
        <v>11.394</v>
      </c>
      <c r="J447" s="7">
        <v>12.061</v>
      </c>
      <c r="L447" s="13">
        <f t="shared" si="114"/>
        <v>2.4072999999999998E-4</v>
      </c>
      <c r="M447" s="12"/>
      <c r="N447" s="10">
        <f t="shared" si="115"/>
        <v>3.5900000000000034</v>
      </c>
      <c r="O447" s="10">
        <f t="shared" si="116"/>
        <v>-0.23300000000000054</v>
      </c>
      <c r="P447" s="10"/>
      <c r="Q447" s="13">
        <f t="shared" si="117"/>
        <v>3.5899999999999843E-6</v>
      </c>
      <c r="R447" s="10">
        <f t="shared" si="124"/>
        <v>-23300</v>
      </c>
      <c r="S447" s="10"/>
      <c r="T447" s="10">
        <f t="shared" si="118"/>
        <v>1169100</v>
      </c>
      <c r="U447" s="10"/>
      <c r="V447" s="10">
        <f t="shared" si="119"/>
        <v>-1.3817256673375358</v>
      </c>
      <c r="W447" s="10"/>
      <c r="X447" s="10">
        <f t="shared" si="120"/>
        <v>1.0678516605123527</v>
      </c>
      <c r="Y447" s="10">
        <f t="shared" si="121"/>
        <v>2.3815302158362703</v>
      </c>
      <c r="Z447" s="10"/>
      <c r="AA447" s="10">
        <f t="shared" si="125"/>
        <v>-8.7428425987590153E-3</v>
      </c>
      <c r="AB447" s="10">
        <f t="shared" si="126"/>
        <v>6.4288038760755839E-3</v>
      </c>
      <c r="AC447" s="10"/>
      <c r="AD447" s="10">
        <f t="shared" si="127"/>
        <v>6.0678516605123525</v>
      </c>
      <c r="AE447" s="10">
        <f t="shared" si="122"/>
        <v>-3.6184697841637297</v>
      </c>
      <c r="AF447" s="10"/>
      <c r="AG447" s="24">
        <f t="shared" si="128"/>
        <v>-8.7428425987585712E-3</v>
      </c>
      <c r="AH447" s="24">
        <f t="shared" si="129"/>
        <v>6.4288038760755839E-3</v>
      </c>
      <c r="AJ447" s="57">
        <f t="shared" si="130"/>
        <v>86.422070000000076</v>
      </c>
      <c r="AL447">
        <v>1</v>
      </c>
      <c r="AN447">
        <v>1</v>
      </c>
      <c r="AO447">
        <f t="shared" si="131"/>
        <v>0</v>
      </c>
      <c r="AP447">
        <f t="shared" si="132"/>
        <v>0</v>
      </c>
      <c r="AR447" s="11">
        <f>($AW$18*$AW$15 -($AW$18*COS(RADIANS(A447)))-($AW$15*COS(RADIANS(DEGREES(ASIN(SIN(RADIANS(A448))*($AW$18/$AW$15)))))))</f>
        <v>-0.11081797530419946</v>
      </c>
      <c r="AS447">
        <f t="shared" si="133"/>
        <v>2177.4323077994109</v>
      </c>
    </row>
    <row r="448" spans="1:45" customFormat="1" x14ac:dyDescent="0.2">
      <c r="A448" s="7">
        <v>83</v>
      </c>
      <c r="B448" s="7">
        <v>244.32</v>
      </c>
      <c r="C448" s="7">
        <f t="shared" si="123"/>
        <v>2.4431999999999996E-4</v>
      </c>
      <c r="D448" s="7"/>
      <c r="E448" s="7">
        <v>11.458</v>
      </c>
      <c r="F448" s="7"/>
      <c r="G448" s="7">
        <v>11.343</v>
      </c>
      <c r="H448" s="7">
        <v>11.513</v>
      </c>
      <c r="I448" s="7">
        <v>11.164</v>
      </c>
      <c r="J448" s="7">
        <v>11.81</v>
      </c>
      <c r="L448" s="13">
        <f t="shared" si="114"/>
        <v>2.4431999999999996E-4</v>
      </c>
      <c r="M448" s="12"/>
      <c r="N448" s="10">
        <f t="shared" si="115"/>
        <v>3.5800000000000125</v>
      </c>
      <c r="O448" s="10">
        <f t="shared" si="116"/>
        <v>-0.22799999999999976</v>
      </c>
      <c r="P448" s="10"/>
      <c r="Q448" s="13">
        <f t="shared" si="117"/>
        <v>3.5800000000000437E-6</v>
      </c>
      <c r="R448" s="10">
        <f t="shared" si="124"/>
        <v>-22800</v>
      </c>
      <c r="S448" s="10"/>
      <c r="T448" s="10">
        <f t="shared" si="118"/>
        <v>1145800</v>
      </c>
      <c r="U448" s="10"/>
      <c r="V448" s="10">
        <f t="shared" si="119"/>
        <v>-1.4282022541894113</v>
      </c>
      <c r="W448" s="10"/>
      <c r="X448" s="10">
        <f t="shared" si="120"/>
        <v>1.0591088179135937</v>
      </c>
      <c r="Y448" s="10">
        <f t="shared" si="121"/>
        <v>2.3879590197123459</v>
      </c>
      <c r="Z448" s="10"/>
      <c r="AA448" s="10">
        <f t="shared" si="125"/>
        <v>-8.7290616521358277E-3</v>
      </c>
      <c r="AB448" s="10">
        <f t="shared" si="126"/>
        <v>6.3175070554755131E-3</v>
      </c>
      <c r="AC448" s="10"/>
      <c r="AD448" s="10">
        <f t="shared" si="127"/>
        <v>6.0591088179135939</v>
      </c>
      <c r="AE448" s="10">
        <f t="shared" si="122"/>
        <v>-3.6120409802876541</v>
      </c>
      <c r="AF448" s="10"/>
      <c r="AG448" s="24">
        <f t="shared" si="128"/>
        <v>-8.7290616521364939E-3</v>
      </c>
      <c r="AH448" s="24">
        <f t="shared" si="129"/>
        <v>6.3175070554755131E-3</v>
      </c>
      <c r="AJ448" s="57">
        <f t="shared" si="130"/>
        <v>87.4665600000003</v>
      </c>
      <c r="AL448">
        <v>1</v>
      </c>
      <c r="AN448">
        <v>1</v>
      </c>
      <c r="AO448">
        <f t="shared" si="131"/>
        <v>0</v>
      </c>
      <c r="AP448">
        <f t="shared" si="132"/>
        <v>0</v>
      </c>
      <c r="AR448" s="11">
        <f>($AW$18*$AW$15 -($AW$18*COS(RADIANS(A448)))-($AW$15*COS(RADIANS(DEGREES(ASIN(SIN(RADIANS(A449))*($AW$18/$AW$15)))))))</f>
        <v>-0.10929183066658373</v>
      </c>
      <c r="AS448">
        <f t="shared" si="133"/>
        <v>2165.8612125740865</v>
      </c>
    </row>
    <row r="449" spans="1:45" customFormat="1" x14ac:dyDescent="0.2">
      <c r="A449" s="7">
        <v>84</v>
      </c>
      <c r="B449" s="7">
        <v>247.9</v>
      </c>
      <c r="C449" s="7">
        <f t="shared" si="123"/>
        <v>2.4790000000000001E-4</v>
      </c>
      <c r="D449" s="7"/>
      <c r="E449" s="7">
        <v>11.23</v>
      </c>
      <c r="F449" s="7"/>
      <c r="G449" s="7">
        <v>11.124000000000001</v>
      </c>
      <c r="H449" s="7">
        <v>11.284000000000001</v>
      </c>
      <c r="I449" s="7">
        <v>10.954000000000001</v>
      </c>
      <c r="J449" s="7">
        <v>11.558</v>
      </c>
      <c r="L449" s="13">
        <f t="shared" si="114"/>
        <v>2.4790000000000001E-4</v>
      </c>
      <c r="M449" s="12"/>
      <c r="N449" s="10">
        <f t="shared" si="115"/>
        <v>3.5699999999999932</v>
      </c>
      <c r="O449" s="10">
        <f t="shared" si="116"/>
        <v>-0.22700000000000031</v>
      </c>
      <c r="P449" s="10"/>
      <c r="Q449" s="13">
        <f t="shared" si="117"/>
        <v>3.5699999999999946E-6</v>
      </c>
      <c r="R449" s="10">
        <f t="shared" si="124"/>
        <v>-22700</v>
      </c>
      <c r="S449" s="10"/>
      <c r="T449" s="10">
        <f t="shared" si="118"/>
        <v>1123000</v>
      </c>
      <c r="U449" s="10"/>
      <c r="V449" s="10">
        <f t="shared" si="119"/>
        <v>-1.4433508362919332</v>
      </c>
      <c r="W449" s="10"/>
      <c r="X449" s="10">
        <f t="shared" si="120"/>
        <v>1.0503797562614579</v>
      </c>
      <c r="Y449" s="10">
        <f t="shared" si="121"/>
        <v>2.3942765267678214</v>
      </c>
      <c r="Z449" s="10"/>
      <c r="AA449" s="10">
        <f t="shared" si="125"/>
        <v>-8.868643302134549E-3</v>
      </c>
      <c r="AB449" s="10">
        <f t="shared" si="126"/>
        <v>6.2096550233827763E-3</v>
      </c>
      <c r="AC449" s="10"/>
      <c r="AD449" s="10">
        <f t="shared" si="127"/>
        <v>6.0503797562614574</v>
      </c>
      <c r="AE449" s="10">
        <f t="shared" si="122"/>
        <v>-3.6057234732321786</v>
      </c>
      <c r="AF449" s="10"/>
      <c r="AG449" s="24">
        <f t="shared" si="128"/>
        <v>-8.8686433021338829E-3</v>
      </c>
      <c r="AH449" s="24">
        <f t="shared" si="129"/>
        <v>6.2096550233827763E-3</v>
      </c>
      <c r="AJ449" s="57">
        <f t="shared" si="130"/>
        <v>88.500299999999839</v>
      </c>
      <c r="AL449">
        <v>1</v>
      </c>
      <c r="AN449">
        <v>1</v>
      </c>
      <c r="AO449">
        <f t="shared" si="131"/>
        <v>0</v>
      </c>
      <c r="AP449">
        <f t="shared" si="132"/>
        <v>0</v>
      </c>
      <c r="AR449" s="11">
        <f>($AW$18*$AW$15 -($AW$18*COS(RADIANS(A449)))-($AW$15*COS(RADIANS(DEGREES(ASIN(SIN(RADIANS(A450))*($AW$18/$AW$15)))))))</f>
        <v>-0.10778041769544236</v>
      </c>
      <c r="AS449">
        <f t="shared" si="133"/>
        <v>2153.8679265331493</v>
      </c>
    </row>
    <row r="450" spans="1:45" customFormat="1" x14ac:dyDescent="0.2">
      <c r="A450" s="7">
        <v>85</v>
      </c>
      <c r="B450" s="7">
        <v>251.47</v>
      </c>
      <c r="C450" s="7">
        <f t="shared" si="123"/>
        <v>2.5147E-4</v>
      </c>
      <c r="D450" s="7"/>
      <c r="E450" s="7">
        <v>11.003</v>
      </c>
      <c r="F450" s="7"/>
      <c r="G450" s="7">
        <v>10.91</v>
      </c>
      <c r="H450" s="7">
        <v>11.073</v>
      </c>
      <c r="I450" s="7">
        <v>10.737</v>
      </c>
      <c r="J450" s="7">
        <v>11.291</v>
      </c>
      <c r="L450" s="13">
        <f t="shared" si="114"/>
        <v>2.5147E-4</v>
      </c>
      <c r="M450" s="12"/>
      <c r="N450" s="10">
        <f t="shared" si="115"/>
        <v>3.5600000000000023</v>
      </c>
      <c r="O450" s="10">
        <f t="shared" si="116"/>
        <v>-0.22100000000000009</v>
      </c>
      <c r="P450" s="10"/>
      <c r="Q450" s="13">
        <f t="shared" si="117"/>
        <v>3.5599999999999998E-6</v>
      </c>
      <c r="R450" s="10">
        <f t="shared" si="124"/>
        <v>-22100</v>
      </c>
      <c r="S450" s="10"/>
      <c r="T450" s="10">
        <f t="shared" si="118"/>
        <v>1100300</v>
      </c>
      <c r="U450" s="10"/>
      <c r="V450" s="10">
        <f t="shared" si="119"/>
        <v>-1.5366885106841341</v>
      </c>
      <c r="W450" s="10"/>
      <c r="X450" s="10">
        <f t="shared" si="120"/>
        <v>1.0415111129593233</v>
      </c>
      <c r="Y450" s="10">
        <f t="shared" si="121"/>
        <v>2.4004861817912042</v>
      </c>
      <c r="Z450" s="10"/>
      <c r="AA450" s="10">
        <f t="shared" si="125"/>
        <v>-8.8117854667058015E-3</v>
      </c>
      <c r="AB450" s="10">
        <f t="shared" si="126"/>
        <v>6.1050891059477586E-3</v>
      </c>
      <c r="AC450" s="10"/>
      <c r="AD450" s="10">
        <f t="shared" si="127"/>
        <v>6.0415111129593235</v>
      </c>
      <c r="AE450" s="10">
        <f t="shared" si="122"/>
        <v>-3.5995138182087958</v>
      </c>
      <c r="AF450" s="10"/>
      <c r="AG450" s="24">
        <f t="shared" si="128"/>
        <v>-8.8117854667064677E-3</v>
      </c>
      <c r="AH450" s="24">
        <f t="shared" si="129"/>
        <v>6.1050891059477586E-3</v>
      </c>
      <c r="AJ450" s="57">
        <f t="shared" si="130"/>
        <v>89.523320000000055</v>
      </c>
      <c r="AL450">
        <v>1</v>
      </c>
      <c r="AN450">
        <v>1</v>
      </c>
      <c r="AO450">
        <f t="shared" si="131"/>
        <v>0</v>
      </c>
      <c r="AP450">
        <f t="shared" si="132"/>
        <v>0</v>
      </c>
      <c r="AR450" s="11">
        <f>($AW$18*$AW$15 -($AW$18*COS(RADIANS(A450)))-($AW$15*COS(RADIANS(DEGREES(ASIN(SIN(RADIANS(A451))*($AW$18/$AW$15)))))))</f>
        <v>-0.10628433638148523</v>
      </c>
      <c r="AS450">
        <f t="shared" si="133"/>
        <v>2140.7210566409335</v>
      </c>
    </row>
    <row r="451" spans="1:45" customFormat="1" x14ac:dyDescent="0.2">
      <c r="A451" s="7">
        <v>86</v>
      </c>
      <c r="B451" s="7">
        <v>255.03</v>
      </c>
      <c r="C451" s="7">
        <f t="shared" si="123"/>
        <v>2.5503E-4</v>
      </c>
      <c r="D451" s="7"/>
      <c r="E451" s="7">
        <v>10.782</v>
      </c>
      <c r="F451" s="7"/>
      <c r="G451" s="7">
        <v>10.706</v>
      </c>
      <c r="H451" s="7">
        <v>10.872</v>
      </c>
      <c r="I451" s="7">
        <v>10.525</v>
      </c>
      <c r="J451" s="7">
        <v>11.023999999999999</v>
      </c>
      <c r="L451" s="13">
        <f t="shared" si="114"/>
        <v>2.5503E-4</v>
      </c>
      <c r="M451" s="12"/>
      <c r="N451" s="10">
        <f t="shared" si="115"/>
        <v>3.539999999999992</v>
      </c>
      <c r="O451" s="10">
        <f t="shared" si="116"/>
        <v>-0.22600000000000087</v>
      </c>
      <c r="P451" s="10"/>
      <c r="Q451" s="13">
        <f t="shared" si="117"/>
        <v>3.5399999999999559E-6</v>
      </c>
      <c r="R451" s="10">
        <f t="shared" si="124"/>
        <v>-22600</v>
      </c>
      <c r="S451" s="10"/>
      <c r="T451" s="10">
        <f t="shared" si="118"/>
        <v>1078200</v>
      </c>
      <c r="U451" s="10"/>
      <c r="V451" s="10">
        <f t="shared" si="119"/>
        <v>-1.5075581373789855</v>
      </c>
      <c r="W451" s="10"/>
      <c r="X451" s="10">
        <f t="shared" si="120"/>
        <v>1.0326993274926175</v>
      </c>
      <c r="Y451" s="10">
        <f t="shared" si="121"/>
        <v>2.406591270897152</v>
      </c>
      <c r="Z451" s="10"/>
      <c r="AA451" s="10">
        <f t="shared" si="125"/>
        <v>-9.1999459446054921E-3</v>
      </c>
      <c r="AB451" s="10">
        <f t="shared" si="126"/>
        <v>5.9868645341203397E-3</v>
      </c>
      <c r="AC451" s="10"/>
      <c r="AD451" s="10">
        <f t="shared" si="127"/>
        <v>6.0326993274926171</v>
      </c>
      <c r="AE451" s="10">
        <f t="shared" si="122"/>
        <v>-3.593408729102848</v>
      </c>
      <c r="AF451" s="10"/>
      <c r="AG451" s="24">
        <f t="shared" si="128"/>
        <v>-9.199945944605048E-3</v>
      </c>
      <c r="AH451" s="24">
        <f t="shared" si="129"/>
        <v>5.9868645341203397E-3</v>
      </c>
      <c r="AJ451" s="57">
        <f t="shared" si="130"/>
        <v>90.2806199999998</v>
      </c>
      <c r="AL451">
        <v>1</v>
      </c>
      <c r="AN451">
        <v>1</v>
      </c>
      <c r="AO451">
        <f t="shared" si="131"/>
        <v>0</v>
      </c>
      <c r="AP451">
        <f t="shared" si="132"/>
        <v>0</v>
      </c>
      <c r="AR451" s="11">
        <f>($AW$18*$AW$15 -($AW$18*COS(RADIANS(A451)))-($AW$15*COS(RADIANS(DEGREES(ASIN(SIN(RADIANS(A452))*($AW$18/$AW$15)))))))</f>
        <v>-0.10480415736790517</v>
      </c>
      <c r="AS451">
        <f t="shared" si="133"/>
        <v>2127.4207190835868</v>
      </c>
    </row>
    <row r="452" spans="1:45" customFormat="1" x14ac:dyDescent="0.2">
      <c r="A452" s="7">
        <v>87</v>
      </c>
      <c r="B452" s="7">
        <v>258.57</v>
      </c>
      <c r="C452" s="7">
        <f t="shared" si="123"/>
        <v>2.5856999999999996E-4</v>
      </c>
      <c r="D452" s="7"/>
      <c r="E452" s="7">
        <v>10.555999999999999</v>
      </c>
      <c r="F452" s="7"/>
      <c r="G452" s="7">
        <v>10.5</v>
      </c>
      <c r="H452" s="7">
        <v>10.663</v>
      </c>
      <c r="I452" s="7">
        <v>10.326000000000001</v>
      </c>
      <c r="J452" s="7">
        <v>10.734</v>
      </c>
      <c r="L452" s="13">
        <f t="shared" si="114"/>
        <v>2.5856999999999996E-4</v>
      </c>
      <c r="M452" s="12"/>
      <c r="N452" s="10">
        <f t="shared" si="115"/>
        <v>3.5199999999999818</v>
      </c>
      <c r="O452" s="10">
        <f t="shared" si="116"/>
        <v>-0.21299999999999919</v>
      </c>
      <c r="P452" s="10"/>
      <c r="Q452" s="13">
        <f t="shared" si="117"/>
        <v>3.5200000000000205E-6</v>
      </c>
      <c r="R452" s="10">
        <f t="shared" si="124"/>
        <v>-21300</v>
      </c>
      <c r="S452" s="10"/>
      <c r="T452" s="10">
        <f t="shared" si="118"/>
        <v>1055600</v>
      </c>
      <c r="U452" s="10"/>
      <c r="V452" s="10">
        <f t="shared" si="119"/>
        <v>-1.4825727836055982</v>
      </c>
      <c r="W452" s="10"/>
      <c r="X452" s="10">
        <f t="shared" si="120"/>
        <v>1.023499381548012</v>
      </c>
      <c r="Y452" s="10">
        <f t="shared" si="121"/>
        <v>2.4125781354312723</v>
      </c>
      <c r="Z452" s="10"/>
      <c r="AA452" s="10">
        <f t="shared" si="125"/>
        <v>-8.8528568639802963E-3</v>
      </c>
      <c r="AB452" s="10">
        <f t="shared" si="126"/>
        <v>5.8723153983111231E-3</v>
      </c>
      <c r="AC452" s="10"/>
      <c r="AD452" s="10">
        <f t="shared" si="127"/>
        <v>6.023499381548012</v>
      </c>
      <c r="AE452" s="10">
        <f t="shared" si="122"/>
        <v>-3.5874218645687277</v>
      </c>
      <c r="AF452" s="10"/>
      <c r="AG452" s="24">
        <f t="shared" si="128"/>
        <v>-8.8528568639798522E-3</v>
      </c>
      <c r="AH452" s="24">
        <f t="shared" si="129"/>
        <v>5.8723153983111231E-3</v>
      </c>
      <c r="AJ452" s="57">
        <f t="shared" si="130"/>
        <v>91.016639999999526</v>
      </c>
      <c r="AL452">
        <v>1</v>
      </c>
      <c r="AN452">
        <v>1</v>
      </c>
      <c r="AO452">
        <f t="shared" si="131"/>
        <v>0</v>
      </c>
      <c r="AP452">
        <f t="shared" si="132"/>
        <v>0</v>
      </c>
      <c r="AR452" s="11">
        <f>($AW$18*$AW$15 -($AW$18*COS(RADIANS(A452)))-($AW$15*COS(RADIANS(DEGREES(ASIN(SIN(RADIANS(A453))*($AW$18/$AW$15)))))))</f>
        <v>-0.10334042135721122</v>
      </c>
      <c r="AS452">
        <f t="shared" si="133"/>
        <v>2111.7393039323251</v>
      </c>
    </row>
    <row r="453" spans="1:45" customFormat="1" x14ac:dyDescent="0.2">
      <c r="A453" s="7">
        <v>88</v>
      </c>
      <c r="B453" s="7">
        <v>262.08999999999997</v>
      </c>
      <c r="C453" s="7">
        <f t="shared" si="123"/>
        <v>2.6208999999999998E-4</v>
      </c>
      <c r="D453" s="7"/>
      <c r="E453" s="7">
        <v>10.343</v>
      </c>
      <c r="F453" s="7"/>
      <c r="G453" s="7">
        <v>10.303000000000001</v>
      </c>
      <c r="H453" s="7">
        <v>10.474</v>
      </c>
      <c r="I453" s="7">
        <v>10.148</v>
      </c>
      <c r="J453" s="7">
        <v>10.448</v>
      </c>
      <c r="L453" s="13">
        <f t="shared" ref="L453:L516" si="134">B453*10^-6</f>
        <v>2.6208999999999998E-4</v>
      </c>
      <c r="M453" s="12"/>
      <c r="N453" s="10">
        <f t="shared" ref="N453:N516" si="135">-(B453-B454)</f>
        <v>3.5100000000000477</v>
      </c>
      <c r="O453" s="10">
        <f t="shared" ref="O453:O516" si="136">E454-E453</f>
        <v>-0.20199999999999996</v>
      </c>
      <c r="P453" s="10"/>
      <c r="Q453" s="13">
        <f t="shared" ref="Q453:Q516" si="137">(L454-L453)</f>
        <v>3.5100000000000257E-6</v>
      </c>
      <c r="R453" s="10">
        <f t="shared" si="124"/>
        <v>-20200</v>
      </c>
      <c r="S453" s="10"/>
      <c r="T453" s="10">
        <f t="shared" ref="T453:T516" si="138">E453*10^5</f>
        <v>1034300</v>
      </c>
      <c r="U453" s="10"/>
      <c r="V453" s="10">
        <f t="shared" ref="V453:V516" si="139">((AD455-AD454))/(AE455-AE454)</f>
        <v>-1.4334237340923064</v>
      </c>
      <c r="W453" s="10"/>
      <c r="X453" s="10">
        <f t="shared" ref="X453:X516" si="140">LOG(E453)</f>
        <v>1.0146465246840317</v>
      </c>
      <c r="Y453" s="10">
        <f t="shared" ref="Y453:Y516" si="141">LOG(B453)</f>
        <v>2.4184504508295834</v>
      </c>
      <c r="Z453" s="10"/>
      <c r="AA453" s="10">
        <f t="shared" si="125"/>
        <v>-8.5657419679379121E-3</v>
      </c>
      <c r="AB453" s="10">
        <f t="shared" si="126"/>
        <v>5.7776198663965772E-3</v>
      </c>
      <c r="AC453" s="10"/>
      <c r="AD453" s="10">
        <f t="shared" si="127"/>
        <v>6.0146465246840322</v>
      </c>
      <c r="AE453" s="10">
        <f t="shared" ref="AE453:AE516" si="142">LOG(L453)</f>
        <v>-3.5815495491704166</v>
      </c>
      <c r="AF453" s="10"/>
      <c r="AG453" s="24">
        <f t="shared" si="128"/>
        <v>-8.5657419679385782E-3</v>
      </c>
      <c r="AH453" s="24">
        <f t="shared" si="129"/>
        <v>5.7776198663965772E-3</v>
      </c>
      <c r="AJ453" s="57">
        <f t="shared" si="130"/>
        <v>91.993590000001248</v>
      </c>
      <c r="AL453">
        <v>1</v>
      </c>
      <c r="AN453">
        <v>1</v>
      </c>
      <c r="AO453">
        <f t="shared" si="131"/>
        <v>0</v>
      </c>
      <c r="AP453">
        <f t="shared" si="132"/>
        <v>0</v>
      </c>
      <c r="AR453" s="11">
        <f>($AW$18*$AW$15 -($AW$18*COS(RADIANS(A453)))-($AW$15*COS(RADIANS(DEGREES(ASIN(SIN(RADIANS(A454))*($AW$18/$AW$15)))))))</f>
        <v>-0.10189363861670932</v>
      </c>
      <c r="AS453">
        <f t="shared" si="133"/>
        <v>2097.2961599212367</v>
      </c>
    </row>
    <row r="454" spans="1:45" customFormat="1" x14ac:dyDescent="0.2">
      <c r="A454" s="7">
        <v>89</v>
      </c>
      <c r="B454" s="7">
        <v>265.60000000000002</v>
      </c>
      <c r="C454" s="7">
        <f t="shared" ref="C454:C517" si="143">B454*10^-6</f>
        <v>2.656E-4</v>
      </c>
      <c r="D454" s="7"/>
      <c r="E454" s="7">
        <v>10.141</v>
      </c>
      <c r="F454" s="7"/>
      <c r="G454" s="7">
        <v>10.119</v>
      </c>
      <c r="H454" s="7">
        <v>10.287000000000001</v>
      </c>
      <c r="I454" s="7">
        <v>9.9649999999999999</v>
      </c>
      <c r="J454" s="7">
        <v>10.193</v>
      </c>
      <c r="L454" s="13">
        <f t="shared" si="134"/>
        <v>2.656E-4</v>
      </c>
      <c r="M454" s="12"/>
      <c r="N454" s="10">
        <f t="shared" si="135"/>
        <v>3.4899999999999523</v>
      </c>
      <c r="O454" s="10">
        <f t="shared" si="136"/>
        <v>-0.18800000000000061</v>
      </c>
      <c r="P454" s="10"/>
      <c r="Q454" s="13">
        <f t="shared" si="137"/>
        <v>3.4899999999999818E-6</v>
      </c>
      <c r="R454" s="10">
        <f t="shared" ref="R454:R517" si="144">(T455-T454)</f>
        <v>-18800.000000000116</v>
      </c>
      <c r="S454" s="10"/>
      <c r="T454" s="10">
        <f t="shared" si="138"/>
        <v>1014100</v>
      </c>
      <c r="U454" s="10"/>
      <c r="V454" s="10">
        <f t="shared" si="139"/>
        <v>-1.3725587562398425</v>
      </c>
      <c r="W454" s="10"/>
      <c r="X454" s="10">
        <f t="shared" si="140"/>
        <v>1.0060807827160938</v>
      </c>
      <c r="Y454" s="10">
        <f t="shared" si="141"/>
        <v>2.42422807069598</v>
      </c>
      <c r="Z454" s="10"/>
      <c r="AA454" s="10">
        <f t="shared" ref="AA454:AA517" si="145">X455-X454</f>
        <v>-8.1267786466908687E-3</v>
      </c>
      <c r="AB454" s="10">
        <f t="shared" ref="AB454:AB517" si="146">Y455-Y454</f>
        <v>5.669487991167621E-3</v>
      </c>
      <c r="AC454" s="10"/>
      <c r="AD454" s="10">
        <f t="shared" ref="AD454:AD517" si="147">(LOG(T454))</f>
        <v>6.0060807827160936</v>
      </c>
      <c r="AE454" s="10">
        <f t="shared" si="142"/>
        <v>-3.57577192930402</v>
      </c>
      <c r="AF454" s="10"/>
      <c r="AG454" s="24">
        <f t="shared" ref="AG454:AG517" si="148">AD455-AD454</f>
        <v>-8.1267786466909797E-3</v>
      </c>
      <c r="AH454" s="24">
        <f t="shared" ref="AH454:AH517" si="149">AE455-AE454</f>
        <v>5.669487991167621E-3</v>
      </c>
      <c r="AJ454" s="57">
        <f t="shared" ref="AJ454:AJ517" si="150">(B454*$N454)/10</f>
        <v>92.694399999998737</v>
      </c>
      <c r="AL454">
        <v>1</v>
      </c>
      <c r="AN454">
        <v>1</v>
      </c>
      <c r="AO454">
        <f t="shared" si="131"/>
        <v>0</v>
      </c>
      <c r="AP454">
        <f t="shared" si="132"/>
        <v>0</v>
      </c>
      <c r="AR454" s="11">
        <f>($AW$18*$AW$15 -($AW$18*COS(RADIANS(A454)))-($AW$15*COS(RADIANS(DEGREES(ASIN(SIN(RADIANS(A455))*($AW$18/$AW$15)))))))</f>
        <v>-0.10046428858550543</v>
      </c>
      <c r="AS454">
        <f t="shared" si="133"/>
        <v>2083.8748803119993</v>
      </c>
    </row>
    <row r="455" spans="1:45" customFormat="1" x14ac:dyDescent="0.2">
      <c r="A455" s="7">
        <v>90</v>
      </c>
      <c r="B455" s="7">
        <v>269.08999999999997</v>
      </c>
      <c r="C455" s="7">
        <f t="shared" si="143"/>
        <v>2.6908999999999999E-4</v>
      </c>
      <c r="D455" s="7"/>
      <c r="E455" s="7">
        <v>9.9529999999999994</v>
      </c>
      <c r="F455" s="7"/>
      <c r="G455" s="7">
        <v>9.9380000000000006</v>
      </c>
      <c r="H455" s="7">
        <v>10.111000000000001</v>
      </c>
      <c r="I455" s="7">
        <v>9.7949999999999999</v>
      </c>
      <c r="J455" s="7">
        <v>9.9700000000000006</v>
      </c>
      <c r="L455" s="13">
        <f t="shared" si="134"/>
        <v>2.6908999999999999E-4</v>
      </c>
      <c r="M455" s="12"/>
      <c r="N455" s="10">
        <f t="shared" si="135"/>
        <v>3.4800000000000182</v>
      </c>
      <c r="O455" s="10">
        <f t="shared" si="136"/>
        <v>-0.17399999999999949</v>
      </c>
      <c r="P455" s="10"/>
      <c r="Q455" s="13">
        <f t="shared" si="137"/>
        <v>3.479999999999987E-6</v>
      </c>
      <c r="R455" s="10">
        <f t="shared" si="144"/>
        <v>-17399.999999999884</v>
      </c>
      <c r="S455" s="10"/>
      <c r="T455" s="10">
        <f t="shared" si="138"/>
        <v>995299.99999999988</v>
      </c>
      <c r="U455" s="10"/>
      <c r="V455" s="10">
        <f t="shared" si="139"/>
        <v>-1.427383192149102</v>
      </c>
      <c r="W455" s="10"/>
      <c r="X455" s="10">
        <f t="shared" si="140"/>
        <v>0.99795400406940293</v>
      </c>
      <c r="Y455" s="10">
        <f t="shared" si="141"/>
        <v>2.4298975586871476</v>
      </c>
      <c r="Z455" s="10"/>
      <c r="AA455" s="10">
        <f t="shared" si="145"/>
        <v>-7.659557940964179E-3</v>
      </c>
      <c r="AB455" s="10">
        <f t="shared" si="146"/>
        <v>5.5804954841769394E-3</v>
      </c>
      <c r="AC455" s="10"/>
      <c r="AD455" s="10">
        <f t="shared" si="147"/>
        <v>5.9979540040694026</v>
      </c>
      <c r="AE455" s="10">
        <f t="shared" si="142"/>
        <v>-3.5701024413128524</v>
      </c>
      <c r="AF455" s="10"/>
      <c r="AG455" s="24">
        <f t="shared" si="148"/>
        <v>-7.6595579409639569E-3</v>
      </c>
      <c r="AH455" s="24">
        <f t="shared" si="149"/>
        <v>5.5804954841769394E-3</v>
      </c>
      <c r="AJ455" s="57">
        <f t="shared" si="150"/>
        <v>93.643320000000486</v>
      </c>
      <c r="AL455">
        <v>1</v>
      </c>
      <c r="AN455">
        <v>1</v>
      </c>
      <c r="AO455">
        <f t="shared" si="131"/>
        <v>0</v>
      </c>
      <c r="AP455">
        <f t="shared" si="132"/>
        <v>0</v>
      </c>
      <c r="AR455" s="11">
        <f>($AW$18*$AW$15 -($AW$18*COS(RADIANS(A455)))-($AW$15*COS(RADIANS(DEGREES(ASIN(SIN(RADIANS(A456))*($AW$18/$AW$15)))))))</f>
        <v>-9.905281958512574E-2</v>
      </c>
      <c r="AS455">
        <f t="shared" si="133"/>
        <v>2072.1173585460924</v>
      </c>
    </row>
    <row r="456" spans="1:45" customFormat="1" x14ac:dyDescent="0.2">
      <c r="A456" s="7">
        <v>91</v>
      </c>
      <c r="B456" s="7">
        <v>272.57</v>
      </c>
      <c r="C456" s="7">
        <f t="shared" si="143"/>
        <v>2.7256999999999997E-4</v>
      </c>
      <c r="D456" s="7"/>
      <c r="E456" s="7">
        <v>9.7789999999999999</v>
      </c>
      <c r="F456" s="7"/>
      <c r="G456" s="7">
        <v>9.766</v>
      </c>
      <c r="H456" s="7">
        <v>9.9420000000000002</v>
      </c>
      <c r="I456" s="7">
        <v>9.6280000000000001</v>
      </c>
      <c r="J456" s="7">
        <v>9.7810000000000006</v>
      </c>
      <c r="L456" s="13">
        <f t="shared" si="134"/>
        <v>2.7256999999999997E-4</v>
      </c>
      <c r="M456" s="12"/>
      <c r="N456" s="10">
        <f t="shared" si="135"/>
        <v>3.4499999999999886</v>
      </c>
      <c r="O456" s="10">
        <f t="shared" si="136"/>
        <v>-0.17399999999999949</v>
      </c>
      <c r="P456" s="10"/>
      <c r="Q456" s="13">
        <f t="shared" si="137"/>
        <v>3.4500000000000025E-6</v>
      </c>
      <c r="R456" s="10">
        <f t="shared" si="144"/>
        <v>-17400</v>
      </c>
      <c r="S456" s="10"/>
      <c r="T456" s="10">
        <f t="shared" si="138"/>
        <v>977900</v>
      </c>
      <c r="U456" s="10"/>
      <c r="V456" s="10">
        <f t="shared" si="139"/>
        <v>-1.3687527480320847</v>
      </c>
      <c r="W456" s="10"/>
      <c r="X456" s="10">
        <f t="shared" si="140"/>
        <v>0.99029444612843875</v>
      </c>
      <c r="Y456" s="10">
        <f t="shared" si="141"/>
        <v>2.4354780541713246</v>
      </c>
      <c r="Z456" s="10"/>
      <c r="AA456" s="10">
        <f t="shared" si="145"/>
        <v>-7.7970769307262877E-3</v>
      </c>
      <c r="AB456" s="10">
        <f t="shared" si="146"/>
        <v>5.4624973683390365E-3</v>
      </c>
      <c r="AC456" s="10"/>
      <c r="AD456" s="10">
        <f t="shared" si="147"/>
        <v>5.9902944461284386</v>
      </c>
      <c r="AE456" s="10">
        <f t="shared" si="142"/>
        <v>-3.5645219458286754</v>
      </c>
      <c r="AF456" s="10"/>
      <c r="AG456" s="24">
        <f t="shared" si="148"/>
        <v>-7.7970769307258436E-3</v>
      </c>
      <c r="AH456" s="24">
        <f t="shared" si="149"/>
        <v>5.4624973683390365E-3</v>
      </c>
      <c r="AJ456" s="57">
        <f t="shared" si="150"/>
        <v>94.036649999999696</v>
      </c>
      <c r="AL456">
        <v>1</v>
      </c>
      <c r="AN456">
        <v>1</v>
      </c>
      <c r="AO456">
        <f t="shared" si="131"/>
        <v>0</v>
      </c>
      <c r="AP456">
        <f t="shared" si="132"/>
        <v>0</v>
      </c>
      <c r="AR456" s="11">
        <f>($AW$18*$AW$15 -($AW$18*COS(RADIANS(A456)))-($AW$15*COS(RADIANS(DEGREES(ASIN(SIN(RADIANS(A457))*($AW$18/$AW$15)))))))</f>
        <v>-9.7659648635040702E-2</v>
      </c>
      <c r="AS456">
        <f t="shared" si="133"/>
        <v>2062.221386560353</v>
      </c>
    </row>
    <row r="457" spans="1:45" customFormat="1" x14ac:dyDescent="0.2">
      <c r="A457" s="7">
        <v>92</v>
      </c>
      <c r="B457" s="7">
        <v>276.02</v>
      </c>
      <c r="C457" s="7">
        <f t="shared" si="143"/>
        <v>2.7601999999999998E-4</v>
      </c>
      <c r="D457" s="7"/>
      <c r="E457" s="7">
        <v>9.6050000000000004</v>
      </c>
      <c r="F457" s="7"/>
      <c r="G457" s="7">
        <v>9.6</v>
      </c>
      <c r="H457" s="7">
        <v>9.7720000000000002</v>
      </c>
      <c r="I457" s="7">
        <v>9.4570000000000007</v>
      </c>
      <c r="J457" s="7">
        <v>9.5909999999999993</v>
      </c>
      <c r="L457" s="13">
        <f t="shared" si="134"/>
        <v>2.7601999999999998E-4</v>
      </c>
      <c r="M457" s="12"/>
      <c r="N457" s="10">
        <f t="shared" si="135"/>
        <v>3.4300000000000068</v>
      </c>
      <c r="O457" s="10">
        <f t="shared" si="136"/>
        <v>-0.16099999999999959</v>
      </c>
      <c r="P457" s="10"/>
      <c r="Q457" s="13">
        <f t="shared" si="137"/>
        <v>3.4300000000000129E-6</v>
      </c>
      <c r="R457" s="10">
        <f t="shared" si="144"/>
        <v>-16099.999999999884</v>
      </c>
      <c r="S457" s="10"/>
      <c r="T457" s="10">
        <f t="shared" si="138"/>
        <v>960500</v>
      </c>
      <c r="U457" s="10"/>
      <c r="V457" s="10">
        <f t="shared" si="139"/>
        <v>-1.3821811423898847</v>
      </c>
      <c r="W457" s="10"/>
      <c r="X457" s="10">
        <f t="shared" si="140"/>
        <v>0.98249736919771247</v>
      </c>
      <c r="Y457" s="10">
        <f t="shared" si="141"/>
        <v>2.4409405515396636</v>
      </c>
      <c r="Z457" s="10"/>
      <c r="AA457" s="10">
        <f t="shared" si="145"/>
        <v>-7.3413907910230281E-3</v>
      </c>
      <c r="AB457" s="10">
        <f t="shared" si="146"/>
        <v>5.3635624122603254E-3</v>
      </c>
      <c r="AC457" s="10"/>
      <c r="AD457" s="10">
        <f t="shared" si="147"/>
        <v>5.9824973691977128</v>
      </c>
      <c r="AE457" s="10">
        <f t="shared" si="142"/>
        <v>-3.5590594484603364</v>
      </c>
      <c r="AF457" s="10"/>
      <c r="AG457" s="24">
        <f t="shared" si="148"/>
        <v>-7.341390791022917E-3</v>
      </c>
      <c r="AH457" s="24">
        <f t="shared" si="149"/>
        <v>5.3635624122603254E-3</v>
      </c>
      <c r="AJ457" s="57">
        <f t="shared" si="150"/>
        <v>94.67486000000018</v>
      </c>
      <c r="AL457">
        <v>1</v>
      </c>
      <c r="AN457">
        <v>1</v>
      </c>
      <c r="AO457">
        <f t="shared" si="131"/>
        <v>0</v>
      </c>
      <c r="AP457">
        <f t="shared" si="132"/>
        <v>0</v>
      </c>
      <c r="AR457" s="11">
        <f>($AW$18*$AW$15 -($AW$18*COS(RADIANS(A457)))-($AW$15*COS(RADIANS(DEGREES(ASIN(SIN(RADIANS(A458))*($AW$18/$AW$15)))))))</f>
        <v>-9.6285161373549796E-2</v>
      </c>
      <c r="AS457">
        <f t="shared" si="133"/>
        <v>2051.1655174739531</v>
      </c>
    </row>
    <row r="458" spans="1:45" customFormat="1" x14ac:dyDescent="0.2">
      <c r="A458" s="7">
        <v>93</v>
      </c>
      <c r="B458" s="7">
        <v>279.45</v>
      </c>
      <c r="C458" s="7">
        <f t="shared" si="143"/>
        <v>2.7944999999999999E-4</v>
      </c>
      <c r="D458" s="7"/>
      <c r="E458" s="7">
        <v>9.4440000000000008</v>
      </c>
      <c r="F458" s="7"/>
      <c r="G458" s="7">
        <v>9.4380000000000006</v>
      </c>
      <c r="H458" s="7">
        <v>9.6110000000000007</v>
      </c>
      <c r="I458" s="7">
        <v>9.3019999999999996</v>
      </c>
      <c r="J458" s="7">
        <v>9.4260000000000002</v>
      </c>
      <c r="L458" s="13">
        <f t="shared" si="134"/>
        <v>2.7944999999999999E-4</v>
      </c>
      <c r="M458" s="12"/>
      <c r="N458" s="10">
        <f t="shared" si="135"/>
        <v>3.410000000000025</v>
      </c>
      <c r="O458" s="10">
        <f t="shared" si="136"/>
        <v>-0.15700000000000003</v>
      </c>
      <c r="P458" s="10"/>
      <c r="Q458" s="13">
        <f t="shared" si="137"/>
        <v>3.4100000000000233E-6</v>
      </c>
      <c r="R458" s="10">
        <f t="shared" si="144"/>
        <v>-15700</v>
      </c>
      <c r="S458" s="10"/>
      <c r="T458" s="10">
        <f t="shared" si="138"/>
        <v>944400.00000000012</v>
      </c>
      <c r="U458" s="10"/>
      <c r="V458" s="10">
        <f t="shared" si="139"/>
        <v>-1.407693135434837</v>
      </c>
      <c r="W458" s="10"/>
      <c r="X458" s="10">
        <f t="shared" si="140"/>
        <v>0.97515597840668944</v>
      </c>
      <c r="Y458" s="10">
        <f t="shared" si="141"/>
        <v>2.4463041139519239</v>
      </c>
      <c r="Z458" s="10"/>
      <c r="AA458" s="10">
        <f t="shared" si="145"/>
        <v>-7.2805328586562634E-3</v>
      </c>
      <c r="AB458" s="10">
        <f t="shared" si="146"/>
        <v>5.2674230861433635E-3</v>
      </c>
      <c r="AC458" s="10"/>
      <c r="AD458" s="10">
        <f t="shared" si="147"/>
        <v>5.9751559784066899</v>
      </c>
      <c r="AE458" s="10">
        <f t="shared" si="142"/>
        <v>-3.5536958860480761</v>
      </c>
      <c r="AF458" s="10"/>
      <c r="AG458" s="24">
        <f t="shared" si="148"/>
        <v>-7.2805328586564855E-3</v>
      </c>
      <c r="AH458" s="24">
        <f t="shared" si="149"/>
        <v>5.2674230861433635E-3</v>
      </c>
      <c r="AJ458" s="57">
        <f t="shared" si="150"/>
        <v>95.292450000000684</v>
      </c>
      <c r="AL458">
        <v>1</v>
      </c>
      <c r="AN458">
        <v>1</v>
      </c>
      <c r="AO458">
        <f t="shared" si="131"/>
        <v>0</v>
      </c>
      <c r="AP458">
        <f t="shared" si="132"/>
        <v>0</v>
      </c>
      <c r="AR458" s="11">
        <f>($AW$18*$AW$15 -($AW$18*COS(RADIANS(A458)))-($AW$15*COS(RADIANS(DEGREES(ASIN(SIN(RADIANS(A459))*($AW$18/$AW$15)))))))</f>
        <v>-9.4929712083650225E-2</v>
      </c>
      <c r="AS458">
        <f t="shared" si="133"/>
        <v>2041.845505705141</v>
      </c>
    </row>
    <row r="459" spans="1:45" customFormat="1" x14ac:dyDescent="0.2">
      <c r="A459" s="7">
        <v>94</v>
      </c>
      <c r="B459" s="7">
        <v>282.86</v>
      </c>
      <c r="C459" s="7">
        <f t="shared" si="143"/>
        <v>2.8286000000000001E-4</v>
      </c>
      <c r="D459" s="7"/>
      <c r="E459" s="7">
        <v>9.2870000000000008</v>
      </c>
      <c r="F459" s="7"/>
      <c r="G459" s="7">
        <v>9.2840000000000007</v>
      </c>
      <c r="H459" s="7">
        <v>9.4619999999999997</v>
      </c>
      <c r="I459" s="7">
        <v>9.1519999999999992</v>
      </c>
      <c r="J459" s="7">
        <v>9.2490000000000006</v>
      </c>
      <c r="L459" s="13">
        <f t="shared" si="134"/>
        <v>2.8286000000000001E-4</v>
      </c>
      <c r="M459" s="12"/>
      <c r="N459" s="10">
        <f t="shared" si="135"/>
        <v>3.3799999999999955</v>
      </c>
      <c r="O459" s="10">
        <f t="shared" si="136"/>
        <v>-0.15400000000000169</v>
      </c>
      <c r="P459" s="10"/>
      <c r="Q459" s="13">
        <f t="shared" si="137"/>
        <v>3.3799999999999846E-6</v>
      </c>
      <c r="R459" s="10">
        <f t="shared" si="144"/>
        <v>-15400.000000000233</v>
      </c>
      <c r="S459" s="10"/>
      <c r="T459" s="10">
        <f t="shared" si="138"/>
        <v>928700.00000000012</v>
      </c>
      <c r="U459" s="10"/>
      <c r="V459" s="10">
        <f t="shared" si="139"/>
        <v>-1.3673182906965731</v>
      </c>
      <c r="W459" s="10"/>
      <c r="X459" s="10">
        <f t="shared" si="140"/>
        <v>0.96787544554803318</v>
      </c>
      <c r="Y459" s="10">
        <f t="shared" si="141"/>
        <v>2.4515715370380673</v>
      </c>
      <c r="Z459" s="10"/>
      <c r="AA459" s="10">
        <f t="shared" si="145"/>
        <v>-7.2619879001244447E-3</v>
      </c>
      <c r="AB459" s="10">
        <f t="shared" si="146"/>
        <v>5.1587861852304684E-3</v>
      </c>
      <c r="AC459" s="10"/>
      <c r="AD459" s="10">
        <f t="shared" si="147"/>
        <v>5.9678754455480334</v>
      </c>
      <c r="AE459" s="10">
        <f t="shared" si="142"/>
        <v>-3.5484284629619327</v>
      </c>
      <c r="AF459" s="10"/>
      <c r="AG459" s="24">
        <f t="shared" si="148"/>
        <v>-7.2619879001249998E-3</v>
      </c>
      <c r="AH459" s="24">
        <f t="shared" si="149"/>
        <v>5.1587861852304684E-3</v>
      </c>
      <c r="AJ459" s="57">
        <f t="shared" si="150"/>
        <v>95.606679999999884</v>
      </c>
      <c r="AL459">
        <v>1</v>
      </c>
      <c r="AN459">
        <v>1</v>
      </c>
      <c r="AO459">
        <f t="shared" si="131"/>
        <v>0</v>
      </c>
      <c r="AP459">
        <f t="shared" si="132"/>
        <v>0</v>
      </c>
      <c r="AR459" s="11">
        <f>($AW$18*$AW$15 -($AW$18*COS(RADIANS(A459)))-($AW$15*COS(RADIANS(DEGREES(ASIN(SIN(RADIANS(A460))*($AW$18/$AW$15)))))))</f>
        <v>-9.3593623822683561E-2</v>
      </c>
      <c r="AS459">
        <f t="shared" si="133"/>
        <v>2032.4027259936845</v>
      </c>
    </row>
    <row r="460" spans="1:45" customFormat="1" x14ac:dyDescent="0.2">
      <c r="A460" s="7">
        <v>95</v>
      </c>
      <c r="B460" s="7">
        <v>286.24</v>
      </c>
      <c r="C460" s="7">
        <f t="shared" si="143"/>
        <v>2.8624E-4</v>
      </c>
      <c r="D460" s="7"/>
      <c r="E460" s="7">
        <v>9.1329999999999991</v>
      </c>
      <c r="F460" s="7"/>
      <c r="G460" s="7">
        <v>9.1300000000000008</v>
      </c>
      <c r="H460" s="7">
        <v>9.3140000000000001</v>
      </c>
      <c r="I460" s="7">
        <v>9.0090000000000003</v>
      </c>
      <c r="J460" s="7">
        <v>9.0790000000000006</v>
      </c>
      <c r="L460" s="13">
        <f t="shared" si="134"/>
        <v>2.8624E-4</v>
      </c>
      <c r="M460" s="12"/>
      <c r="N460" s="10">
        <f t="shared" si="135"/>
        <v>3.3700000000000045</v>
      </c>
      <c r="O460" s="10">
        <f t="shared" si="136"/>
        <v>-0.14499999999999957</v>
      </c>
      <c r="P460" s="10"/>
      <c r="Q460" s="13">
        <f t="shared" si="137"/>
        <v>3.3699999999999898E-6</v>
      </c>
      <c r="R460" s="10">
        <f t="shared" si="144"/>
        <v>-14499.999999999884</v>
      </c>
      <c r="S460" s="10"/>
      <c r="T460" s="10">
        <f t="shared" si="138"/>
        <v>913299.99999999988</v>
      </c>
      <c r="U460" s="10"/>
      <c r="V460" s="10">
        <f t="shared" si="139"/>
        <v>-1.4973065632161502</v>
      </c>
      <c r="W460" s="10"/>
      <c r="X460" s="10">
        <f t="shared" si="140"/>
        <v>0.96061345764790873</v>
      </c>
      <c r="Y460" s="10">
        <f t="shared" si="141"/>
        <v>2.4567303232232978</v>
      </c>
      <c r="Z460" s="10"/>
      <c r="AA460" s="10">
        <f t="shared" si="145"/>
        <v>-6.9503939008174198E-3</v>
      </c>
      <c r="AB460" s="10">
        <f t="shared" si="146"/>
        <v>5.083230399321792E-3</v>
      </c>
      <c r="AC460" s="10"/>
      <c r="AD460" s="10">
        <f t="shared" si="147"/>
        <v>5.9606134576479084</v>
      </c>
      <c r="AE460" s="10">
        <f t="shared" si="142"/>
        <v>-3.5432696767767022</v>
      </c>
      <c r="AF460" s="10"/>
      <c r="AG460" s="24">
        <f t="shared" si="148"/>
        <v>-6.9503939008175308E-3</v>
      </c>
      <c r="AH460" s="24">
        <f t="shared" si="149"/>
        <v>5.083230399321792E-3</v>
      </c>
      <c r="AJ460" s="57">
        <f t="shared" si="150"/>
        <v>96.462880000000126</v>
      </c>
      <c r="AL460">
        <v>1</v>
      </c>
      <c r="AN460">
        <v>1</v>
      </c>
      <c r="AO460">
        <f t="shared" si="131"/>
        <v>0</v>
      </c>
      <c r="AP460">
        <f t="shared" si="132"/>
        <v>0</v>
      </c>
      <c r="AR460" s="11">
        <f>($AW$18*$AW$15 -($AW$18*COS(RADIANS(A460)))-($AW$15*COS(RADIANS(DEGREES(ASIN(SIN(RADIANS(A461))*($AW$18/$AW$15)))))))</f>
        <v>-9.2277188653745332E-2</v>
      </c>
      <c r="AS460">
        <f t="shared" si="133"/>
        <v>2022.5839984709744</v>
      </c>
    </row>
    <row r="461" spans="1:45" customFormat="1" x14ac:dyDescent="0.2">
      <c r="A461" s="7">
        <v>96</v>
      </c>
      <c r="B461" s="7">
        <v>289.61</v>
      </c>
      <c r="C461" s="7">
        <f t="shared" si="143"/>
        <v>2.8960999999999999E-4</v>
      </c>
      <c r="D461" s="7"/>
      <c r="E461" s="7">
        <v>8.9879999999999995</v>
      </c>
      <c r="F461" s="7"/>
      <c r="G461" s="7">
        <v>8.9930000000000003</v>
      </c>
      <c r="H461" s="7">
        <v>9.1769999999999996</v>
      </c>
      <c r="I461" s="7">
        <v>8.8740000000000006</v>
      </c>
      <c r="J461" s="7">
        <v>8.907</v>
      </c>
      <c r="L461" s="13">
        <f t="shared" si="134"/>
        <v>2.8960999999999999E-4</v>
      </c>
      <c r="M461" s="12"/>
      <c r="N461" s="10">
        <f t="shared" si="135"/>
        <v>3.339999999999975</v>
      </c>
      <c r="O461" s="10">
        <f t="shared" si="136"/>
        <v>-0.15299999999999869</v>
      </c>
      <c r="P461" s="10"/>
      <c r="Q461" s="13">
        <f t="shared" si="137"/>
        <v>3.3400000000000053E-6</v>
      </c>
      <c r="R461" s="10">
        <f t="shared" si="144"/>
        <v>-15299.999999999884</v>
      </c>
      <c r="S461" s="10"/>
      <c r="T461" s="10">
        <f t="shared" si="138"/>
        <v>898800</v>
      </c>
      <c r="U461" s="10"/>
      <c r="V461" s="10">
        <f t="shared" si="139"/>
        <v>-1.5650727196511587</v>
      </c>
      <c r="W461" s="10"/>
      <c r="X461" s="10">
        <f t="shared" si="140"/>
        <v>0.95366306374709131</v>
      </c>
      <c r="Y461" s="10">
        <f t="shared" si="141"/>
        <v>2.4618135536226196</v>
      </c>
      <c r="Z461" s="10"/>
      <c r="AA461" s="10">
        <f t="shared" si="145"/>
        <v>-7.4565099043083505E-3</v>
      </c>
      <c r="AB461" s="10">
        <f t="shared" si="146"/>
        <v>4.9799487209161164E-3</v>
      </c>
      <c r="AC461" s="10"/>
      <c r="AD461" s="10">
        <f t="shared" si="147"/>
        <v>5.9536630637470909</v>
      </c>
      <c r="AE461" s="10">
        <f t="shared" si="142"/>
        <v>-3.5381864463773804</v>
      </c>
      <c r="AF461" s="10"/>
      <c r="AG461" s="24">
        <f t="shared" si="148"/>
        <v>-7.4565099043075733E-3</v>
      </c>
      <c r="AH461" s="24">
        <f t="shared" si="149"/>
        <v>4.9799487209161164E-3</v>
      </c>
      <c r="AJ461" s="57">
        <f t="shared" si="150"/>
        <v>96.729739999999282</v>
      </c>
      <c r="AL461">
        <v>1</v>
      </c>
      <c r="AN461">
        <v>1</v>
      </c>
      <c r="AO461">
        <f t="shared" si="131"/>
        <v>0</v>
      </c>
      <c r="AP461">
        <f t="shared" si="132"/>
        <v>0</v>
      </c>
      <c r="AR461" s="11">
        <f>($AW$18*$AW$15 -($AW$18*COS(RADIANS(A461)))-($AW$15*COS(RADIANS(DEGREES(ASIN(SIN(RADIANS(A462))*($AW$18/$AW$15)))))))</f>
        <v>-9.098066797606312E-2</v>
      </c>
      <c r="AS461">
        <f t="shared" si="133"/>
        <v>2013.9069632991748</v>
      </c>
    </row>
    <row r="462" spans="1:45" customFormat="1" x14ac:dyDescent="0.2">
      <c r="A462" s="7">
        <v>97</v>
      </c>
      <c r="B462" s="7">
        <v>292.95</v>
      </c>
      <c r="C462" s="7">
        <f t="shared" si="143"/>
        <v>2.9294999999999999E-4</v>
      </c>
      <c r="D462" s="7"/>
      <c r="E462" s="7">
        <v>8.8350000000000009</v>
      </c>
      <c r="F462" s="7"/>
      <c r="G462" s="7">
        <v>8.8580000000000005</v>
      </c>
      <c r="H462" s="7">
        <v>9.0359999999999996</v>
      </c>
      <c r="I462" s="7">
        <v>8.7289999999999992</v>
      </c>
      <c r="J462" s="7">
        <v>8.718</v>
      </c>
      <c r="L462" s="13">
        <f t="shared" si="134"/>
        <v>2.9294999999999999E-4</v>
      </c>
      <c r="M462" s="12"/>
      <c r="N462" s="10">
        <f t="shared" si="135"/>
        <v>3.3100000000000023</v>
      </c>
      <c r="O462" s="10">
        <f t="shared" si="136"/>
        <v>-0.15400000000000169</v>
      </c>
      <c r="P462" s="10"/>
      <c r="Q462" s="13">
        <f t="shared" si="137"/>
        <v>3.3099999999999666E-6</v>
      </c>
      <c r="R462" s="10">
        <f t="shared" si="144"/>
        <v>-15400.000000000233</v>
      </c>
      <c r="S462" s="10"/>
      <c r="T462" s="10">
        <f t="shared" si="138"/>
        <v>883500.00000000012</v>
      </c>
      <c r="U462" s="10"/>
      <c r="V462" s="10">
        <f t="shared" si="139"/>
        <v>-1.5723992029931653</v>
      </c>
      <c r="W462" s="10"/>
      <c r="X462" s="10">
        <f t="shared" si="140"/>
        <v>0.94620655384278296</v>
      </c>
      <c r="Y462" s="10">
        <f t="shared" si="141"/>
        <v>2.4667935023435357</v>
      </c>
      <c r="Z462" s="10"/>
      <c r="AA462" s="10">
        <f t="shared" si="145"/>
        <v>-7.6367976217218692E-3</v>
      </c>
      <c r="AB462" s="10">
        <f t="shared" si="146"/>
        <v>4.8795161565555745E-3</v>
      </c>
      <c r="AC462" s="10"/>
      <c r="AD462" s="10">
        <f t="shared" si="147"/>
        <v>5.9462065538427833</v>
      </c>
      <c r="AE462" s="10">
        <f t="shared" si="142"/>
        <v>-3.5332064976564643</v>
      </c>
      <c r="AF462" s="10"/>
      <c r="AG462" s="24">
        <f t="shared" si="148"/>
        <v>-7.6367976217222022E-3</v>
      </c>
      <c r="AH462" s="24">
        <f t="shared" si="149"/>
        <v>4.8795161565555745E-3</v>
      </c>
      <c r="AJ462" s="57">
        <f t="shared" si="150"/>
        <v>96.966450000000066</v>
      </c>
      <c r="AL462">
        <v>1</v>
      </c>
      <c r="AN462">
        <v>1</v>
      </c>
      <c r="AO462">
        <f t="shared" si="131"/>
        <v>0</v>
      </c>
      <c r="AP462">
        <f t="shared" si="132"/>
        <v>0</v>
      </c>
      <c r="AR462" s="11">
        <f>($AW$18*$AW$15 -($AW$18*COS(RADIANS(A462)))-($AW$15*COS(RADIANS(DEGREES(ASIN(SIN(RADIANS(A463))*($AW$18/$AW$15)))))))</f>
        <v>-8.9704292950810866E-2</v>
      </c>
      <c r="AS462">
        <f t="shared" si="133"/>
        <v>2002.4553556025999</v>
      </c>
    </row>
    <row r="463" spans="1:45" customFormat="1" x14ac:dyDescent="0.2">
      <c r="A463" s="7">
        <v>98</v>
      </c>
      <c r="B463" s="7">
        <v>296.26</v>
      </c>
      <c r="C463" s="7">
        <f t="shared" si="143"/>
        <v>2.9625999999999996E-4</v>
      </c>
      <c r="D463" s="7"/>
      <c r="E463" s="7">
        <v>8.6809999999999992</v>
      </c>
      <c r="F463" s="7"/>
      <c r="G463" s="7">
        <v>8.7149999999999999</v>
      </c>
      <c r="H463" s="7">
        <v>8.9109999999999996</v>
      </c>
      <c r="I463" s="7">
        <v>8.5990000000000002</v>
      </c>
      <c r="J463" s="7">
        <v>8.4979999999999993</v>
      </c>
      <c r="L463" s="13">
        <f t="shared" si="134"/>
        <v>2.9625999999999996E-4</v>
      </c>
      <c r="M463" s="12"/>
      <c r="N463" s="10">
        <f t="shared" si="135"/>
        <v>3.2800000000000296</v>
      </c>
      <c r="O463" s="10">
        <f t="shared" si="136"/>
        <v>-0.14899999999999913</v>
      </c>
      <c r="P463" s="10"/>
      <c r="Q463" s="13">
        <f t="shared" si="137"/>
        <v>3.2800000000000364E-6</v>
      </c>
      <c r="R463" s="10">
        <f t="shared" si="144"/>
        <v>-14899.999999999884</v>
      </c>
      <c r="S463" s="10"/>
      <c r="T463" s="10">
        <f t="shared" si="138"/>
        <v>868099.99999999988</v>
      </c>
      <c r="U463" s="10"/>
      <c r="V463" s="10">
        <f t="shared" si="139"/>
        <v>-1.4184439938992064</v>
      </c>
      <c r="W463" s="10"/>
      <c r="X463" s="10">
        <f t="shared" si="140"/>
        <v>0.93856975622106109</v>
      </c>
      <c r="Y463" s="10">
        <f t="shared" si="141"/>
        <v>2.4716730185000912</v>
      </c>
      <c r="Z463" s="10"/>
      <c r="AA463" s="10">
        <f t="shared" si="145"/>
        <v>-7.5189094436699522E-3</v>
      </c>
      <c r="AB463" s="10">
        <f t="shared" si="146"/>
        <v>4.7818069542118202E-3</v>
      </c>
      <c r="AC463" s="10"/>
      <c r="AD463" s="10">
        <f t="shared" si="147"/>
        <v>5.9385697562210611</v>
      </c>
      <c r="AE463" s="10">
        <f t="shared" si="142"/>
        <v>-3.5283269814999088</v>
      </c>
      <c r="AF463" s="10"/>
      <c r="AG463" s="24">
        <f t="shared" si="148"/>
        <v>-7.5189094436698412E-3</v>
      </c>
      <c r="AH463" s="24">
        <f t="shared" si="149"/>
        <v>4.7818069542118202E-3</v>
      </c>
      <c r="AJ463" s="57">
        <f t="shared" si="150"/>
        <v>97.173280000000872</v>
      </c>
      <c r="AL463">
        <v>1</v>
      </c>
      <c r="AN463">
        <v>1</v>
      </c>
      <c r="AO463">
        <f t="shared" si="131"/>
        <v>0</v>
      </c>
      <c r="AP463">
        <f t="shared" si="132"/>
        <v>0</v>
      </c>
      <c r="AR463" s="11">
        <f>($AW$18*$AW$15 -($AW$18*COS(RADIANS(A463)))-($AW$15*COS(RADIANS(DEGREES(ASIN(SIN(RADIANS(A464))*($AW$18/$AW$15)))))))</f>
        <v>-8.8448265018141792E-2</v>
      </c>
      <c r="AS463">
        <f t="shared" si="133"/>
        <v>1989.7822888870617</v>
      </c>
    </row>
    <row r="464" spans="1:45" customFormat="1" x14ac:dyDescent="0.2">
      <c r="A464" s="7">
        <v>99</v>
      </c>
      <c r="B464" s="7">
        <v>299.54000000000002</v>
      </c>
      <c r="C464" s="7">
        <f t="shared" si="143"/>
        <v>2.9954E-4</v>
      </c>
      <c r="D464" s="7"/>
      <c r="E464" s="7">
        <v>8.532</v>
      </c>
      <c r="F464" s="7"/>
      <c r="G464" s="7">
        <v>8.5890000000000004</v>
      </c>
      <c r="H464" s="7">
        <v>8.7899999999999991</v>
      </c>
      <c r="I464" s="7">
        <v>8.468</v>
      </c>
      <c r="J464" s="7">
        <v>8.2810000000000006</v>
      </c>
      <c r="L464" s="13">
        <f t="shared" si="134"/>
        <v>2.9954E-4</v>
      </c>
      <c r="M464" s="12"/>
      <c r="N464" s="10">
        <f t="shared" si="135"/>
        <v>3.2599999999999909</v>
      </c>
      <c r="O464" s="10">
        <f t="shared" si="136"/>
        <v>-0.13000000000000078</v>
      </c>
      <c r="P464" s="10"/>
      <c r="Q464" s="13">
        <f t="shared" si="137"/>
        <v>3.2599999999999925E-6</v>
      </c>
      <c r="R464" s="10">
        <f t="shared" si="144"/>
        <v>-13000.000000000116</v>
      </c>
      <c r="S464" s="10"/>
      <c r="T464" s="10">
        <f t="shared" si="138"/>
        <v>853200</v>
      </c>
      <c r="U464" s="10"/>
      <c r="V464" s="10">
        <f t="shared" si="139"/>
        <v>-1.1738481767712823</v>
      </c>
      <c r="W464" s="10"/>
      <c r="X464" s="10">
        <f t="shared" si="140"/>
        <v>0.93105084677739114</v>
      </c>
      <c r="Y464" s="10">
        <f t="shared" si="141"/>
        <v>2.4764548254543031</v>
      </c>
      <c r="Z464" s="10"/>
      <c r="AA464" s="10">
        <f t="shared" si="145"/>
        <v>-6.6681695754180481E-3</v>
      </c>
      <c r="AB464" s="10">
        <f t="shared" si="146"/>
        <v>4.7010453737321711E-3</v>
      </c>
      <c r="AC464" s="10"/>
      <c r="AD464" s="10">
        <f t="shared" si="147"/>
        <v>5.9310508467773912</v>
      </c>
      <c r="AE464" s="10">
        <f t="shared" si="142"/>
        <v>-3.5235451745456969</v>
      </c>
      <c r="AF464" s="10"/>
      <c r="AG464" s="24">
        <f t="shared" si="148"/>
        <v>-6.6681695754180481E-3</v>
      </c>
      <c r="AH464" s="24">
        <f t="shared" si="149"/>
        <v>4.7010453737321711E-3</v>
      </c>
      <c r="AJ464" s="57">
        <f t="shared" si="150"/>
        <v>97.650039999999734</v>
      </c>
      <c r="AL464">
        <v>1</v>
      </c>
      <c r="AN464">
        <v>1</v>
      </c>
      <c r="AO464">
        <f t="shared" si="131"/>
        <v>0</v>
      </c>
      <c r="AP464">
        <f t="shared" si="132"/>
        <v>0</v>
      </c>
      <c r="AR464" s="11">
        <f>($AW$18*$AW$15 -($AW$18*COS(RADIANS(A464)))-($AW$15*COS(RADIANS(DEGREES(ASIN(SIN(RADIANS(A465))*($AW$18/$AW$15)))))))</f>
        <v>-8.7212756500598621E-2</v>
      </c>
      <c r="AS464">
        <f t="shared" si="133"/>
        <v>1977.2812969013173</v>
      </c>
    </row>
    <row r="465" spans="1:45" customFormat="1" x14ac:dyDescent="0.2">
      <c r="A465" s="7">
        <v>100</v>
      </c>
      <c r="B465" s="7">
        <v>302.8</v>
      </c>
      <c r="C465" s="7">
        <f t="shared" si="143"/>
        <v>3.0279999999999999E-4</v>
      </c>
      <c r="D465" s="7"/>
      <c r="E465" s="7">
        <v>8.4019999999999992</v>
      </c>
      <c r="F465" s="7"/>
      <c r="G465" s="7">
        <v>8.4640000000000004</v>
      </c>
      <c r="H465" s="7">
        <v>8.6690000000000005</v>
      </c>
      <c r="I465" s="7">
        <v>8.3409999999999993</v>
      </c>
      <c r="J465" s="7">
        <v>8.1349999999999998</v>
      </c>
      <c r="L465" s="13">
        <f t="shared" si="134"/>
        <v>3.0279999999999999E-4</v>
      </c>
      <c r="M465" s="12"/>
      <c r="N465" s="10">
        <f t="shared" si="135"/>
        <v>3.2299999999999613</v>
      </c>
      <c r="O465" s="10">
        <f t="shared" si="136"/>
        <v>-0.1039999999999992</v>
      </c>
      <c r="P465" s="10"/>
      <c r="Q465" s="13">
        <f t="shared" si="137"/>
        <v>3.2299999999999538E-6</v>
      </c>
      <c r="R465" s="10">
        <f t="shared" si="144"/>
        <v>-10399.999999999884</v>
      </c>
      <c r="S465" s="10"/>
      <c r="T465" s="10">
        <f t="shared" si="138"/>
        <v>840199.99999999988</v>
      </c>
      <c r="U465" s="10"/>
      <c r="V465" s="10">
        <f t="shared" si="139"/>
        <v>-1.2711475782293493</v>
      </c>
      <c r="W465" s="10"/>
      <c r="X465" s="10">
        <f t="shared" si="140"/>
        <v>0.92438267720197309</v>
      </c>
      <c r="Y465" s="10">
        <f t="shared" si="141"/>
        <v>2.4811558708280352</v>
      </c>
      <c r="Z465" s="10"/>
      <c r="AA465" s="10">
        <f t="shared" si="145"/>
        <v>-5.4092467090188778E-3</v>
      </c>
      <c r="AB465" s="10">
        <f t="shared" si="146"/>
        <v>4.6081314569121901E-3</v>
      </c>
      <c r="AC465" s="10"/>
      <c r="AD465" s="10">
        <f t="shared" si="147"/>
        <v>5.9243826772019732</v>
      </c>
      <c r="AE465" s="10">
        <f t="shared" si="142"/>
        <v>-3.5188441291719648</v>
      </c>
      <c r="AF465" s="10"/>
      <c r="AG465" s="24">
        <f t="shared" si="148"/>
        <v>-5.4092467090187668E-3</v>
      </c>
      <c r="AH465" s="24">
        <f t="shared" si="149"/>
        <v>4.6081314569121901E-3</v>
      </c>
      <c r="AJ465" s="57">
        <f t="shared" si="150"/>
        <v>97.804399999998836</v>
      </c>
      <c r="AL465">
        <v>1</v>
      </c>
      <c r="AN465">
        <v>1</v>
      </c>
      <c r="AO465">
        <f t="shared" si="131"/>
        <v>0</v>
      </c>
      <c r="AP465">
        <f t="shared" si="132"/>
        <v>0</v>
      </c>
      <c r="AR465" s="11">
        <f>($AW$18*$AW$15 -($AW$18*COS(RADIANS(A465)))-($AW$15*COS(RADIANS(DEGREES(ASIN(SIN(RADIANS(A466))*($AW$18/$AW$15)))))))</f>
        <v>-8.5997911287502407E-2</v>
      </c>
      <c r="AS465">
        <f t="shared" si="133"/>
        <v>1968.3455113467473</v>
      </c>
    </row>
    <row r="466" spans="1:45" customFormat="1" x14ac:dyDescent="0.2">
      <c r="A466" s="7">
        <v>101</v>
      </c>
      <c r="B466" s="7">
        <v>306.02999999999997</v>
      </c>
      <c r="C466" s="7">
        <f t="shared" si="143"/>
        <v>3.0602999999999994E-4</v>
      </c>
      <c r="D466" s="7"/>
      <c r="E466" s="7">
        <v>8.298</v>
      </c>
      <c r="F466" s="7"/>
      <c r="G466" s="7">
        <v>8.3469999999999995</v>
      </c>
      <c r="H466" s="7">
        <v>8.5609999999999999</v>
      </c>
      <c r="I466" s="7">
        <v>8.2240000000000002</v>
      </c>
      <c r="J466" s="7">
        <v>8.06</v>
      </c>
      <c r="L466" s="13">
        <f t="shared" si="134"/>
        <v>3.0602999999999994E-4</v>
      </c>
      <c r="M466" s="12"/>
      <c r="N466" s="10">
        <f t="shared" si="135"/>
        <v>3.2000000000000455</v>
      </c>
      <c r="O466" s="10">
        <f t="shared" si="136"/>
        <v>-0.10899999999999999</v>
      </c>
      <c r="P466" s="10"/>
      <c r="Q466" s="13">
        <f t="shared" si="137"/>
        <v>3.2000000000000778E-6</v>
      </c>
      <c r="R466" s="10">
        <f t="shared" si="144"/>
        <v>-10900</v>
      </c>
      <c r="S466" s="10"/>
      <c r="T466" s="10">
        <f t="shared" si="138"/>
        <v>829800</v>
      </c>
      <c r="U466" s="10"/>
      <c r="V466" s="10">
        <f t="shared" si="139"/>
        <v>-1.3381080745714677</v>
      </c>
      <c r="W466" s="10"/>
      <c r="X466" s="10">
        <f t="shared" si="140"/>
        <v>0.91897343049295421</v>
      </c>
      <c r="Y466" s="10">
        <f t="shared" si="141"/>
        <v>2.4857640022849474</v>
      </c>
      <c r="Z466" s="10"/>
      <c r="AA466" s="10">
        <f t="shared" si="145"/>
        <v>-5.7425593793936081E-3</v>
      </c>
      <c r="AB466" s="10">
        <f t="shared" si="146"/>
        <v>4.517618156810066E-3</v>
      </c>
      <c r="AC466" s="10"/>
      <c r="AD466" s="10">
        <f t="shared" si="147"/>
        <v>5.9189734304929544</v>
      </c>
      <c r="AE466" s="10">
        <f t="shared" si="142"/>
        <v>-3.5142359977150526</v>
      </c>
      <c r="AF466" s="10"/>
      <c r="AG466" s="24">
        <f t="shared" si="148"/>
        <v>-5.7425593793940521E-3</v>
      </c>
      <c r="AH466" s="24">
        <f t="shared" si="149"/>
        <v>4.517618156810066E-3</v>
      </c>
      <c r="AJ466" s="57">
        <f t="shared" si="150"/>
        <v>97.929600000001386</v>
      </c>
      <c r="AL466">
        <v>1</v>
      </c>
      <c r="AN466">
        <v>1</v>
      </c>
      <c r="AO466">
        <f t="shared" si="131"/>
        <v>0</v>
      </c>
      <c r="AP466">
        <f t="shared" si="132"/>
        <v>0</v>
      </c>
      <c r="AR466" s="11">
        <f>($AW$18*$AW$15 -($AW$18*COS(RADIANS(A466)))-($AW$15*COS(RADIANS(DEGREES(ASIN(SIN(RADIANS(A467))*($AW$18/$AW$15)))))))</f>
        <v>-8.4803845594441915E-2</v>
      </c>
      <c r="AS466">
        <f t="shared" si="133"/>
        <v>1964.7179770515731</v>
      </c>
    </row>
    <row r="467" spans="1:45" customFormat="1" x14ac:dyDescent="0.2">
      <c r="A467" s="7">
        <v>102</v>
      </c>
      <c r="B467" s="7">
        <v>309.23</v>
      </c>
      <c r="C467" s="7">
        <f t="shared" si="143"/>
        <v>3.0923000000000002E-4</v>
      </c>
      <c r="D467" s="7"/>
      <c r="E467" s="7">
        <v>8.1890000000000001</v>
      </c>
      <c r="F467" s="7"/>
      <c r="G467" s="7">
        <v>8.2309999999999999</v>
      </c>
      <c r="H467" s="7">
        <v>8.4420000000000002</v>
      </c>
      <c r="I467" s="7">
        <v>8.109</v>
      </c>
      <c r="J467" s="7">
        <v>7.9720000000000004</v>
      </c>
      <c r="L467" s="13">
        <f t="shared" si="134"/>
        <v>3.0923000000000002E-4</v>
      </c>
      <c r="M467" s="12"/>
      <c r="N467" s="10">
        <f t="shared" si="135"/>
        <v>3.1699999999999591</v>
      </c>
      <c r="O467" s="10">
        <f t="shared" si="136"/>
        <v>-0.11100000000000065</v>
      </c>
      <c r="P467" s="10"/>
      <c r="Q467" s="13">
        <f t="shared" si="137"/>
        <v>3.1699999999999307E-6</v>
      </c>
      <c r="R467" s="10">
        <f t="shared" si="144"/>
        <v>-11100.000000000116</v>
      </c>
      <c r="S467" s="10"/>
      <c r="T467" s="10">
        <f t="shared" si="138"/>
        <v>818900</v>
      </c>
      <c r="U467" s="10"/>
      <c r="V467" s="10">
        <f t="shared" si="139"/>
        <v>-1.2455269725150786</v>
      </c>
      <c r="W467" s="10"/>
      <c r="X467" s="10">
        <f t="shared" si="140"/>
        <v>0.9132308711135606</v>
      </c>
      <c r="Y467" s="10">
        <f t="shared" si="141"/>
        <v>2.4902816204417575</v>
      </c>
      <c r="Z467" s="10"/>
      <c r="AA467" s="10">
        <f t="shared" si="145"/>
        <v>-5.9270222795911875E-3</v>
      </c>
      <c r="AB467" s="10">
        <f t="shared" si="146"/>
        <v>4.4294047635053957E-3</v>
      </c>
      <c r="AC467" s="10"/>
      <c r="AD467" s="10">
        <f t="shared" si="147"/>
        <v>5.9132308711135604</v>
      </c>
      <c r="AE467" s="10">
        <f t="shared" si="142"/>
        <v>-3.5097183795582425</v>
      </c>
      <c r="AF467" s="10"/>
      <c r="AG467" s="24">
        <f t="shared" si="148"/>
        <v>-5.9270222795912986E-3</v>
      </c>
      <c r="AH467" s="24">
        <f t="shared" si="149"/>
        <v>4.4294047635049516E-3</v>
      </c>
      <c r="AJ467" s="57">
        <f t="shared" si="150"/>
        <v>98.025909999998731</v>
      </c>
      <c r="AL467">
        <v>1</v>
      </c>
      <c r="AN467">
        <v>1</v>
      </c>
      <c r="AO467">
        <f t="shared" si="131"/>
        <v>0</v>
      </c>
      <c r="AP467">
        <f t="shared" si="132"/>
        <v>0</v>
      </c>
      <c r="AR467" s="11">
        <f>($AW$18*$AW$15 -($AW$18*COS(RADIANS(A467)))-($AW$15*COS(RADIANS(DEGREES(ASIN(SIN(RADIANS(A468))*($AW$18/$AW$15)))))))</f>
        <v>-8.3630648791582607E-2</v>
      </c>
      <c r="AS467">
        <f t="shared" si="133"/>
        <v>1959.1842360210433</v>
      </c>
    </row>
    <row r="468" spans="1:45" customFormat="1" x14ac:dyDescent="0.2">
      <c r="A468" s="7">
        <v>103</v>
      </c>
      <c r="B468" s="7">
        <v>312.39999999999998</v>
      </c>
      <c r="C468" s="7">
        <f t="shared" si="143"/>
        <v>3.1239999999999995E-4</v>
      </c>
      <c r="D468" s="7"/>
      <c r="E468" s="7">
        <v>8.0779999999999994</v>
      </c>
      <c r="F468" s="7"/>
      <c r="G468" s="7">
        <v>8.1189999999999998</v>
      </c>
      <c r="H468" s="7">
        <v>8.3360000000000003</v>
      </c>
      <c r="I468" s="7">
        <v>7.992</v>
      </c>
      <c r="J468" s="7">
        <v>7.8650000000000002</v>
      </c>
      <c r="L468" s="13">
        <f t="shared" si="134"/>
        <v>3.1239999999999995E-4</v>
      </c>
      <c r="M468" s="12"/>
      <c r="N468" s="10">
        <f t="shared" si="135"/>
        <v>3.1400000000000432</v>
      </c>
      <c r="O468" s="10">
        <f t="shared" si="136"/>
        <v>-9.9999999999999645E-2</v>
      </c>
      <c r="P468" s="10"/>
      <c r="Q468" s="13">
        <f t="shared" si="137"/>
        <v>3.1400000000000546E-6</v>
      </c>
      <c r="R468" s="10">
        <f t="shared" si="144"/>
        <v>-9999.9999999998836</v>
      </c>
      <c r="S468" s="10"/>
      <c r="T468" s="10">
        <f t="shared" si="138"/>
        <v>807799.99999999988</v>
      </c>
      <c r="U468" s="10"/>
      <c r="V468" s="10">
        <f t="shared" si="139"/>
        <v>-1.0533843425375637</v>
      </c>
      <c r="W468" s="10"/>
      <c r="X468" s="10">
        <f t="shared" si="140"/>
        <v>0.90730384883396942</v>
      </c>
      <c r="Y468" s="10">
        <f t="shared" si="141"/>
        <v>2.4947110252052629</v>
      </c>
      <c r="Z468" s="10"/>
      <c r="AA468" s="10">
        <f t="shared" si="145"/>
        <v>-5.4098168601486307E-3</v>
      </c>
      <c r="AB468" s="10">
        <f t="shared" si="146"/>
        <v>4.3433959918379728E-3</v>
      </c>
      <c r="AC468" s="10"/>
      <c r="AD468" s="10">
        <f t="shared" si="147"/>
        <v>5.9073038488339691</v>
      </c>
      <c r="AE468" s="10">
        <f t="shared" si="142"/>
        <v>-3.5052889747947376</v>
      </c>
      <c r="AF468" s="10"/>
      <c r="AG468" s="24">
        <f t="shared" si="148"/>
        <v>-5.4098168601486307E-3</v>
      </c>
      <c r="AH468" s="24">
        <f t="shared" si="149"/>
        <v>4.3433959918384168E-3</v>
      </c>
      <c r="AJ468" s="57">
        <f t="shared" si="150"/>
        <v>98.093600000001345</v>
      </c>
      <c r="AL468">
        <v>1</v>
      </c>
      <c r="AN468">
        <v>1</v>
      </c>
      <c r="AO468">
        <f t="shared" si="131"/>
        <v>0</v>
      </c>
      <c r="AP468">
        <f t="shared" si="132"/>
        <v>0</v>
      </c>
      <c r="AR468" s="11">
        <f>($AW$18*$AW$15 -($AW$18*COS(RADIANS(A468)))-($AW$15*COS(RADIANS(DEGREES(ASIN(SIN(RADIANS(A469))*($AW$18/$AW$15)))))))</f>
        <v>-8.2478384294195503E-2</v>
      </c>
      <c r="AS468">
        <f t="shared" si="133"/>
        <v>1952.4398365795614</v>
      </c>
    </row>
    <row r="469" spans="1:45" customFormat="1" x14ac:dyDescent="0.2">
      <c r="A469" s="7">
        <v>104</v>
      </c>
      <c r="B469" s="7">
        <v>315.54000000000002</v>
      </c>
      <c r="C469" s="7">
        <f t="shared" si="143"/>
        <v>3.1554E-4</v>
      </c>
      <c r="D469" s="7"/>
      <c r="E469" s="7">
        <v>7.9779999999999998</v>
      </c>
      <c r="F469" s="7"/>
      <c r="G469" s="7">
        <v>8.0069999999999997</v>
      </c>
      <c r="H469" s="7">
        <v>8.2249999999999996</v>
      </c>
      <c r="I469" s="7">
        <v>7.8819999999999997</v>
      </c>
      <c r="J469" s="7">
        <v>7.7949999999999999</v>
      </c>
      <c r="L469" s="13">
        <f t="shared" si="134"/>
        <v>3.1554E-4</v>
      </c>
      <c r="M469" s="12"/>
      <c r="N469" s="10">
        <f t="shared" si="135"/>
        <v>3.1099999999999568</v>
      </c>
      <c r="O469" s="10">
        <f t="shared" si="136"/>
        <v>-8.1999999999999851E-2</v>
      </c>
      <c r="P469" s="10"/>
      <c r="Q469" s="13">
        <f t="shared" si="137"/>
        <v>3.1099999999999618E-6</v>
      </c>
      <c r="R469" s="10">
        <f t="shared" si="144"/>
        <v>-8200</v>
      </c>
      <c r="S469" s="10"/>
      <c r="T469" s="10">
        <f t="shared" si="138"/>
        <v>797800</v>
      </c>
      <c r="U469" s="10"/>
      <c r="V469" s="10">
        <f t="shared" si="139"/>
        <v>-0.97886170531465733</v>
      </c>
      <c r="W469" s="10"/>
      <c r="X469" s="10">
        <f t="shared" si="140"/>
        <v>0.90189403197382079</v>
      </c>
      <c r="Y469" s="10">
        <f t="shared" si="141"/>
        <v>2.4990544211971009</v>
      </c>
      <c r="Z469" s="10"/>
      <c r="AA469" s="10">
        <f t="shared" si="145"/>
        <v>-4.4868923122404203E-3</v>
      </c>
      <c r="AB469" s="10">
        <f t="shared" si="146"/>
        <v>4.2595016187836343E-3</v>
      </c>
      <c r="AC469" s="10"/>
      <c r="AD469" s="10">
        <f t="shared" si="147"/>
        <v>5.9018940319738205</v>
      </c>
      <c r="AE469" s="10">
        <f t="shared" si="142"/>
        <v>-3.5009455788028991</v>
      </c>
      <c r="AF469" s="10"/>
      <c r="AG469" s="24">
        <f t="shared" si="148"/>
        <v>-4.4868923122400872E-3</v>
      </c>
      <c r="AH469" s="24">
        <f t="shared" si="149"/>
        <v>4.2595016187836343E-3</v>
      </c>
      <c r="AJ469" s="57">
        <f t="shared" si="150"/>
        <v>98.132939999998641</v>
      </c>
      <c r="AL469">
        <v>1</v>
      </c>
      <c r="AN469">
        <v>1</v>
      </c>
      <c r="AO469">
        <f t="shared" si="131"/>
        <v>0</v>
      </c>
      <c r="AP469">
        <f t="shared" si="132"/>
        <v>0</v>
      </c>
      <c r="AR469" s="11">
        <f>($AW$18*$AW$15 -($AW$18*COS(RADIANS(A469)))-($AW$15*COS(RADIANS(DEGREES(ASIN(SIN(RADIANS(A470))*($AW$18/$AW$15)))))))</f>
        <v>-8.1347090508570544E-2</v>
      </c>
      <c r="AS469">
        <f t="shared" si="133"/>
        <v>1947.6514535542249</v>
      </c>
    </row>
    <row r="470" spans="1:45" customFormat="1" x14ac:dyDescent="0.2">
      <c r="A470" s="7">
        <v>105</v>
      </c>
      <c r="B470" s="7">
        <v>318.64999999999998</v>
      </c>
      <c r="C470" s="7">
        <f t="shared" si="143"/>
        <v>3.1864999999999997E-4</v>
      </c>
      <c r="D470" s="7"/>
      <c r="E470" s="7">
        <v>7.8959999999999999</v>
      </c>
      <c r="F470" s="7"/>
      <c r="G470" s="7">
        <v>7.899</v>
      </c>
      <c r="H470" s="7">
        <v>8.1140000000000008</v>
      </c>
      <c r="I470" s="7">
        <v>7.7770000000000001</v>
      </c>
      <c r="J470" s="7">
        <v>7.7939999999999996</v>
      </c>
      <c r="L470" s="13">
        <f t="shared" si="134"/>
        <v>3.1864999999999997E-4</v>
      </c>
      <c r="M470" s="12"/>
      <c r="N470" s="10">
        <f t="shared" si="135"/>
        <v>3.0800000000000409</v>
      </c>
      <c r="O470" s="10">
        <f t="shared" si="136"/>
        <v>-7.3999999999999844E-2</v>
      </c>
      <c r="P470" s="10"/>
      <c r="Q470" s="13">
        <f t="shared" si="137"/>
        <v>3.0800000000000315E-6</v>
      </c>
      <c r="R470" s="10">
        <f t="shared" si="144"/>
        <v>-7400</v>
      </c>
      <c r="S470" s="10"/>
      <c r="T470" s="10">
        <f t="shared" si="138"/>
        <v>789600</v>
      </c>
      <c r="U470" s="10"/>
      <c r="V470" s="10">
        <f t="shared" si="139"/>
        <v>-1.0519160615806444</v>
      </c>
      <c r="W470" s="10"/>
      <c r="X470" s="10">
        <f t="shared" si="140"/>
        <v>0.89740713966158037</v>
      </c>
      <c r="Y470" s="10">
        <f t="shared" si="141"/>
        <v>2.5033139228158845</v>
      </c>
      <c r="Z470" s="10"/>
      <c r="AA470" s="10">
        <f t="shared" si="145"/>
        <v>-4.0893280454684655E-3</v>
      </c>
      <c r="AB470" s="10">
        <f t="shared" si="146"/>
        <v>4.1776361494845204E-3</v>
      </c>
      <c r="AC470" s="10"/>
      <c r="AD470" s="10">
        <f t="shared" si="147"/>
        <v>5.8974071396615804</v>
      </c>
      <c r="AE470" s="10">
        <f t="shared" si="142"/>
        <v>-3.4966860771841155</v>
      </c>
      <c r="AF470" s="10"/>
      <c r="AG470" s="24">
        <f t="shared" si="148"/>
        <v>-4.0893280454685765E-3</v>
      </c>
      <c r="AH470" s="24">
        <f t="shared" si="149"/>
        <v>4.1776361494845204E-3</v>
      </c>
      <c r="AJ470" s="57">
        <f t="shared" si="150"/>
        <v>98.144200000001291</v>
      </c>
      <c r="AL470">
        <v>1</v>
      </c>
      <c r="AN470">
        <v>1</v>
      </c>
      <c r="AO470">
        <f t="shared" si="131"/>
        <v>0</v>
      </c>
      <c r="AP470">
        <f t="shared" si="132"/>
        <v>0</v>
      </c>
      <c r="AR470" s="11">
        <f>($AW$18*$AW$15 -($AW$18*COS(RADIANS(A470)))-($AW$15*COS(RADIANS(DEGREES(ASIN(SIN(RADIANS(A471))*($AW$18/$AW$15)))))))</f>
        <v>-8.0236781826325418E-2</v>
      </c>
      <c r="AS470">
        <f t="shared" si="133"/>
        <v>1946.6319566208924</v>
      </c>
    </row>
    <row r="471" spans="1:45" customFormat="1" x14ac:dyDescent="0.2">
      <c r="A471" s="7">
        <v>106</v>
      </c>
      <c r="B471" s="7">
        <v>321.73</v>
      </c>
      <c r="C471" s="7">
        <f t="shared" si="143"/>
        <v>3.2173E-4</v>
      </c>
      <c r="D471" s="7"/>
      <c r="E471" s="7">
        <v>7.8220000000000001</v>
      </c>
      <c r="F471" s="7"/>
      <c r="G471" s="7">
        <v>7.7969999999999997</v>
      </c>
      <c r="H471" s="7">
        <v>8.0109999999999992</v>
      </c>
      <c r="I471" s="7">
        <v>7.6749999999999998</v>
      </c>
      <c r="J471" s="7">
        <v>7.8029999999999999</v>
      </c>
      <c r="L471" s="13">
        <f t="shared" si="134"/>
        <v>3.2173E-4</v>
      </c>
      <c r="M471" s="12"/>
      <c r="N471" s="10">
        <f t="shared" si="135"/>
        <v>3.0399999999999636</v>
      </c>
      <c r="O471" s="10">
        <f t="shared" si="136"/>
        <v>-7.6999999999999957E-2</v>
      </c>
      <c r="P471" s="10"/>
      <c r="Q471" s="13">
        <f t="shared" si="137"/>
        <v>3.0399999999999438E-6</v>
      </c>
      <c r="R471" s="10">
        <f t="shared" si="144"/>
        <v>-7700</v>
      </c>
      <c r="S471" s="10"/>
      <c r="T471" s="10">
        <f t="shared" si="138"/>
        <v>782200</v>
      </c>
      <c r="U471" s="10"/>
      <c r="V471" s="10">
        <f t="shared" si="139"/>
        <v>-1.0653987006226036</v>
      </c>
      <c r="W471" s="10"/>
      <c r="X471" s="10">
        <f t="shared" si="140"/>
        <v>0.8933178116161119</v>
      </c>
      <c r="Y471" s="10">
        <f t="shared" si="141"/>
        <v>2.507491558965369</v>
      </c>
      <c r="Z471" s="10"/>
      <c r="AA471" s="10">
        <f t="shared" si="145"/>
        <v>-4.2963895208870673E-3</v>
      </c>
      <c r="AB471" s="10">
        <f t="shared" si="146"/>
        <v>4.0843463445470185E-3</v>
      </c>
      <c r="AC471" s="10"/>
      <c r="AD471" s="10">
        <f t="shared" si="147"/>
        <v>5.8933178116161118</v>
      </c>
      <c r="AE471" s="10">
        <f t="shared" si="142"/>
        <v>-3.492508441034631</v>
      </c>
      <c r="AF471" s="10"/>
      <c r="AG471" s="24">
        <f t="shared" si="148"/>
        <v>-4.2963895208867342E-3</v>
      </c>
      <c r="AH471" s="24">
        <f t="shared" si="149"/>
        <v>4.0843463445465744E-3</v>
      </c>
      <c r="AJ471" s="57">
        <f t="shared" si="150"/>
        <v>97.805919999998835</v>
      </c>
      <c r="AL471">
        <v>1</v>
      </c>
      <c r="AN471">
        <v>1</v>
      </c>
      <c r="AO471">
        <f t="shared" si="131"/>
        <v>0</v>
      </c>
      <c r="AP471">
        <f t="shared" si="132"/>
        <v>0</v>
      </c>
      <c r="AR471" s="11">
        <f>($AW$18*$AW$15 -($AW$18*COS(RADIANS(A471)))-($AW$15*COS(RADIANS(DEGREES(ASIN(SIN(RADIANS(A472))*($AW$18/$AW$15)))))))</f>
        <v>-7.9147449660050384E-2</v>
      </c>
      <c r="AS471">
        <f t="shared" si="133"/>
        <v>1947.027819020271</v>
      </c>
    </row>
    <row r="472" spans="1:45" customFormat="1" x14ac:dyDescent="0.2">
      <c r="A472" s="7">
        <v>107</v>
      </c>
      <c r="B472" s="7">
        <v>324.77</v>
      </c>
      <c r="C472" s="7">
        <f t="shared" si="143"/>
        <v>3.2476999999999994E-4</v>
      </c>
      <c r="D472" s="7"/>
      <c r="E472" s="7">
        <v>7.7450000000000001</v>
      </c>
      <c r="F472" s="7"/>
      <c r="G472" s="7">
        <v>7.702</v>
      </c>
      <c r="H472" s="7">
        <v>7.9160000000000004</v>
      </c>
      <c r="I472" s="7">
        <v>7.58</v>
      </c>
      <c r="J472" s="7">
        <v>7.7839999999999998</v>
      </c>
      <c r="L472" s="13">
        <f t="shared" si="134"/>
        <v>3.2476999999999994E-4</v>
      </c>
      <c r="M472" s="12"/>
      <c r="N472" s="10">
        <f t="shared" si="135"/>
        <v>3.0200000000000387</v>
      </c>
      <c r="O472" s="10">
        <f t="shared" si="136"/>
        <v>-7.6000000000000512E-2</v>
      </c>
      <c r="P472" s="10"/>
      <c r="Q472" s="13">
        <f t="shared" si="137"/>
        <v>3.0200000000000626E-6</v>
      </c>
      <c r="R472" s="10">
        <f t="shared" si="144"/>
        <v>-7600</v>
      </c>
      <c r="S472" s="10"/>
      <c r="T472" s="10">
        <f t="shared" si="138"/>
        <v>774500</v>
      </c>
      <c r="U472" s="10"/>
      <c r="V472" s="10">
        <f t="shared" si="139"/>
        <v>-1.0457787646865881</v>
      </c>
      <c r="W472" s="10"/>
      <c r="X472" s="10">
        <f t="shared" si="140"/>
        <v>0.88902142209522483</v>
      </c>
      <c r="Y472" s="10">
        <f t="shared" si="141"/>
        <v>2.511575905309916</v>
      </c>
      <c r="Z472" s="10"/>
      <c r="AA472" s="10">
        <f t="shared" si="145"/>
        <v>-4.2826843255930891E-3</v>
      </c>
      <c r="AB472" s="10">
        <f t="shared" si="146"/>
        <v>4.0197949585354387E-3</v>
      </c>
      <c r="AC472" s="10"/>
      <c r="AD472" s="10">
        <f t="shared" si="147"/>
        <v>5.8890214220952251</v>
      </c>
      <c r="AE472" s="10">
        <f t="shared" si="142"/>
        <v>-3.4884240946900844</v>
      </c>
      <c r="AF472" s="10"/>
      <c r="AG472" s="24">
        <f t="shared" si="148"/>
        <v>-4.2826843255934222E-3</v>
      </c>
      <c r="AH472" s="24">
        <f t="shared" si="149"/>
        <v>4.0197949585358828E-3</v>
      </c>
      <c r="AJ472" s="57">
        <f t="shared" si="150"/>
        <v>98.08054000000125</v>
      </c>
      <c r="AL472">
        <v>1</v>
      </c>
      <c r="AN472">
        <v>1</v>
      </c>
      <c r="AO472">
        <f t="shared" si="131"/>
        <v>0</v>
      </c>
      <c r="AP472">
        <f t="shared" si="132"/>
        <v>0</v>
      </c>
      <c r="AR472" s="11">
        <f>($AW$18*$AW$15 -($AW$18*COS(RADIANS(A472)))-($AW$15*COS(RADIANS(DEGREES(ASIN(SIN(RADIANS(A473))*($AW$18/$AW$15)))))))</f>
        <v>-7.8079063513235958E-2</v>
      </c>
      <c r="AS472">
        <f t="shared" si="133"/>
        <v>1946.0774196730083</v>
      </c>
    </row>
    <row r="473" spans="1:45" customFormat="1" x14ac:dyDescent="0.2">
      <c r="A473" s="7">
        <v>108</v>
      </c>
      <c r="B473" s="7">
        <v>327.79</v>
      </c>
      <c r="C473" s="7">
        <f t="shared" si="143"/>
        <v>3.2779E-4</v>
      </c>
      <c r="D473" s="7"/>
      <c r="E473" s="7">
        <v>7.6689999999999996</v>
      </c>
      <c r="F473" s="7"/>
      <c r="G473" s="7">
        <v>7.609</v>
      </c>
      <c r="H473" s="7">
        <v>7.8179999999999996</v>
      </c>
      <c r="I473" s="7">
        <v>7.4809999999999999</v>
      </c>
      <c r="J473" s="7">
        <v>7.7670000000000003</v>
      </c>
      <c r="L473" s="13">
        <f t="shared" si="134"/>
        <v>3.2779E-4</v>
      </c>
      <c r="M473" s="12"/>
      <c r="N473" s="10">
        <f t="shared" si="135"/>
        <v>2.9699999999999704</v>
      </c>
      <c r="O473" s="10">
        <f t="shared" si="136"/>
        <v>-7.1999999999999176E-2</v>
      </c>
      <c r="P473" s="10"/>
      <c r="Q473" s="13">
        <f t="shared" si="137"/>
        <v>2.96999999999998E-6</v>
      </c>
      <c r="R473" s="10">
        <f t="shared" si="144"/>
        <v>-7200</v>
      </c>
      <c r="S473" s="10"/>
      <c r="T473" s="10">
        <f t="shared" si="138"/>
        <v>766900</v>
      </c>
      <c r="U473" s="10"/>
      <c r="V473" s="10">
        <f t="shared" si="139"/>
        <v>-1.1323310549603276</v>
      </c>
      <c r="W473" s="10"/>
      <c r="X473" s="10">
        <f t="shared" si="140"/>
        <v>0.88473873776963174</v>
      </c>
      <c r="Y473" s="10">
        <f t="shared" si="141"/>
        <v>2.5155957002684515</v>
      </c>
      <c r="Z473" s="10"/>
      <c r="AA473" s="10">
        <f t="shared" si="145"/>
        <v>-4.0966113653467806E-3</v>
      </c>
      <c r="AB473" s="10">
        <f t="shared" si="146"/>
        <v>3.9172829891742644E-3</v>
      </c>
      <c r="AC473" s="10"/>
      <c r="AD473" s="10">
        <f t="shared" si="147"/>
        <v>5.8847387377696316</v>
      </c>
      <c r="AE473" s="10">
        <f t="shared" si="142"/>
        <v>-3.4844042997315485</v>
      </c>
      <c r="AF473" s="10"/>
      <c r="AG473" s="24">
        <f t="shared" si="148"/>
        <v>-4.0966113653464475E-3</v>
      </c>
      <c r="AH473" s="24">
        <f t="shared" si="149"/>
        <v>3.9172829891742644E-3</v>
      </c>
      <c r="AJ473" s="57">
        <f t="shared" si="150"/>
        <v>97.353629999999029</v>
      </c>
      <c r="AL473">
        <v>1</v>
      </c>
      <c r="AN473">
        <v>1</v>
      </c>
      <c r="AO473">
        <f t="shared" si="131"/>
        <v>0</v>
      </c>
      <c r="AP473">
        <f t="shared" si="132"/>
        <v>0</v>
      </c>
      <c r="AR473" s="11">
        <f>($AW$18*$AW$15 -($AW$18*COS(RADIANS(A473)))-($AW$15*COS(RADIANS(DEGREES(ASIN(SIN(RADIANS(A474))*($AW$18/$AW$15)))))))</f>
        <v>-7.7031572077511365E-2</v>
      </c>
      <c r="AS473">
        <f t="shared" si="133"/>
        <v>1944.8997665584604</v>
      </c>
    </row>
    <row r="474" spans="1:45" customFormat="1" x14ac:dyDescent="0.2">
      <c r="A474" s="7">
        <v>109</v>
      </c>
      <c r="B474" s="7">
        <v>330.76</v>
      </c>
      <c r="C474" s="7">
        <f t="shared" si="143"/>
        <v>3.3075999999999998E-4</v>
      </c>
      <c r="D474" s="7"/>
      <c r="E474" s="7">
        <v>7.5970000000000004</v>
      </c>
      <c r="F474" s="7"/>
      <c r="G474" s="7">
        <v>7.5090000000000003</v>
      </c>
      <c r="H474" s="7">
        <v>7.7249999999999996</v>
      </c>
      <c r="I474" s="7">
        <v>7.3860000000000001</v>
      </c>
      <c r="J474" s="7">
        <v>7.7679999999999998</v>
      </c>
      <c r="L474" s="13">
        <f t="shared" si="134"/>
        <v>3.3075999999999998E-4</v>
      </c>
      <c r="M474" s="12"/>
      <c r="N474" s="10">
        <f t="shared" si="135"/>
        <v>2.9499999999999886</v>
      </c>
      <c r="O474" s="10">
        <f t="shared" si="136"/>
        <v>-7.6000000000000512E-2</v>
      </c>
      <c r="P474" s="10"/>
      <c r="Q474" s="13">
        <f t="shared" si="137"/>
        <v>2.9499999999999904E-6</v>
      </c>
      <c r="R474" s="10">
        <f t="shared" si="144"/>
        <v>-7600</v>
      </c>
      <c r="S474" s="10"/>
      <c r="T474" s="10">
        <f t="shared" si="138"/>
        <v>759700</v>
      </c>
      <c r="U474" s="10"/>
      <c r="V474" s="10">
        <f t="shared" si="139"/>
        <v>-1.1893216003619385</v>
      </c>
      <c r="W474" s="10"/>
      <c r="X474" s="10">
        <f t="shared" si="140"/>
        <v>0.88064212640428496</v>
      </c>
      <c r="Y474" s="10">
        <f t="shared" si="141"/>
        <v>2.5195129832576257</v>
      </c>
      <c r="Z474" s="10"/>
      <c r="AA474" s="10">
        <f t="shared" si="145"/>
        <v>-4.3665377264060501E-3</v>
      </c>
      <c r="AB474" s="10">
        <f t="shared" si="146"/>
        <v>3.8562377206545762E-3</v>
      </c>
      <c r="AC474" s="10"/>
      <c r="AD474" s="10">
        <f t="shared" si="147"/>
        <v>5.8806421264042852</v>
      </c>
      <c r="AE474" s="10">
        <f t="shared" si="142"/>
        <v>-3.4804870167423743</v>
      </c>
      <c r="AF474" s="10"/>
      <c r="AG474" s="24">
        <f t="shared" si="148"/>
        <v>-4.3665377264066052E-3</v>
      </c>
      <c r="AH474" s="24">
        <f t="shared" si="149"/>
        <v>3.8562377206545762E-3</v>
      </c>
      <c r="AJ474" s="57">
        <f t="shared" si="150"/>
        <v>97.574199999999621</v>
      </c>
      <c r="AL474">
        <v>1</v>
      </c>
      <c r="AN474">
        <v>1</v>
      </c>
      <c r="AO474">
        <f t="shared" si="131"/>
        <v>0</v>
      </c>
      <c r="AP474">
        <f t="shared" si="132"/>
        <v>0</v>
      </c>
      <c r="AR474" s="11">
        <f>($AW$18*$AW$15 -($AW$18*COS(RADIANS(A474)))-($AW$15*COS(RADIANS(DEGREES(ASIN(SIN(RADIANS(A475))*($AW$18/$AW$15)))))))</f>
        <v>-7.6004904350370134E-2</v>
      </c>
      <c r="AS474">
        <f t="shared" si="133"/>
        <v>1944.0968465736057</v>
      </c>
    </row>
    <row r="475" spans="1:45" customFormat="1" x14ac:dyDescent="0.2">
      <c r="A475" s="7">
        <v>110</v>
      </c>
      <c r="B475" s="7">
        <v>333.71</v>
      </c>
      <c r="C475" s="7">
        <f t="shared" si="143"/>
        <v>3.3370999999999997E-4</v>
      </c>
      <c r="D475" s="7"/>
      <c r="E475" s="7">
        <v>7.5209999999999999</v>
      </c>
      <c r="F475" s="7"/>
      <c r="G475" s="7">
        <v>7.4109999999999996</v>
      </c>
      <c r="H475" s="7">
        <v>7.633</v>
      </c>
      <c r="I475" s="7">
        <v>7.29</v>
      </c>
      <c r="J475" s="7">
        <v>7.7510000000000003</v>
      </c>
      <c r="L475" s="13">
        <f t="shared" si="134"/>
        <v>3.3370999999999997E-4</v>
      </c>
      <c r="M475" s="12"/>
      <c r="N475" s="10">
        <f t="shared" si="135"/>
        <v>2.9000000000000341</v>
      </c>
      <c r="O475" s="10">
        <f t="shared" si="136"/>
        <v>-7.6999999999999957E-2</v>
      </c>
      <c r="P475" s="10"/>
      <c r="Q475" s="13">
        <f t="shared" si="137"/>
        <v>2.9000000000000163E-6</v>
      </c>
      <c r="R475" s="10">
        <f t="shared" si="144"/>
        <v>-7700</v>
      </c>
      <c r="S475" s="10"/>
      <c r="T475" s="10">
        <f t="shared" si="138"/>
        <v>752100</v>
      </c>
      <c r="U475" s="10"/>
      <c r="V475" s="10">
        <f t="shared" si="139"/>
        <v>-1.124908538400635</v>
      </c>
      <c r="W475" s="10"/>
      <c r="X475" s="10">
        <f t="shared" si="140"/>
        <v>0.87627558867787891</v>
      </c>
      <c r="Y475" s="10">
        <f t="shared" si="141"/>
        <v>2.5233692209782803</v>
      </c>
      <c r="Z475" s="10"/>
      <c r="AA475" s="10">
        <f t="shared" si="145"/>
        <v>-4.4692242191495257E-3</v>
      </c>
      <c r="AB475" s="10">
        <f t="shared" si="146"/>
        <v>3.7577928608958366E-3</v>
      </c>
      <c r="AC475" s="10"/>
      <c r="AD475" s="10">
        <f t="shared" si="147"/>
        <v>5.8762755886778786</v>
      </c>
      <c r="AE475" s="10">
        <f t="shared" si="142"/>
        <v>-3.4766307790217197</v>
      </c>
      <c r="AF475" s="10"/>
      <c r="AG475" s="24">
        <f t="shared" si="148"/>
        <v>-4.4692242191493037E-3</v>
      </c>
      <c r="AH475" s="24">
        <f t="shared" si="149"/>
        <v>3.7577928608958366E-3</v>
      </c>
      <c r="AJ475" s="57">
        <f t="shared" si="150"/>
        <v>96.77590000000113</v>
      </c>
      <c r="AL475">
        <v>1</v>
      </c>
      <c r="AN475">
        <v>1</v>
      </c>
      <c r="AO475">
        <f t="shared" si="131"/>
        <v>0</v>
      </c>
      <c r="AP475">
        <f t="shared" si="132"/>
        <v>0</v>
      </c>
      <c r="AR475" s="11">
        <f>($AW$18*$AW$15 -($AW$18*COS(RADIANS(A475)))-($AW$15*COS(RADIANS(DEGREES(ASIN(SIN(RADIANS(A476))*($AW$18/$AW$15)))))))</f>
        <v>-7.4998970766770492E-2</v>
      </c>
      <c r="AS475">
        <f t="shared" si="133"/>
        <v>1941.8138564498724</v>
      </c>
    </row>
    <row r="476" spans="1:45" customFormat="1" x14ac:dyDescent="0.2">
      <c r="A476" s="7">
        <v>111</v>
      </c>
      <c r="B476" s="7">
        <v>336.61</v>
      </c>
      <c r="C476" s="7">
        <f t="shared" si="143"/>
        <v>3.3660999999999999E-4</v>
      </c>
      <c r="D476" s="7"/>
      <c r="E476" s="7">
        <v>7.444</v>
      </c>
      <c r="F476" s="7"/>
      <c r="G476" s="7">
        <v>7.3170000000000002</v>
      </c>
      <c r="H476" s="7">
        <v>7.5449999999999999</v>
      </c>
      <c r="I476" s="7">
        <v>7.2060000000000004</v>
      </c>
      <c r="J476" s="7">
        <v>7.7089999999999996</v>
      </c>
      <c r="L476" s="13">
        <f t="shared" si="134"/>
        <v>3.3660999999999999E-4</v>
      </c>
      <c r="M476" s="12"/>
      <c r="N476" s="10">
        <f t="shared" si="135"/>
        <v>2.8799999999999955</v>
      </c>
      <c r="O476" s="10">
        <f t="shared" si="136"/>
        <v>-7.099999999999973E-2</v>
      </c>
      <c r="P476" s="10"/>
      <c r="Q476" s="13">
        <f t="shared" si="137"/>
        <v>2.8800000000000266E-6</v>
      </c>
      <c r="R476" s="10">
        <f t="shared" si="144"/>
        <v>-7100</v>
      </c>
      <c r="S476" s="10"/>
      <c r="T476" s="10">
        <f t="shared" si="138"/>
        <v>744400</v>
      </c>
      <c r="U476" s="10"/>
      <c r="V476" s="10">
        <f t="shared" si="139"/>
        <v>-1.1491271016458464</v>
      </c>
      <c r="W476" s="10"/>
      <c r="X476" s="10">
        <f t="shared" si="140"/>
        <v>0.87180636445872939</v>
      </c>
      <c r="Y476" s="10">
        <f t="shared" si="141"/>
        <v>2.5271270138391762</v>
      </c>
      <c r="Z476" s="10"/>
      <c r="AA476" s="10">
        <f t="shared" si="145"/>
        <v>-4.1621305556308608E-3</v>
      </c>
      <c r="AB476" s="10">
        <f t="shared" si="146"/>
        <v>3.6999724098003561E-3</v>
      </c>
      <c r="AC476" s="10"/>
      <c r="AD476" s="10">
        <f t="shared" si="147"/>
        <v>5.8718063644587293</v>
      </c>
      <c r="AE476" s="10">
        <f t="shared" si="142"/>
        <v>-3.4728729861608238</v>
      </c>
      <c r="AF476" s="10"/>
      <c r="AG476" s="24">
        <f t="shared" si="148"/>
        <v>-4.1621305556311938E-3</v>
      </c>
      <c r="AH476" s="24">
        <f t="shared" si="149"/>
        <v>3.6999724098003561E-3</v>
      </c>
      <c r="AJ476" s="57">
        <f t="shared" si="150"/>
        <v>96.943679999999844</v>
      </c>
      <c r="AL476">
        <v>1</v>
      </c>
      <c r="AN476">
        <v>1</v>
      </c>
      <c r="AO476">
        <f t="shared" si="131"/>
        <v>0</v>
      </c>
      <c r="AP476">
        <f t="shared" si="132"/>
        <v>0</v>
      </c>
      <c r="AR476" s="11">
        <f>($AW$18*$AW$15 -($AW$18*COS(RADIANS(A476)))-($AW$15*COS(RADIANS(DEGREES(ASIN(SIN(RADIANS(A477))*($AW$18/$AW$15)))))))</f>
        <v>-7.4013664338264742E-2</v>
      </c>
      <c r="AS476">
        <f t="shared" si="133"/>
        <v>1938.6355144903412</v>
      </c>
    </row>
    <row r="477" spans="1:45" customFormat="1" x14ac:dyDescent="0.2">
      <c r="A477" s="7">
        <v>112</v>
      </c>
      <c r="B477" s="7">
        <v>339.49</v>
      </c>
      <c r="C477" s="7">
        <f t="shared" si="143"/>
        <v>3.3949000000000002E-4</v>
      </c>
      <c r="D477" s="7"/>
      <c r="E477" s="7">
        <v>7.3730000000000002</v>
      </c>
      <c r="F477" s="7"/>
      <c r="G477" s="7">
        <v>7.2279999999999998</v>
      </c>
      <c r="H477" s="7">
        <v>7.4649999999999999</v>
      </c>
      <c r="I477" s="7">
        <v>7.1260000000000003</v>
      </c>
      <c r="J477" s="7">
        <v>7.6710000000000003</v>
      </c>
      <c r="L477" s="13">
        <f t="shared" si="134"/>
        <v>3.3949000000000002E-4</v>
      </c>
      <c r="M477" s="12"/>
      <c r="N477" s="10">
        <f t="shared" si="135"/>
        <v>2.8299999999999841</v>
      </c>
      <c r="O477" s="10">
        <f t="shared" si="136"/>
        <v>-7.0000000000000284E-2</v>
      </c>
      <c r="P477" s="10"/>
      <c r="Q477" s="13">
        <f t="shared" si="137"/>
        <v>2.8299999999999441E-6</v>
      </c>
      <c r="R477" s="10">
        <f t="shared" si="144"/>
        <v>-7000</v>
      </c>
      <c r="S477" s="10"/>
      <c r="T477" s="10">
        <f t="shared" si="138"/>
        <v>737300</v>
      </c>
      <c r="U477" s="10"/>
      <c r="V477" s="10">
        <f t="shared" si="139"/>
        <v>-1.3181575159296304</v>
      </c>
      <c r="W477" s="10"/>
      <c r="X477" s="10">
        <f t="shared" si="140"/>
        <v>0.86764423390309853</v>
      </c>
      <c r="Y477" s="10">
        <f t="shared" si="141"/>
        <v>2.5308269862489765</v>
      </c>
      <c r="Z477" s="10"/>
      <c r="AA477" s="10">
        <f t="shared" si="145"/>
        <v>-4.142933261648496E-3</v>
      </c>
      <c r="AB477" s="10">
        <f t="shared" si="146"/>
        <v>3.6052872268999003E-3</v>
      </c>
      <c r="AC477" s="10"/>
      <c r="AD477" s="10">
        <f t="shared" si="147"/>
        <v>5.8676442339030981</v>
      </c>
      <c r="AE477" s="10">
        <f t="shared" si="142"/>
        <v>-3.4691730137510235</v>
      </c>
      <c r="AF477" s="10"/>
      <c r="AG477" s="24">
        <f t="shared" si="148"/>
        <v>-4.1429332616482739E-3</v>
      </c>
      <c r="AH477" s="24">
        <f t="shared" si="149"/>
        <v>3.6052872268999003E-3</v>
      </c>
      <c r="AJ477" s="57">
        <f t="shared" si="150"/>
        <v>96.075669999999462</v>
      </c>
      <c r="AL477">
        <v>1</v>
      </c>
      <c r="AN477">
        <v>1</v>
      </c>
      <c r="AO477">
        <f t="shared" si="131"/>
        <v>0</v>
      </c>
      <c r="AP477">
        <f t="shared" si="132"/>
        <v>0</v>
      </c>
      <c r="AR477" s="11">
        <f>($AW$18*$AW$15 -($AW$18*COS(RADIANS(A477)))-($AW$15*COS(RADIANS(DEGREES(ASIN(SIN(RADIANS(A478))*($AW$18/$AW$15)))))))</f>
        <v>-7.3048861793625852E-2</v>
      </c>
      <c r="AS477">
        <f t="shared" si="133"/>
        <v>1936.5735964105399</v>
      </c>
    </row>
    <row r="478" spans="1:45" customFormat="1" x14ac:dyDescent="0.2">
      <c r="A478" s="7">
        <v>113</v>
      </c>
      <c r="B478" s="7">
        <v>342.32</v>
      </c>
      <c r="C478" s="7">
        <f t="shared" si="143"/>
        <v>3.4231999999999996E-4</v>
      </c>
      <c r="D478" s="7"/>
      <c r="E478" s="7">
        <v>7.3029999999999999</v>
      </c>
      <c r="F478" s="7"/>
      <c r="G478" s="7">
        <v>7.1440000000000001</v>
      </c>
      <c r="H478" s="7">
        <v>7.3860000000000001</v>
      </c>
      <c r="I478" s="7">
        <v>7.0519999999999996</v>
      </c>
      <c r="J478" s="7">
        <v>7.6289999999999996</v>
      </c>
      <c r="L478" s="13">
        <f t="shared" si="134"/>
        <v>3.4231999999999996E-4</v>
      </c>
      <c r="M478" s="12"/>
      <c r="N478" s="10">
        <f t="shared" si="135"/>
        <v>2.8000000000000114</v>
      </c>
      <c r="O478" s="10">
        <f t="shared" si="136"/>
        <v>-7.8000000000000291E-2</v>
      </c>
      <c r="P478" s="10"/>
      <c r="Q478" s="13">
        <f t="shared" si="137"/>
        <v>2.8000000000000138E-6</v>
      </c>
      <c r="R478" s="10">
        <f t="shared" si="144"/>
        <v>-7800</v>
      </c>
      <c r="S478" s="10"/>
      <c r="T478" s="10">
        <f t="shared" si="138"/>
        <v>730300</v>
      </c>
      <c r="U478" s="10"/>
      <c r="V478" s="10">
        <f t="shared" si="139"/>
        <v>-1.5329592289064844</v>
      </c>
      <c r="W478" s="10"/>
      <c r="X478" s="10">
        <f t="shared" si="140"/>
        <v>0.86350130064145003</v>
      </c>
      <c r="Y478" s="10">
        <f t="shared" si="141"/>
        <v>2.5344322734758764</v>
      </c>
      <c r="Z478" s="10"/>
      <c r="AA478" s="10">
        <f t="shared" si="145"/>
        <v>-4.6634492128645455E-3</v>
      </c>
      <c r="AB478" s="10">
        <f t="shared" si="146"/>
        <v>3.5378542825932335E-3</v>
      </c>
      <c r="AC478" s="10"/>
      <c r="AD478" s="10">
        <f t="shared" si="147"/>
        <v>5.8635013006414498</v>
      </c>
      <c r="AE478" s="10">
        <f t="shared" si="142"/>
        <v>-3.4655677265241236</v>
      </c>
      <c r="AF478" s="10"/>
      <c r="AG478" s="24">
        <f t="shared" si="148"/>
        <v>-4.6634492128641014E-3</v>
      </c>
      <c r="AH478" s="24">
        <f t="shared" si="149"/>
        <v>3.5378542825932335E-3</v>
      </c>
      <c r="AJ478" s="57">
        <f t="shared" si="150"/>
        <v>95.849600000000379</v>
      </c>
      <c r="AL478">
        <v>1</v>
      </c>
      <c r="AN478">
        <v>1</v>
      </c>
      <c r="AO478">
        <f t="shared" si="131"/>
        <v>0</v>
      </c>
      <c r="AP478">
        <f t="shared" si="132"/>
        <v>0</v>
      </c>
      <c r="AR478" s="11">
        <f>($AW$18*$AW$15 -($AW$18*COS(RADIANS(A478)))-($AW$15*COS(RADIANS(DEGREES(ASIN(SIN(RADIANS(A479))*($AW$18/$AW$15)))))))</f>
        <v>-7.2104424715293436E-2</v>
      </c>
      <c r="AS478">
        <f t="shared" si="133"/>
        <v>1934.1776486385454</v>
      </c>
    </row>
    <row r="479" spans="1:45" customFormat="1" x14ac:dyDescent="0.2">
      <c r="A479" s="7">
        <v>114</v>
      </c>
      <c r="B479" s="7">
        <v>345.12</v>
      </c>
      <c r="C479" s="7">
        <f t="shared" si="143"/>
        <v>3.4511999999999998E-4</v>
      </c>
      <c r="D479" s="7"/>
      <c r="E479" s="7">
        <v>7.2249999999999996</v>
      </c>
      <c r="F479" s="7"/>
      <c r="G479" s="7">
        <v>7.0579999999999998</v>
      </c>
      <c r="H479" s="7">
        <v>7.306</v>
      </c>
      <c r="I479" s="7">
        <v>6.9690000000000003</v>
      </c>
      <c r="J479" s="7">
        <v>7.569</v>
      </c>
      <c r="L479" s="13">
        <f t="shared" si="134"/>
        <v>3.4511999999999998E-4</v>
      </c>
      <c r="M479" s="12"/>
      <c r="N479" s="10">
        <f t="shared" si="135"/>
        <v>2.7699999999999818</v>
      </c>
      <c r="O479" s="10">
        <f t="shared" si="136"/>
        <v>-8.8000000000000078E-2</v>
      </c>
      <c r="P479" s="10"/>
      <c r="Q479" s="13">
        <f t="shared" si="137"/>
        <v>2.7699999999999752E-6</v>
      </c>
      <c r="R479" s="10">
        <f t="shared" si="144"/>
        <v>-8800</v>
      </c>
      <c r="S479" s="10"/>
      <c r="T479" s="10">
        <f t="shared" si="138"/>
        <v>722500</v>
      </c>
      <c r="U479" s="10"/>
      <c r="V479" s="10">
        <f t="shared" si="139"/>
        <v>-1.4837830105109306</v>
      </c>
      <c r="W479" s="10"/>
      <c r="X479" s="10">
        <f t="shared" si="140"/>
        <v>0.85883785142858549</v>
      </c>
      <c r="Y479" s="10">
        <f t="shared" si="141"/>
        <v>2.5379701277584696</v>
      </c>
      <c r="Z479" s="10"/>
      <c r="AA479" s="10">
        <f t="shared" si="145"/>
        <v>-5.3221546716568646E-3</v>
      </c>
      <c r="AB479" s="10">
        <f t="shared" si="146"/>
        <v>3.4718174960559622E-3</v>
      </c>
      <c r="AC479" s="10"/>
      <c r="AD479" s="10">
        <f t="shared" si="147"/>
        <v>5.8588378514285857</v>
      </c>
      <c r="AE479" s="10">
        <f t="shared" si="142"/>
        <v>-3.4620298722415304</v>
      </c>
      <c r="AF479" s="10"/>
      <c r="AG479" s="24">
        <f t="shared" si="148"/>
        <v>-5.3221546716573087E-3</v>
      </c>
      <c r="AH479" s="24">
        <f t="shared" si="149"/>
        <v>3.4718174960555181E-3</v>
      </c>
      <c r="AJ479" s="57">
        <f t="shared" si="150"/>
        <v>95.598239999999379</v>
      </c>
      <c r="AL479">
        <v>1</v>
      </c>
      <c r="AN479">
        <v>1</v>
      </c>
      <c r="AO479">
        <f t="shared" si="131"/>
        <v>0</v>
      </c>
      <c r="AP479">
        <f t="shared" si="132"/>
        <v>0</v>
      </c>
      <c r="AR479" s="11">
        <f>($AW$18*$AW$15 -($AW$18*COS(RADIANS(A479)))-($AW$15*COS(RADIANS(DEGREES(ASIN(SIN(RADIANS(A480))*($AW$18/$AW$15)))))))</f>
        <v>-7.1180200666349114E-2</v>
      </c>
      <c r="AS479">
        <f t="shared" si="133"/>
        <v>1929.1711799838124</v>
      </c>
    </row>
    <row r="480" spans="1:45" customFormat="1" x14ac:dyDescent="0.2">
      <c r="A480" s="7">
        <v>115</v>
      </c>
      <c r="B480" s="7">
        <v>347.89</v>
      </c>
      <c r="C480" s="7">
        <f t="shared" si="143"/>
        <v>3.4788999999999995E-4</v>
      </c>
      <c r="D480" s="7"/>
      <c r="E480" s="7">
        <v>7.1369999999999996</v>
      </c>
      <c r="F480" s="7"/>
      <c r="G480" s="7">
        <v>6.9749999999999996</v>
      </c>
      <c r="H480" s="7">
        <v>7.218</v>
      </c>
      <c r="I480" s="7">
        <v>6.8929999999999998</v>
      </c>
      <c r="J480" s="7">
        <v>7.4630000000000001</v>
      </c>
      <c r="L480" s="13">
        <f t="shared" si="134"/>
        <v>3.4788999999999995E-4</v>
      </c>
      <c r="M480" s="12"/>
      <c r="N480" s="10">
        <f t="shared" si="135"/>
        <v>2.7200000000000273</v>
      </c>
      <c r="O480" s="10">
        <f t="shared" si="136"/>
        <v>-8.1999999999999851E-2</v>
      </c>
      <c r="P480" s="10"/>
      <c r="Q480" s="13">
        <f t="shared" si="137"/>
        <v>2.7200000000000553E-6</v>
      </c>
      <c r="R480" s="10">
        <f t="shared" si="144"/>
        <v>-8200</v>
      </c>
      <c r="S480" s="10"/>
      <c r="T480" s="10">
        <f t="shared" si="138"/>
        <v>713700</v>
      </c>
      <c r="U480" s="10"/>
      <c r="V480" s="10">
        <f t="shared" si="139"/>
        <v>-1.4170954593198166</v>
      </c>
      <c r="W480" s="10"/>
      <c r="X480" s="10">
        <f t="shared" si="140"/>
        <v>0.85351569675692862</v>
      </c>
      <c r="Y480" s="10">
        <f t="shared" si="141"/>
        <v>2.5414419452545256</v>
      </c>
      <c r="Z480" s="10"/>
      <c r="AA480" s="10">
        <f t="shared" si="145"/>
        <v>-5.0186786665620264E-3</v>
      </c>
      <c r="AB480" s="10">
        <f t="shared" si="146"/>
        <v>3.382353505202218E-3</v>
      </c>
      <c r="AC480" s="10"/>
      <c r="AD480" s="10">
        <f t="shared" si="147"/>
        <v>5.8535156967569284</v>
      </c>
      <c r="AE480" s="10">
        <f t="shared" si="142"/>
        <v>-3.4585580547454748</v>
      </c>
      <c r="AF480" s="10"/>
      <c r="AG480" s="24">
        <f t="shared" si="148"/>
        <v>-5.0186786665618044E-3</v>
      </c>
      <c r="AH480" s="24">
        <f t="shared" si="149"/>
        <v>3.3823535052026621E-3</v>
      </c>
      <c r="AJ480" s="57">
        <f t="shared" si="150"/>
        <v>94.62608000000094</v>
      </c>
      <c r="AL480">
        <v>1</v>
      </c>
      <c r="AN480">
        <v>1</v>
      </c>
      <c r="AO480">
        <f t="shared" si="131"/>
        <v>0</v>
      </c>
      <c r="AP480">
        <f t="shared" si="132"/>
        <v>0</v>
      </c>
      <c r="AR480" s="11">
        <f>($AW$18*$AW$15 -($AW$18*COS(RADIANS(A480)))-($AW$15*COS(RADIANS(DEGREES(ASIN(SIN(RADIANS(A481))*($AW$18/$AW$15)))))))</f>
        <v>-7.0276024303142448E-2</v>
      </c>
      <c r="AS480">
        <f t="shared" si="133"/>
        <v>1920.969317406755</v>
      </c>
    </row>
    <row r="481" spans="1:45" customFormat="1" x14ac:dyDescent="0.2">
      <c r="A481" s="7">
        <v>116</v>
      </c>
      <c r="B481" s="7">
        <v>350.61</v>
      </c>
      <c r="C481" s="7">
        <f t="shared" si="143"/>
        <v>3.5061000000000001E-4</v>
      </c>
      <c r="D481" s="7"/>
      <c r="E481" s="7">
        <v>7.0549999999999997</v>
      </c>
      <c r="F481" s="7"/>
      <c r="G481" s="7">
        <v>6.8949999999999996</v>
      </c>
      <c r="H481" s="7">
        <v>7.1459999999999999</v>
      </c>
      <c r="I481" s="7">
        <v>6.8150000000000004</v>
      </c>
      <c r="J481" s="7">
        <v>7.3639999999999999</v>
      </c>
      <c r="L481" s="13">
        <f t="shared" si="134"/>
        <v>3.5061000000000001E-4</v>
      </c>
      <c r="M481" s="12"/>
      <c r="N481" s="10">
        <f t="shared" si="135"/>
        <v>2.6899999999999977</v>
      </c>
      <c r="O481" s="10">
        <f t="shared" si="136"/>
        <v>-7.5999999999999623E-2</v>
      </c>
      <c r="P481" s="10"/>
      <c r="Q481" s="13">
        <f t="shared" si="137"/>
        <v>2.6900000000000166E-6</v>
      </c>
      <c r="R481" s="10">
        <f t="shared" si="144"/>
        <v>-7600</v>
      </c>
      <c r="S481" s="10"/>
      <c r="T481" s="10">
        <f t="shared" si="138"/>
        <v>705500</v>
      </c>
      <c r="U481" s="10"/>
      <c r="V481" s="10">
        <f t="shared" si="139"/>
        <v>-1.3683750498955884</v>
      </c>
      <c r="W481" s="10"/>
      <c r="X481" s="10">
        <f t="shared" si="140"/>
        <v>0.84849701809036659</v>
      </c>
      <c r="Y481" s="10">
        <f t="shared" si="141"/>
        <v>2.5448242987597278</v>
      </c>
      <c r="Z481" s="10"/>
      <c r="AA481" s="10">
        <f t="shared" si="145"/>
        <v>-4.7038197644539981E-3</v>
      </c>
      <c r="AB481" s="10">
        <f t="shared" si="146"/>
        <v>3.319338675117578E-3</v>
      </c>
      <c r="AC481" s="10"/>
      <c r="AD481" s="10">
        <f t="shared" si="147"/>
        <v>5.8484970180903666</v>
      </c>
      <c r="AE481" s="10">
        <f t="shared" si="142"/>
        <v>-3.4551757012402722</v>
      </c>
      <c r="AF481" s="10"/>
      <c r="AG481" s="24">
        <f t="shared" si="148"/>
        <v>-4.703819764453776E-3</v>
      </c>
      <c r="AH481" s="24">
        <f t="shared" si="149"/>
        <v>3.319338675117578E-3</v>
      </c>
      <c r="AJ481" s="57">
        <f t="shared" si="150"/>
        <v>94.314089999999922</v>
      </c>
      <c r="AL481">
        <v>1</v>
      </c>
      <c r="AN481">
        <v>1</v>
      </c>
      <c r="AO481">
        <f t="shared" si="131"/>
        <v>0</v>
      </c>
      <c r="AP481">
        <f t="shared" si="132"/>
        <v>0</v>
      </c>
      <c r="AR481" s="11">
        <f>($AW$18*$AW$15 -($AW$18*COS(RADIANS(A481)))-($AW$15*COS(RADIANS(DEGREES(ASIN(SIN(RADIANS(A482))*($AW$18/$AW$15)))))))</f>
        <v>-6.9391718469118679E-2</v>
      </c>
      <c r="AS481">
        <f t="shared" si="133"/>
        <v>1913.7451496963488</v>
      </c>
    </row>
    <row r="482" spans="1:45" customFormat="1" x14ac:dyDescent="0.2">
      <c r="A482" s="7">
        <v>117</v>
      </c>
      <c r="B482" s="7">
        <v>353.3</v>
      </c>
      <c r="C482" s="7">
        <f t="shared" si="143"/>
        <v>3.5330000000000002E-4</v>
      </c>
      <c r="D482" s="7"/>
      <c r="E482" s="7">
        <v>6.9790000000000001</v>
      </c>
      <c r="F482" s="7"/>
      <c r="G482" s="7">
        <v>6.8220000000000001</v>
      </c>
      <c r="H482" s="7">
        <v>7.07</v>
      </c>
      <c r="I482" s="7">
        <v>6.7430000000000003</v>
      </c>
      <c r="J482" s="7">
        <v>7.282</v>
      </c>
      <c r="L482" s="13">
        <f t="shared" si="134"/>
        <v>3.5330000000000002E-4</v>
      </c>
      <c r="M482" s="12"/>
      <c r="N482" s="10">
        <f t="shared" si="135"/>
        <v>2.6499999999999773</v>
      </c>
      <c r="O482" s="10">
        <f t="shared" si="136"/>
        <v>-7.099999999999973E-2</v>
      </c>
      <c r="P482" s="10"/>
      <c r="Q482" s="13">
        <f t="shared" si="137"/>
        <v>2.6499999999999289E-6</v>
      </c>
      <c r="R482" s="10">
        <f t="shared" si="144"/>
        <v>-7100</v>
      </c>
      <c r="S482" s="10"/>
      <c r="T482" s="10">
        <f t="shared" si="138"/>
        <v>697900</v>
      </c>
      <c r="U482" s="10"/>
      <c r="V482" s="10">
        <f t="shared" si="139"/>
        <v>-1.4541569075517311</v>
      </c>
      <c r="W482" s="10"/>
      <c r="X482" s="10">
        <f t="shared" si="140"/>
        <v>0.8437931983259126</v>
      </c>
      <c r="Y482" s="10">
        <f t="shared" si="141"/>
        <v>2.5481436374348454</v>
      </c>
      <c r="Z482" s="10"/>
      <c r="AA482" s="10">
        <f t="shared" si="145"/>
        <v>-4.4408694304913787E-3</v>
      </c>
      <c r="AB482" s="10">
        <f t="shared" si="146"/>
        <v>3.2453598381749771E-3</v>
      </c>
      <c r="AC482" s="10"/>
      <c r="AD482" s="10">
        <f t="shared" si="147"/>
        <v>5.8437931983259128</v>
      </c>
      <c r="AE482" s="10">
        <f t="shared" si="142"/>
        <v>-3.4518563625651546</v>
      </c>
      <c r="AF482" s="10"/>
      <c r="AG482" s="24">
        <f t="shared" si="148"/>
        <v>-4.4408694304918228E-3</v>
      </c>
      <c r="AH482" s="24">
        <f t="shared" si="149"/>
        <v>3.2453598381749771E-3</v>
      </c>
      <c r="AJ482" s="57">
        <f t="shared" si="150"/>
        <v>93.624499999999202</v>
      </c>
      <c r="AL482">
        <v>1</v>
      </c>
      <c r="AN482">
        <v>1</v>
      </c>
      <c r="AO482">
        <f t="shared" si="131"/>
        <v>0</v>
      </c>
      <c r="AP482">
        <f t="shared" si="132"/>
        <v>0</v>
      </c>
      <c r="AR482" s="11">
        <f>($AW$18*$AW$15 -($AW$18*COS(RADIANS(A482)))-($AW$15*COS(RADIANS(DEGREES(ASIN(SIN(RADIANS(A483))*($AW$18/$AW$15)))))))</f>
        <v>-6.8527095265840415E-2</v>
      </c>
      <c r="AS482">
        <f t="shared" si="133"/>
        <v>1907.6540632503784</v>
      </c>
    </row>
    <row r="483" spans="1:45" customFormat="1" x14ac:dyDescent="0.2">
      <c r="A483" s="7">
        <v>118</v>
      </c>
      <c r="B483" s="7">
        <v>355.95</v>
      </c>
      <c r="C483" s="7">
        <f t="shared" si="143"/>
        <v>3.5594999999999995E-4</v>
      </c>
      <c r="D483" s="7"/>
      <c r="E483" s="7">
        <v>6.9080000000000004</v>
      </c>
      <c r="F483" s="7"/>
      <c r="G483" s="7">
        <v>6.7469999999999999</v>
      </c>
      <c r="H483" s="7">
        <v>6.9989999999999997</v>
      </c>
      <c r="I483" s="7">
        <v>6.673</v>
      </c>
      <c r="J483" s="7">
        <v>7.2119999999999997</v>
      </c>
      <c r="L483" s="13">
        <f t="shared" si="134"/>
        <v>3.5594999999999995E-4</v>
      </c>
      <c r="M483" s="12"/>
      <c r="N483" s="10">
        <f t="shared" si="135"/>
        <v>2.6100000000000136</v>
      </c>
      <c r="O483" s="10">
        <f t="shared" si="136"/>
        <v>-7.3000000000000398E-2</v>
      </c>
      <c r="P483" s="10"/>
      <c r="Q483" s="13">
        <f t="shared" si="137"/>
        <v>2.610000000000058E-6</v>
      </c>
      <c r="R483" s="10">
        <f t="shared" si="144"/>
        <v>-7300</v>
      </c>
      <c r="S483" s="10"/>
      <c r="T483" s="10">
        <f t="shared" si="138"/>
        <v>690800</v>
      </c>
      <c r="U483" s="10"/>
      <c r="V483" s="10">
        <f t="shared" si="139"/>
        <v>-1.5241768156376339</v>
      </c>
      <c r="W483" s="10"/>
      <c r="X483" s="10">
        <f t="shared" si="140"/>
        <v>0.83935232889542122</v>
      </c>
      <c r="Y483" s="10">
        <f t="shared" si="141"/>
        <v>2.5513889972730204</v>
      </c>
      <c r="Z483" s="10"/>
      <c r="AA483" s="10">
        <f t="shared" si="145"/>
        <v>-4.6138099915801201E-3</v>
      </c>
      <c r="AB483" s="10">
        <f t="shared" si="146"/>
        <v>3.1728419179657408E-3</v>
      </c>
      <c r="AC483" s="10"/>
      <c r="AD483" s="10">
        <f t="shared" si="147"/>
        <v>5.839352328895421</v>
      </c>
      <c r="AE483" s="10">
        <f t="shared" si="142"/>
        <v>-3.4486110027269796</v>
      </c>
      <c r="AF483" s="10"/>
      <c r="AG483" s="24">
        <f t="shared" si="148"/>
        <v>-4.613809991579565E-3</v>
      </c>
      <c r="AH483" s="24">
        <f t="shared" si="149"/>
        <v>3.1728419179657408E-3</v>
      </c>
      <c r="AJ483" s="57">
        <f t="shared" si="150"/>
        <v>92.902950000000487</v>
      </c>
      <c r="AL483">
        <v>1</v>
      </c>
      <c r="AN483">
        <v>1</v>
      </c>
      <c r="AO483">
        <f t="shared" si="131"/>
        <v>0</v>
      </c>
      <c r="AP483">
        <f t="shared" si="132"/>
        <v>0</v>
      </c>
      <c r="AR483" s="11">
        <f>($AW$18*$AW$15 -($AW$18*COS(RADIANS(A483)))-($AW$15*COS(RADIANS(DEGREES(ASIN(SIN(RADIANS(A484))*($AW$18/$AW$15)))))))</f>
        <v>-6.7681957097638953E-2</v>
      </c>
      <c r="AS483">
        <f t="shared" si="133"/>
        <v>1902.4099657457346</v>
      </c>
    </row>
    <row r="484" spans="1:45" customFormat="1" x14ac:dyDescent="0.2">
      <c r="A484" s="7">
        <v>119</v>
      </c>
      <c r="B484" s="7">
        <v>358.56</v>
      </c>
      <c r="C484" s="7">
        <f t="shared" si="143"/>
        <v>3.5856000000000001E-4</v>
      </c>
      <c r="D484" s="7"/>
      <c r="E484" s="7">
        <v>6.835</v>
      </c>
      <c r="F484" s="7"/>
      <c r="G484" s="7">
        <v>6.6779999999999999</v>
      </c>
      <c r="H484" s="7">
        <v>6.931</v>
      </c>
      <c r="I484" s="7">
        <v>6.6</v>
      </c>
      <c r="J484" s="7">
        <v>7.13</v>
      </c>
      <c r="L484" s="13">
        <f t="shared" si="134"/>
        <v>3.5856000000000001E-4</v>
      </c>
      <c r="M484" s="12"/>
      <c r="N484" s="10">
        <f t="shared" si="135"/>
        <v>2.5699999999999932</v>
      </c>
      <c r="O484" s="10">
        <f t="shared" si="136"/>
        <v>-7.3999999999999844E-2</v>
      </c>
      <c r="P484" s="10"/>
      <c r="Q484" s="13">
        <f t="shared" si="137"/>
        <v>2.5699999999999703E-6</v>
      </c>
      <c r="R484" s="10">
        <f t="shared" si="144"/>
        <v>-7400</v>
      </c>
      <c r="S484" s="10"/>
      <c r="T484" s="10">
        <f t="shared" si="138"/>
        <v>683500</v>
      </c>
      <c r="U484" s="10"/>
      <c r="V484" s="10">
        <f t="shared" si="139"/>
        <v>-1.5121598998826606</v>
      </c>
      <c r="W484" s="10"/>
      <c r="X484" s="10">
        <f t="shared" si="140"/>
        <v>0.8347385189038411</v>
      </c>
      <c r="Y484" s="10">
        <f t="shared" si="141"/>
        <v>2.5545618391909861</v>
      </c>
      <c r="Z484" s="10"/>
      <c r="AA484" s="10">
        <f t="shared" si="145"/>
        <v>-4.7275829677232428E-3</v>
      </c>
      <c r="AB484" s="10">
        <f t="shared" si="146"/>
        <v>3.101728696579098E-3</v>
      </c>
      <c r="AC484" s="10"/>
      <c r="AD484" s="10">
        <f t="shared" si="147"/>
        <v>5.8347385189038414</v>
      </c>
      <c r="AE484" s="10">
        <f t="shared" si="142"/>
        <v>-3.4454381608090139</v>
      </c>
      <c r="AF484" s="10"/>
      <c r="AG484" s="24">
        <f t="shared" si="148"/>
        <v>-4.7275829677237979E-3</v>
      </c>
      <c r="AH484" s="24">
        <f t="shared" si="149"/>
        <v>3.101728696579098E-3</v>
      </c>
      <c r="AJ484" s="57">
        <f t="shared" si="150"/>
        <v>92.149919999999753</v>
      </c>
      <c r="AL484">
        <v>1</v>
      </c>
      <c r="AN484">
        <v>1</v>
      </c>
      <c r="AO484">
        <f t="shared" si="131"/>
        <v>0</v>
      </c>
      <c r="AP484">
        <f t="shared" si="132"/>
        <v>0</v>
      </c>
      <c r="AR484" s="11">
        <f>($AW$18*$AW$15 -($AW$18*COS(RADIANS(A484)))-($AW$15*COS(RADIANS(DEGREES(ASIN(SIN(RADIANS(A485))*($AW$18/$AW$15)))))))</f>
        <v>-6.6856097686775057E-2</v>
      </c>
      <c r="AS484">
        <f t="shared" si="133"/>
        <v>1896.108321601311</v>
      </c>
    </row>
    <row r="485" spans="1:45" customFormat="1" x14ac:dyDescent="0.2">
      <c r="A485" s="7">
        <v>120</v>
      </c>
      <c r="B485" s="7">
        <v>361.13</v>
      </c>
      <c r="C485" s="7">
        <f t="shared" si="143"/>
        <v>3.6112999999999998E-4</v>
      </c>
      <c r="D485" s="7"/>
      <c r="E485" s="7">
        <v>6.7610000000000001</v>
      </c>
      <c r="F485" s="7"/>
      <c r="G485" s="7">
        <v>6.61</v>
      </c>
      <c r="H485" s="7">
        <v>6.8570000000000002</v>
      </c>
      <c r="I485" s="7">
        <v>6.5330000000000004</v>
      </c>
      <c r="J485" s="7">
        <v>7.0430000000000001</v>
      </c>
      <c r="L485" s="13">
        <f t="shared" si="134"/>
        <v>3.6112999999999998E-4</v>
      </c>
      <c r="M485" s="12"/>
      <c r="N485" s="10">
        <f t="shared" si="135"/>
        <v>2.5300000000000296</v>
      </c>
      <c r="O485" s="10">
        <f t="shared" si="136"/>
        <v>-7.099999999999973E-2</v>
      </c>
      <c r="P485" s="10"/>
      <c r="Q485" s="13">
        <f t="shared" si="137"/>
        <v>2.5300000000000452E-6</v>
      </c>
      <c r="R485" s="10">
        <f t="shared" si="144"/>
        <v>-7100</v>
      </c>
      <c r="S485" s="10"/>
      <c r="T485" s="10">
        <f t="shared" si="138"/>
        <v>676100</v>
      </c>
      <c r="U485" s="10"/>
      <c r="V485" s="10">
        <f t="shared" si="139"/>
        <v>-1.3810564893332726</v>
      </c>
      <c r="W485" s="10"/>
      <c r="X485" s="10">
        <f t="shared" si="140"/>
        <v>0.83001093593611786</v>
      </c>
      <c r="Y485" s="10">
        <f t="shared" si="141"/>
        <v>2.5576635678875652</v>
      </c>
      <c r="Z485" s="10"/>
      <c r="AA485" s="10">
        <f t="shared" si="145"/>
        <v>-4.584818168294702E-3</v>
      </c>
      <c r="AB485" s="10">
        <f t="shared" si="146"/>
        <v>3.0319665060885015E-3</v>
      </c>
      <c r="AC485" s="10"/>
      <c r="AD485" s="10">
        <f t="shared" si="147"/>
        <v>5.8300109359361176</v>
      </c>
      <c r="AE485" s="10">
        <f t="shared" si="142"/>
        <v>-3.4423364321124348</v>
      </c>
      <c r="AF485" s="10"/>
      <c r="AG485" s="24">
        <f t="shared" si="148"/>
        <v>-4.5848181682943689E-3</v>
      </c>
      <c r="AH485" s="24">
        <f t="shared" si="149"/>
        <v>3.0319665060885015E-3</v>
      </c>
      <c r="AJ485" s="57">
        <f t="shared" si="150"/>
        <v>91.365890000001073</v>
      </c>
      <c r="AL485">
        <v>1</v>
      </c>
      <c r="AN485">
        <v>1</v>
      </c>
      <c r="AO485">
        <f t="shared" si="131"/>
        <v>0</v>
      </c>
      <c r="AP485">
        <f t="shared" si="132"/>
        <v>0</v>
      </c>
      <c r="AR485" s="11">
        <f>($AW$18*$AW$15 -($AW$18*COS(RADIANS(A485)))-($AW$15*COS(RADIANS(DEGREES(ASIN(SIN(RADIANS(A486))*($AW$18/$AW$15)))))))</f>
        <v>-6.6049303056424397E-2</v>
      </c>
      <c r="AS485">
        <f t="shared" si="133"/>
        <v>1889.0231923769932</v>
      </c>
    </row>
    <row r="486" spans="1:45" customFormat="1" x14ac:dyDescent="0.2">
      <c r="A486" s="7">
        <v>121</v>
      </c>
      <c r="B486" s="7">
        <v>363.66</v>
      </c>
      <c r="C486" s="7">
        <f t="shared" si="143"/>
        <v>3.6366000000000002E-4</v>
      </c>
      <c r="D486" s="7"/>
      <c r="E486" s="7">
        <v>6.69</v>
      </c>
      <c r="F486" s="7"/>
      <c r="G486" s="7">
        <v>6.5359999999999996</v>
      </c>
      <c r="H486" s="7">
        <v>6.7960000000000003</v>
      </c>
      <c r="I486" s="7">
        <v>6.4660000000000002</v>
      </c>
      <c r="J486" s="7">
        <v>6.9640000000000004</v>
      </c>
      <c r="L486" s="13">
        <f t="shared" si="134"/>
        <v>3.6366000000000002E-4</v>
      </c>
      <c r="M486" s="12"/>
      <c r="N486" s="10">
        <f t="shared" si="135"/>
        <v>2.5</v>
      </c>
      <c r="O486" s="10">
        <f t="shared" si="136"/>
        <v>-6.3000000000000611E-2</v>
      </c>
      <c r="P486" s="10"/>
      <c r="Q486" s="13">
        <f t="shared" si="137"/>
        <v>2.5000000000000066E-6</v>
      </c>
      <c r="R486" s="10">
        <f t="shared" si="144"/>
        <v>-6300</v>
      </c>
      <c r="S486" s="10"/>
      <c r="T486" s="10">
        <f t="shared" si="138"/>
        <v>669000</v>
      </c>
      <c r="U486" s="10"/>
      <c r="V486" s="10">
        <f t="shared" si="139"/>
        <v>-1.3638339170210705</v>
      </c>
      <c r="W486" s="10"/>
      <c r="X486" s="10">
        <f t="shared" si="140"/>
        <v>0.82542611776782315</v>
      </c>
      <c r="Y486" s="10">
        <f t="shared" si="141"/>
        <v>2.5606955343936537</v>
      </c>
      <c r="Z486" s="10"/>
      <c r="AA486" s="10">
        <f t="shared" si="145"/>
        <v>-4.1091471767258358E-3</v>
      </c>
      <c r="AB486" s="10">
        <f t="shared" si="146"/>
        <v>2.9753650255894826E-3</v>
      </c>
      <c r="AC486" s="10"/>
      <c r="AD486" s="10">
        <f t="shared" si="147"/>
        <v>5.8254261177678233</v>
      </c>
      <c r="AE486" s="10">
        <f t="shared" si="142"/>
        <v>-3.4393044656063463</v>
      </c>
      <c r="AF486" s="10"/>
      <c r="AG486" s="24">
        <f t="shared" si="148"/>
        <v>-4.1091471767256138E-3</v>
      </c>
      <c r="AH486" s="24">
        <f t="shared" si="149"/>
        <v>2.9753650255894826E-3</v>
      </c>
      <c r="AJ486" s="57">
        <f t="shared" si="150"/>
        <v>90.915000000000006</v>
      </c>
      <c r="AL486">
        <v>1</v>
      </c>
      <c r="AN486">
        <v>1</v>
      </c>
      <c r="AO486">
        <f t="shared" si="131"/>
        <v>0</v>
      </c>
      <c r="AP486">
        <f t="shared" si="132"/>
        <v>0</v>
      </c>
      <c r="AR486" s="11">
        <f>($AW$18*$AW$15 -($AW$18*COS(RADIANS(A486)))-($AW$15*COS(RADIANS(DEGREES(ASIN(SIN(RADIANS(A487))*($AW$18/$AW$15)))))))</f>
        <v>-6.5261352479227083E-2</v>
      </c>
      <c r="AS486">
        <f t="shared" si="133"/>
        <v>1882.2809128256235</v>
      </c>
    </row>
    <row r="487" spans="1:45" customFormat="1" x14ac:dyDescent="0.2">
      <c r="A487" s="7">
        <v>122</v>
      </c>
      <c r="B487" s="7">
        <v>366.16</v>
      </c>
      <c r="C487" s="7">
        <f t="shared" si="143"/>
        <v>3.6616000000000003E-4</v>
      </c>
      <c r="D487" s="7"/>
      <c r="E487" s="7">
        <v>6.6269999999999998</v>
      </c>
      <c r="F487" s="7"/>
      <c r="G487" s="7">
        <v>6.4720000000000004</v>
      </c>
      <c r="H487" s="7">
        <v>6.7279999999999998</v>
      </c>
      <c r="I487" s="7">
        <v>6.3979999999999997</v>
      </c>
      <c r="J487" s="7">
        <v>6.9109999999999996</v>
      </c>
      <c r="L487" s="13">
        <f t="shared" si="134"/>
        <v>3.6616000000000003E-4</v>
      </c>
      <c r="M487" s="12"/>
      <c r="N487" s="10">
        <f t="shared" si="135"/>
        <v>2.4499999999999886</v>
      </c>
      <c r="O487" s="10">
        <f t="shared" si="136"/>
        <v>-5.9999999999999609E-2</v>
      </c>
      <c r="P487" s="10"/>
      <c r="Q487" s="13">
        <f t="shared" si="137"/>
        <v>2.4499999999999782E-6</v>
      </c>
      <c r="R487" s="10">
        <f t="shared" si="144"/>
        <v>-6000</v>
      </c>
      <c r="S487" s="10"/>
      <c r="T487" s="10">
        <f t="shared" si="138"/>
        <v>662700</v>
      </c>
      <c r="U487" s="10"/>
      <c r="V487" s="10">
        <f t="shared" si="139"/>
        <v>-1.3141510517378814</v>
      </c>
      <c r="W487" s="10"/>
      <c r="X487" s="10">
        <f t="shared" si="140"/>
        <v>0.82131697059109732</v>
      </c>
      <c r="Y487" s="10">
        <f t="shared" si="141"/>
        <v>2.5636708994192432</v>
      </c>
      <c r="Z487" s="10"/>
      <c r="AA487" s="10">
        <f t="shared" si="145"/>
        <v>-3.9499543035032003E-3</v>
      </c>
      <c r="AB487" s="10">
        <f t="shared" si="146"/>
        <v>2.8962135742531814E-3</v>
      </c>
      <c r="AC487" s="10"/>
      <c r="AD487" s="10">
        <f t="shared" si="147"/>
        <v>5.8213169705910977</v>
      </c>
      <c r="AE487" s="10">
        <f t="shared" si="142"/>
        <v>-3.4363291005807568</v>
      </c>
      <c r="AF487" s="10"/>
      <c r="AG487" s="24">
        <f t="shared" si="148"/>
        <v>-3.9499543035033113E-3</v>
      </c>
      <c r="AH487" s="24">
        <f t="shared" si="149"/>
        <v>2.8962135742531814E-3</v>
      </c>
      <c r="AJ487" s="57">
        <f t="shared" si="150"/>
        <v>89.709199999999583</v>
      </c>
      <c r="AL487">
        <v>1</v>
      </c>
      <c r="AN487">
        <v>1</v>
      </c>
      <c r="AO487">
        <f t="shared" si="131"/>
        <v>0</v>
      </c>
      <c r="AP487">
        <f t="shared" si="132"/>
        <v>0</v>
      </c>
      <c r="AR487" s="11">
        <f>($AW$18*$AW$15 -($AW$18*COS(RADIANS(A487)))-($AW$15*COS(RADIANS(DEGREES(ASIN(SIN(RADIANS(A488))*($AW$18/$AW$15)))))))</f>
        <v>-6.4492019389550154E-2</v>
      </c>
      <c r="AS487">
        <f t="shared" si="133"/>
        <v>1877.3733826918465</v>
      </c>
    </row>
    <row r="488" spans="1:45" customFormat="1" x14ac:dyDescent="0.2">
      <c r="A488" s="7">
        <v>123</v>
      </c>
      <c r="B488" s="7">
        <v>368.61</v>
      </c>
      <c r="C488" s="7">
        <f t="shared" si="143"/>
        <v>3.6861000000000001E-4</v>
      </c>
      <c r="D488" s="7"/>
      <c r="E488" s="7">
        <v>6.5670000000000002</v>
      </c>
      <c r="F488" s="7"/>
      <c r="G488" s="7">
        <v>6.407</v>
      </c>
      <c r="H488" s="7">
        <v>6.6660000000000004</v>
      </c>
      <c r="I488" s="7">
        <v>6.335</v>
      </c>
      <c r="J488" s="7">
        <v>6.8579999999999997</v>
      </c>
      <c r="L488" s="13">
        <f t="shared" si="134"/>
        <v>3.6861000000000001E-4</v>
      </c>
      <c r="M488" s="12"/>
      <c r="N488" s="10">
        <f t="shared" si="135"/>
        <v>2.4099999999999682</v>
      </c>
      <c r="O488" s="10">
        <f t="shared" si="136"/>
        <v>-5.600000000000005E-2</v>
      </c>
      <c r="P488" s="10"/>
      <c r="Q488" s="13">
        <f t="shared" si="137"/>
        <v>2.4099999999999447E-6</v>
      </c>
      <c r="R488" s="10">
        <f t="shared" si="144"/>
        <v>-5600</v>
      </c>
      <c r="S488" s="10"/>
      <c r="T488" s="10">
        <f t="shared" si="138"/>
        <v>656700</v>
      </c>
      <c r="U488" s="10"/>
      <c r="V488" s="10">
        <f t="shared" si="139"/>
        <v>-1.2592967418874284</v>
      </c>
      <c r="W488" s="10"/>
      <c r="X488" s="10">
        <f t="shared" si="140"/>
        <v>0.81736701628759412</v>
      </c>
      <c r="Y488" s="10">
        <f t="shared" si="141"/>
        <v>2.5665671129934964</v>
      </c>
      <c r="Z488" s="10"/>
      <c r="AA488" s="10">
        <f t="shared" si="145"/>
        <v>-3.7193209406974903E-3</v>
      </c>
      <c r="AB488" s="10">
        <f t="shared" si="146"/>
        <v>2.8302080919684336E-3</v>
      </c>
      <c r="AC488" s="10"/>
      <c r="AD488" s="10">
        <f t="shared" si="147"/>
        <v>5.8173670162875943</v>
      </c>
      <c r="AE488" s="10">
        <f t="shared" si="142"/>
        <v>-3.4334328870065036</v>
      </c>
      <c r="AF488" s="10"/>
      <c r="AG488" s="24">
        <f t="shared" si="148"/>
        <v>-3.7193209406973793E-3</v>
      </c>
      <c r="AH488" s="24">
        <f t="shared" si="149"/>
        <v>2.8302080919684336E-3</v>
      </c>
      <c r="AJ488" s="57">
        <f t="shared" si="150"/>
        <v>88.835009999998832</v>
      </c>
      <c r="AL488">
        <v>1</v>
      </c>
      <c r="AN488">
        <v>1</v>
      </c>
      <c r="AO488">
        <f t="shared" si="131"/>
        <v>0</v>
      </c>
      <c r="AP488">
        <f t="shared" si="132"/>
        <v>0</v>
      </c>
      <c r="AR488" s="11">
        <f>($AW$18*$AW$15 -($AW$18*COS(RADIANS(A488)))-($AW$15*COS(RADIANS(DEGREES(ASIN(SIN(RADIANS(A489))*($AW$18/$AW$15)))))))</f>
        <v>-6.3741072257999576E-2</v>
      </c>
      <c r="AS488">
        <f t="shared" si="133"/>
        <v>1872.8237813033777</v>
      </c>
    </row>
    <row r="489" spans="1:45" customFormat="1" x14ac:dyDescent="0.2">
      <c r="A489" s="7">
        <v>124</v>
      </c>
      <c r="B489" s="7">
        <v>371.02</v>
      </c>
      <c r="C489" s="7">
        <f t="shared" si="143"/>
        <v>3.7101999999999995E-4</v>
      </c>
      <c r="D489" s="7"/>
      <c r="E489" s="7">
        <v>6.5110000000000001</v>
      </c>
      <c r="F489" s="7"/>
      <c r="G489" s="7">
        <v>6.3390000000000004</v>
      </c>
      <c r="H489" s="7">
        <v>6.6050000000000004</v>
      </c>
      <c r="I489" s="7">
        <v>6.282</v>
      </c>
      <c r="J489" s="7">
        <v>6.819</v>
      </c>
      <c r="L489" s="13">
        <f t="shared" si="134"/>
        <v>3.7101999999999995E-4</v>
      </c>
      <c r="M489" s="12"/>
      <c r="N489" s="10">
        <f t="shared" si="135"/>
        <v>2.3700000000000045</v>
      </c>
      <c r="O489" s="10">
        <f t="shared" si="136"/>
        <v>-5.200000000000049E-2</v>
      </c>
      <c r="P489" s="10"/>
      <c r="Q489" s="13">
        <f t="shared" si="137"/>
        <v>2.3700000000000197E-6</v>
      </c>
      <c r="R489" s="10">
        <f t="shared" si="144"/>
        <v>-5200</v>
      </c>
      <c r="S489" s="10"/>
      <c r="T489" s="10">
        <f t="shared" si="138"/>
        <v>651100</v>
      </c>
      <c r="U489" s="10"/>
      <c r="V489" s="10">
        <f t="shared" si="139"/>
        <v>-1.1238873592544969</v>
      </c>
      <c r="W489" s="10"/>
      <c r="X489" s="10">
        <f t="shared" si="140"/>
        <v>0.81364769534689663</v>
      </c>
      <c r="Y489" s="10">
        <f t="shared" si="141"/>
        <v>2.5693973210854648</v>
      </c>
      <c r="Z489" s="10"/>
      <c r="AA489" s="10">
        <f t="shared" si="145"/>
        <v>-3.4824108037470047E-3</v>
      </c>
      <c r="AB489" s="10">
        <f t="shared" si="146"/>
        <v>2.7653615608724813E-3</v>
      </c>
      <c r="AC489" s="10"/>
      <c r="AD489" s="10">
        <f t="shared" si="147"/>
        <v>5.813647695346897</v>
      </c>
      <c r="AE489" s="10">
        <f t="shared" si="142"/>
        <v>-3.4306026789145352</v>
      </c>
      <c r="AF489" s="10"/>
      <c r="AG489" s="24">
        <f t="shared" si="148"/>
        <v>-3.4824108037474488E-3</v>
      </c>
      <c r="AH489" s="24">
        <f t="shared" si="149"/>
        <v>2.7653615608724813E-3</v>
      </c>
      <c r="AJ489" s="57">
        <f t="shared" si="150"/>
        <v>87.931740000000161</v>
      </c>
      <c r="AL489">
        <v>1</v>
      </c>
      <c r="AN489">
        <v>1</v>
      </c>
      <c r="AO489">
        <f t="shared" si="131"/>
        <v>0</v>
      </c>
      <c r="AP489">
        <f t="shared" si="132"/>
        <v>0</v>
      </c>
      <c r="AR489" s="11">
        <f>($AW$18*$AW$15 -($AW$18*COS(RADIANS(A489)))-($AW$15*COS(RADIANS(DEGREES(ASIN(SIN(RADIANS(A490))*($AW$18/$AW$15)))))))</f>
        <v>-6.3008275427088922E-2</v>
      </c>
      <c r="AS489">
        <f t="shared" si="133"/>
        <v>1868.9935499241765</v>
      </c>
    </row>
    <row r="490" spans="1:45" customFormat="1" x14ac:dyDescent="0.2">
      <c r="A490" s="7">
        <v>125</v>
      </c>
      <c r="B490" s="7">
        <v>373.39</v>
      </c>
      <c r="C490" s="7">
        <f t="shared" si="143"/>
        <v>3.7338999999999997E-4</v>
      </c>
      <c r="D490" s="7"/>
      <c r="E490" s="7">
        <v>6.4589999999999996</v>
      </c>
      <c r="F490" s="7"/>
      <c r="G490" s="7">
        <v>6.2830000000000004</v>
      </c>
      <c r="H490" s="7">
        <v>6.548</v>
      </c>
      <c r="I490" s="7">
        <v>6.2149999999999999</v>
      </c>
      <c r="J490" s="7">
        <v>6.7930000000000001</v>
      </c>
      <c r="L490" s="13">
        <f t="shared" si="134"/>
        <v>3.7338999999999997E-4</v>
      </c>
      <c r="M490" s="12"/>
      <c r="N490" s="10">
        <f t="shared" si="135"/>
        <v>2.3300000000000409</v>
      </c>
      <c r="O490" s="10">
        <f t="shared" si="136"/>
        <v>-4.4999999999999929E-2</v>
      </c>
      <c r="P490" s="10"/>
      <c r="Q490" s="13">
        <f t="shared" si="137"/>
        <v>2.3300000000000404E-6</v>
      </c>
      <c r="R490" s="10">
        <f t="shared" si="144"/>
        <v>-4500</v>
      </c>
      <c r="S490" s="10"/>
      <c r="T490" s="10">
        <f t="shared" si="138"/>
        <v>645900</v>
      </c>
      <c r="U490" s="10"/>
      <c r="V490" s="10">
        <f t="shared" si="139"/>
        <v>-1.210358330140483</v>
      </c>
      <c r="W490" s="10"/>
      <c r="X490" s="10">
        <f t="shared" si="140"/>
        <v>0.81016528454314962</v>
      </c>
      <c r="Y490" s="10">
        <f t="shared" si="141"/>
        <v>2.5721626826463373</v>
      </c>
      <c r="Z490" s="10"/>
      <c r="AA490" s="10">
        <f t="shared" si="145"/>
        <v>-3.0363289507280289E-3</v>
      </c>
      <c r="AB490" s="10">
        <f t="shared" si="146"/>
        <v>2.7016310182026437E-3</v>
      </c>
      <c r="AC490" s="10"/>
      <c r="AD490" s="10">
        <f t="shared" si="147"/>
        <v>5.8101652845431495</v>
      </c>
      <c r="AE490" s="10">
        <f t="shared" si="142"/>
        <v>-3.4278373173536627</v>
      </c>
      <c r="AF490" s="10"/>
      <c r="AG490" s="24">
        <f t="shared" si="148"/>
        <v>-3.0363289507278068E-3</v>
      </c>
      <c r="AH490" s="24">
        <f t="shared" si="149"/>
        <v>2.7016310182026437E-3</v>
      </c>
      <c r="AJ490" s="57">
        <f t="shared" si="150"/>
        <v>86.999870000001522</v>
      </c>
      <c r="AL490">
        <v>1</v>
      </c>
      <c r="AN490">
        <v>1</v>
      </c>
      <c r="AO490">
        <f t="shared" si="131"/>
        <v>0</v>
      </c>
      <c r="AP490">
        <f t="shared" si="132"/>
        <v>0</v>
      </c>
      <c r="AR490" s="11">
        <f>($AW$18*$AW$15 -($AW$18*COS(RADIANS(A490)))-($AW$15*COS(RADIANS(DEGREES(ASIN(SIN(RADIANS(A491))*($AW$18/$AW$15)))))))</f>
        <v>-6.2293389907312369E-2</v>
      </c>
      <c r="AS490">
        <f t="shared" si="133"/>
        <v>1865.9102625993391</v>
      </c>
    </row>
    <row r="491" spans="1:45" customFormat="1" x14ac:dyDescent="0.2">
      <c r="A491" s="7">
        <v>126</v>
      </c>
      <c r="B491" s="7">
        <v>375.72</v>
      </c>
      <c r="C491" s="7">
        <f t="shared" si="143"/>
        <v>3.7572000000000001E-4</v>
      </c>
      <c r="D491" s="7"/>
      <c r="E491" s="7">
        <v>6.4139999999999997</v>
      </c>
      <c r="F491" s="7"/>
      <c r="G491" s="7">
        <v>6.2270000000000003</v>
      </c>
      <c r="H491" s="7">
        <v>6.4829999999999997</v>
      </c>
      <c r="I491" s="7">
        <v>6.1580000000000004</v>
      </c>
      <c r="J491" s="7">
        <v>6.7889999999999997</v>
      </c>
      <c r="L491" s="13">
        <f t="shared" si="134"/>
        <v>3.7572000000000001E-4</v>
      </c>
      <c r="M491" s="12"/>
      <c r="N491" s="10">
        <f t="shared" si="135"/>
        <v>2.2899999999999636</v>
      </c>
      <c r="O491" s="10">
        <f t="shared" si="136"/>
        <v>-4.6999999999999709E-2</v>
      </c>
      <c r="P491" s="10"/>
      <c r="Q491" s="13">
        <f t="shared" si="137"/>
        <v>2.2899999999999527E-6</v>
      </c>
      <c r="R491" s="10">
        <f t="shared" si="144"/>
        <v>-4700</v>
      </c>
      <c r="S491" s="10"/>
      <c r="T491" s="10">
        <f t="shared" si="138"/>
        <v>641400</v>
      </c>
      <c r="U491" s="10"/>
      <c r="V491" s="10">
        <f t="shared" si="139"/>
        <v>-1.1951626659615793</v>
      </c>
      <c r="W491" s="10"/>
      <c r="X491" s="10">
        <f t="shared" si="140"/>
        <v>0.80712895559242159</v>
      </c>
      <c r="Y491" s="10">
        <f t="shared" si="141"/>
        <v>2.5748643136645399</v>
      </c>
      <c r="Z491" s="10"/>
      <c r="AA491" s="10">
        <f t="shared" si="145"/>
        <v>-3.1941057285798102E-3</v>
      </c>
      <c r="AB491" s="10">
        <f t="shared" si="146"/>
        <v>2.6389752927213905E-3</v>
      </c>
      <c r="AC491" s="10"/>
      <c r="AD491" s="10">
        <f t="shared" si="147"/>
        <v>5.8071289555924217</v>
      </c>
      <c r="AE491" s="10">
        <f t="shared" si="142"/>
        <v>-3.4251356863354601</v>
      </c>
      <c r="AF491" s="10"/>
      <c r="AG491" s="24">
        <f t="shared" si="148"/>
        <v>-3.1941057285802543E-3</v>
      </c>
      <c r="AH491" s="24">
        <f t="shared" si="149"/>
        <v>2.6389752927213905E-3</v>
      </c>
      <c r="AJ491" s="57">
        <f t="shared" si="150"/>
        <v>86.039879999998647</v>
      </c>
      <c r="AL491">
        <v>1</v>
      </c>
      <c r="AN491">
        <v>1</v>
      </c>
      <c r="AO491">
        <f t="shared" si="131"/>
        <v>0</v>
      </c>
      <c r="AP491">
        <f t="shared" si="132"/>
        <v>0</v>
      </c>
      <c r="AR491" s="11">
        <f>($AW$18*$AW$15 -($AW$18*COS(RADIANS(A491)))-($AW$15*COS(RADIANS(DEGREES(ASIN(SIN(RADIANS(A492))*($AW$18/$AW$15)))))))</f>
        <v>-6.1596174133192037E-2</v>
      </c>
      <c r="AS491">
        <f t="shared" si="133"/>
        <v>1864.4728146306161</v>
      </c>
    </row>
    <row r="492" spans="1:45" customFormat="1" x14ac:dyDescent="0.2">
      <c r="A492" s="7">
        <v>127</v>
      </c>
      <c r="B492" s="7">
        <v>378.01</v>
      </c>
      <c r="C492" s="7">
        <f t="shared" si="143"/>
        <v>3.7800999999999997E-4</v>
      </c>
      <c r="D492" s="7"/>
      <c r="E492" s="7">
        <v>6.367</v>
      </c>
      <c r="F492" s="7"/>
      <c r="G492" s="7">
        <v>6.1680000000000001</v>
      </c>
      <c r="H492" s="7">
        <v>6.4180000000000001</v>
      </c>
      <c r="I492" s="7">
        <v>6.1020000000000003</v>
      </c>
      <c r="J492" s="7">
        <v>6.7809999999999997</v>
      </c>
      <c r="L492" s="13">
        <f t="shared" si="134"/>
        <v>3.7800999999999997E-4</v>
      </c>
      <c r="M492" s="12"/>
      <c r="N492" s="10">
        <f t="shared" si="135"/>
        <v>2.25</v>
      </c>
      <c r="O492" s="10">
        <f t="shared" si="136"/>
        <v>-4.4999999999999929E-2</v>
      </c>
      <c r="P492" s="10"/>
      <c r="Q492" s="13">
        <f t="shared" si="137"/>
        <v>2.2500000000000276E-6</v>
      </c>
      <c r="R492" s="10">
        <f t="shared" si="144"/>
        <v>-4500</v>
      </c>
      <c r="S492" s="10"/>
      <c r="T492" s="10">
        <f t="shared" si="138"/>
        <v>636700</v>
      </c>
      <c r="U492" s="10"/>
      <c r="V492" s="10">
        <f t="shared" si="139"/>
        <v>-1.1502407849234388</v>
      </c>
      <c r="W492" s="10"/>
      <c r="X492" s="10">
        <f t="shared" si="140"/>
        <v>0.80393484986384178</v>
      </c>
      <c r="Y492" s="10">
        <f t="shared" si="141"/>
        <v>2.5775032889572613</v>
      </c>
      <c r="Z492" s="10"/>
      <c r="AA492" s="10">
        <f t="shared" si="145"/>
        <v>-3.080358360280866E-3</v>
      </c>
      <c r="AB492" s="10">
        <f t="shared" si="146"/>
        <v>2.5773549057461764E-3</v>
      </c>
      <c r="AC492" s="10"/>
      <c r="AD492" s="10">
        <f t="shared" si="147"/>
        <v>5.8039348498638414</v>
      </c>
      <c r="AE492" s="10">
        <f t="shared" si="142"/>
        <v>-3.4224967110427387</v>
      </c>
      <c r="AF492" s="10"/>
      <c r="AG492" s="24">
        <f t="shared" si="148"/>
        <v>-3.0803583602807549E-3</v>
      </c>
      <c r="AH492" s="24">
        <f t="shared" si="149"/>
        <v>2.5773549057461764E-3</v>
      </c>
      <c r="AJ492" s="57">
        <f t="shared" si="150"/>
        <v>85.052250000000001</v>
      </c>
      <c r="AL492">
        <v>1</v>
      </c>
      <c r="AN492">
        <v>1</v>
      </c>
      <c r="AO492">
        <f t="shared" si="131"/>
        <v>0</v>
      </c>
      <c r="AP492">
        <f t="shared" si="132"/>
        <v>0</v>
      </c>
      <c r="AR492" s="11">
        <f>($AW$18*$AW$15 -($AW$18*COS(RADIANS(A492)))-($AW$15*COS(RADIANS(DEGREES(ASIN(SIN(RADIANS(A493))*($AW$18/$AW$15)))))))</f>
        <v>-6.0916384679158088E-2</v>
      </c>
      <c r="AS492">
        <f t="shared" si="133"/>
        <v>1862.0911026170327</v>
      </c>
    </row>
    <row r="493" spans="1:45" customFormat="1" x14ac:dyDescent="0.2">
      <c r="A493" s="7">
        <v>128</v>
      </c>
      <c r="B493" s="7">
        <v>380.26</v>
      </c>
      <c r="C493" s="7">
        <f t="shared" si="143"/>
        <v>3.8025999999999999E-4</v>
      </c>
      <c r="D493" s="7"/>
      <c r="E493" s="7">
        <v>6.3220000000000001</v>
      </c>
      <c r="F493" s="7"/>
      <c r="G493" s="7">
        <v>6.109</v>
      </c>
      <c r="H493" s="7">
        <v>6.3630000000000004</v>
      </c>
      <c r="I493" s="7">
        <v>6.0449999999999999</v>
      </c>
      <c r="J493" s="7">
        <v>6.7690000000000001</v>
      </c>
      <c r="L493" s="13">
        <f t="shared" si="134"/>
        <v>3.8025999999999999E-4</v>
      </c>
      <c r="M493" s="12"/>
      <c r="N493" s="10">
        <f t="shared" si="135"/>
        <v>2.2100000000000364</v>
      </c>
      <c r="O493" s="10">
        <f t="shared" si="136"/>
        <v>-4.1999999999999815E-2</v>
      </c>
      <c r="P493" s="10"/>
      <c r="Q493" s="13">
        <f t="shared" si="137"/>
        <v>2.2099999999999941E-6</v>
      </c>
      <c r="R493" s="10">
        <f t="shared" si="144"/>
        <v>-4200</v>
      </c>
      <c r="S493" s="10"/>
      <c r="T493" s="10">
        <f t="shared" si="138"/>
        <v>632200</v>
      </c>
      <c r="U493" s="10"/>
      <c r="V493" s="10">
        <f t="shared" si="139"/>
        <v>-1.1346298997729474</v>
      </c>
      <c r="W493" s="10"/>
      <c r="X493" s="10">
        <f t="shared" si="140"/>
        <v>0.80085449150356092</v>
      </c>
      <c r="Y493" s="10">
        <f t="shared" si="141"/>
        <v>2.5800806438630075</v>
      </c>
      <c r="Z493" s="10"/>
      <c r="AA493" s="10">
        <f t="shared" si="145"/>
        <v>-2.8948477663647276E-3</v>
      </c>
      <c r="AB493" s="10">
        <f t="shared" si="146"/>
        <v>2.5167319784760167E-3</v>
      </c>
      <c r="AC493" s="10"/>
      <c r="AD493" s="10">
        <f t="shared" si="147"/>
        <v>5.8008544915035607</v>
      </c>
      <c r="AE493" s="10">
        <f t="shared" si="142"/>
        <v>-3.4199193561369925</v>
      </c>
      <c r="AF493" s="10"/>
      <c r="AG493" s="24">
        <f t="shared" si="148"/>
        <v>-2.8948477663641725E-3</v>
      </c>
      <c r="AH493" s="24">
        <f t="shared" si="149"/>
        <v>2.5167319784760167E-3</v>
      </c>
      <c r="AJ493" s="57">
        <f t="shared" si="150"/>
        <v>84.037460000001388</v>
      </c>
      <c r="AL493">
        <v>1</v>
      </c>
      <c r="AN493">
        <v>1</v>
      </c>
      <c r="AO493">
        <f t="shared" si="131"/>
        <v>0</v>
      </c>
      <c r="AP493">
        <f t="shared" si="132"/>
        <v>0</v>
      </c>
      <c r="AR493" s="11">
        <f>($AW$18*$AW$15 -($AW$18*COS(RADIANS(A493)))-($AW$15*COS(RADIANS(DEGREES(ASIN(SIN(RADIANS(A494))*($AW$18/$AW$15)))))))</f>
        <v>-6.0253776935389539E-2</v>
      </c>
      <c r="AS493">
        <f t="shared" si="133"/>
        <v>1859.9356617939318</v>
      </c>
    </row>
    <row r="494" spans="1:45" customFormat="1" x14ac:dyDescent="0.2">
      <c r="A494" s="7">
        <v>129</v>
      </c>
      <c r="B494" s="7">
        <v>382.47</v>
      </c>
      <c r="C494" s="7">
        <f t="shared" si="143"/>
        <v>3.8246999999999999E-4</v>
      </c>
      <c r="D494" s="7"/>
      <c r="E494" s="7">
        <v>6.28</v>
      </c>
      <c r="F494" s="7"/>
      <c r="G494" s="7">
        <v>6.0570000000000004</v>
      </c>
      <c r="H494" s="7">
        <v>6.3140000000000001</v>
      </c>
      <c r="I494" s="7">
        <v>6.0010000000000003</v>
      </c>
      <c r="J494" s="7">
        <v>6.7480000000000002</v>
      </c>
      <c r="L494" s="13">
        <f t="shared" si="134"/>
        <v>3.8246999999999999E-4</v>
      </c>
      <c r="M494" s="12"/>
      <c r="N494" s="10">
        <f t="shared" si="135"/>
        <v>2.1599999999999682</v>
      </c>
      <c r="O494" s="10">
        <f t="shared" si="136"/>
        <v>-4.0000000000000036E-2</v>
      </c>
      <c r="P494" s="10"/>
      <c r="Q494" s="13">
        <f t="shared" si="137"/>
        <v>2.1599999999999658E-6</v>
      </c>
      <c r="R494" s="10">
        <f t="shared" si="144"/>
        <v>-4000</v>
      </c>
      <c r="S494" s="10"/>
      <c r="T494" s="10">
        <f t="shared" si="138"/>
        <v>628000</v>
      </c>
      <c r="U494" s="10"/>
      <c r="V494" s="10">
        <f t="shared" si="139"/>
        <v>-1.4567818281656411</v>
      </c>
      <c r="W494" s="10"/>
      <c r="X494" s="10">
        <f t="shared" si="140"/>
        <v>0.79795964373719619</v>
      </c>
      <c r="Y494" s="10">
        <f t="shared" si="141"/>
        <v>2.5825973758414835</v>
      </c>
      <c r="Z494" s="10"/>
      <c r="AA494" s="10">
        <f t="shared" si="145"/>
        <v>-2.7750540547721858E-3</v>
      </c>
      <c r="AB494" s="10">
        <f t="shared" si="146"/>
        <v>2.4457790644580868E-3</v>
      </c>
      <c r="AC494" s="10"/>
      <c r="AD494" s="10">
        <f t="shared" si="147"/>
        <v>5.7979596437371965</v>
      </c>
      <c r="AE494" s="10">
        <f t="shared" si="142"/>
        <v>-3.4174026241585165</v>
      </c>
      <c r="AF494" s="10"/>
      <c r="AG494" s="24">
        <f t="shared" si="148"/>
        <v>-2.7750540547728519E-3</v>
      </c>
      <c r="AH494" s="24">
        <f t="shared" si="149"/>
        <v>2.4457790644580868E-3</v>
      </c>
      <c r="AJ494" s="57">
        <f t="shared" si="150"/>
        <v>82.613519999998786</v>
      </c>
      <c r="AL494">
        <v>1</v>
      </c>
      <c r="AN494">
        <v>1</v>
      </c>
      <c r="AO494">
        <f t="shared" si="131"/>
        <v>0</v>
      </c>
      <c r="AP494">
        <f t="shared" si="132"/>
        <v>0</v>
      </c>
      <c r="AR494" s="11">
        <f>($AW$18*$AW$15 -($AW$18*COS(RADIANS(A494)))-($AW$15*COS(RADIANS(DEGREES(ASIN(SIN(RADIANS(A495))*($AW$18/$AW$15)))))))</f>
        <v>-5.9608105743978602E-2</v>
      </c>
      <c r="AS494">
        <f t="shared" si="133"/>
        <v>1858.3170251153028</v>
      </c>
    </row>
    <row r="495" spans="1:45" customFormat="1" x14ac:dyDescent="0.2">
      <c r="A495" s="7">
        <v>130</v>
      </c>
      <c r="B495" s="7">
        <v>384.63</v>
      </c>
      <c r="C495" s="7">
        <f t="shared" si="143"/>
        <v>3.8462999999999995E-4</v>
      </c>
      <c r="D495" s="7"/>
      <c r="E495" s="7">
        <v>6.24</v>
      </c>
      <c r="F495" s="7"/>
      <c r="G495" s="7">
        <v>6.0110000000000001</v>
      </c>
      <c r="H495" s="7">
        <v>6.2649999999999997</v>
      </c>
      <c r="I495" s="7">
        <v>5.9560000000000004</v>
      </c>
      <c r="J495" s="7">
        <v>6.7270000000000003</v>
      </c>
      <c r="L495" s="13">
        <f t="shared" si="134"/>
        <v>3.8462999999999995E-4</v>
      </c>
      <c r="M495" s="12"/>
      <c r="N495" s="10">
        <f t="shared" si="135"/>
        <v>2.1299999999999955</v>
      </c>
      <c r="O495" s="10">
        <f t="shared" si="136"/>
        <v>-4.9999999999999822E-2</v>
      </c>
      <c r="P495" s="10"/>
      <c r="Q495" s="13">
        <f t="shared" si="137"/>
        <v>2.1300000000000355E-6</v>
      </c>
      <c r="R495" s="10">
        <f t="shared" si="144"/>
        <v>-5000</v>
      </c>
      <c r="S495" s="10"/>
      <c r="T495" s="10">
        <f t="shared" si="138"/>
        <v>624000</v>
      </c>
      <c r="U495" s="10"/>
      <c r="V495" s="10">
        <f t="shared" si="139"/>
        <v>-1.7855943288253699</v>
      </c>
      <c r="W495" s="10"/>
      <c r="X495" s="10">
        <f t="shared" si="140"/>
        <v>0.795184589682424</v>
      </c>
      <c r="Y495" s="10">
        <f t="shared" si="141"/>
        <v>2.5850431549059416</v>
      </c>
      <c r="Z495" s="10"/>
      <c r="AA495" s="10">
        <f t="shared" si="145"/>
        <v>-3.4939406623060165E-3</v>
      </c>
      <c r="AB495" s="10">
        <f t="shared" si="146"/>
        <v>2.3983966540175317E-3</v>
      </c>
      <c r="AC495" s="10"/>
      <c r="AD495" s="10">
        <f t="shared" si="147"/>
        <v>5.7951845896824237</v>
      </c>
      <c r="AE495" s="10">
        <f t="shared" si="142"/>
        <v>-3.4149568450940584</v>
      </c>
      <c r="AF495" s="10"/>
      <c r="AG495" s="24">
        <f t="shared" si="148"/>
        <v>-3.4939406623060165E-3</v>
      </c>
      <c r="AH495" s="24">
        <f t="shared" si="149"/>
        <v>2.3983966540175317E-3</v>
      </c>
      <c r="AJ495" s="57">
        <f t="shared" si="150"/>
        <v>81.926189999999821</v>
      </c>
      <c r="AL495">
        <v>1</v>
      </c>
      <c r="AN495">
        <v>1</v>
      </c>
      <c r="AO495">
        <f t="shared" si="131"/>
        <v>0</v>
      </c>
      <c r="AP495">
        <f t="shared" si="132"/>
        <v>0</v>
      </c>
      <c r="AR495" s="11">
        <f>($AW$18*$AW$15 -($AW$18*COS(RADIANS(A495)))-($AW$15*COS(RADIANS(DEGREES(ASIN(SIN(RADIANS(A496))*($AW$18/$AW$15)))))))</f>
        <v>-5.8979125995997098E-2</v>
      </c>
      <c r="AS495">
        <f t="shared" si="133"/>
        <v>1856.9086134516429</v>
      </c>
    </row>
    <row r="496" spans="1:45" customFormat="1" x14ac:dyDescent="0.2">
      <c r="A496" s="7">
        <v>131</v>
      </c>
      <c r="B496" s="7">
        <v>386.76</v>
      </c>
      <c r="C496" s="7">
        <f t="shared" si="143"/>
        <v>3.8675999999999999E-4</v>
      </c>
      <c r="D496" s="7"/>
      <c r="E496" s="7">
        <v>6.19</v>
      </c>
      <c r="F496" s="7"/>
      <c r="G496" s="7">
        <v>5.9580000000000002</v>
      </c>
      <c r="H496" s="7">
        <v>6.2149999999999999</v>
      </c>
      <c r="I496" s="7">
        <v>5.8979999999999997</v>
      </c>
      <c r="J496" s="7">
        <v>6.6909999999999998</v>
      </c>
      <c r="L496" s="13">
        <f t="shared" si="134"/>
        <v>3.8675999999999999E-4</v>
      </c>
      <c r="M496" s="12"/>
      <c r="N496" s="10">
        <f t="shared" si="135"/>
        <v>2.0799999999999841</v>
      </c>
      <c r="O496" s="10">
        <f t="shared" si="136"/>
        <v>-5.9000000000000163E-2</v>
      </c>
      <c r="P496" s="10"/>
      <c r="Q496" s="13">
        <f t="shared" si="137"/>
        <v>2.079999999999953E-6</v>
      </c>
      <c r="R496" s="10">
        <f t="shared" si="144"/>
        <v>-5900</v>
      </c>
      <c r="S496" s="10"/>
      <c r="T496" s="10">
        <f t="shared" si="138"/>
        <v>619000</v>
      </c>
      <c r="U496" s="10"/>
      <c r="V496" s="10">
        <f t="shared" si="139"/>
        <v>-2.0369105612447935</v>
      </c>
      <c r="W496" s="10"/>
      <c r="X496" s="10">
        <f t="shared" si="140"/>
        <v>0.79169064902011799</v>
      </c>
      <c r="Y496" s="10">
        <f t="shared" si="141"/>
        <v>2.5874415515599591</v>
      </c>
      <c r="Z496" s="10"/>
      <c r="AA496" s="10">
        <f t="shared" si="145"/>
        <v>-4.159332892883727E-3</v>
      </c>
      <c r="AB496" s="10">
        <f t="shared" si="146"/>
        <v>2.3293828983090847E-3</v>
      </c>
      <c r="AC496" s="10"/>
      <c r="AD496" s="10">
        <f t="shared" si="147"/>
        <v>5.7916906490201177</v>
      </c>
      <c r="AE496" s="10">
        <f t="shared" si="142"/>
        <v>-3.4125584484400409</v>
      </c>
      <c r="AF496" s="10"/>
      <c r="AG496" s="24">
        <f t="shared" si="148"/>
        <v>-4.1593328928835049E-3</v>
      </c>
      <c r="AH496" s="24">
        <f t="shared" si="149"/>
        <v>2.3293828983090847E-3</v>
      </c>
      <c r="AJ496" s="57">
        <f t="shared" si="150"/>
        <v>80.446079999999384</v>
      </c>
      <c r="AL496">
        <v>1</v>
      </c>
      <c r="AN496">
        <v>1</v>
      </c>
      <c r="AO496">
        <f t="shared" si="131"/>
        <v>0</v>
      </c>
      <c r="AP496">
        <f t="shared" si="132"/>
        <v>0</v>
      </c>
      <c r="AR496" s="11">
        <f>($AW$18*$AW$15 -($AW$18*COS(RADIANS(A496)))-($AW$15*COS(RADIANS(DEGREES(ASIN(SIN(RADIANS(A497))*($AW$18/$AW$15)))))))</f>
        <v>-5.8366593190227425E-2</v>
      </c>
      <c r="AS496">
        <f t="shared" si="133"/>
        <v>1852.2303099755836</v>
      </c>
    </row>
    <row r="497" spans="1:45" customFormat="1" x14ac:dyDescent="0.2">
      <c r="A497" s="7">
        <v>132</v>
      </c>
      <c r="B497" s="7">
        <v>388.84</v>
      </c>
      <c r="C497" s="7">
        <f t="shared" si="143"/>
        <v>3.8883999999999994E-4</v>
      </c>
      <c r="D497" s="7"/>
      <c r="E497" s="7">
        <v>6.1310000000000002</v>
      </c>
      <c r="F497" s="7"/>
      <c r="G497" s="7">
        <v>5.9029999999999996</v>
      </c>
      <c r="H497" s="7">
        <v>6.1539999999999999</v>
      </c>
      <c r="I497" s="7">
        <v>5.8470000000000004</v>
      </c>
      <c r="J497" s="7">
        <v>6.617</v>
      </c>
      <c r="L497" s="13">
        <f t="shared" si="134"/>
        <v>3.8883999999999994E-4</v>
      </c>
      <c r="M497" s="12"/>
      <c r="N497" s="10">
        <f t="shared" si="135"/>
        <v>2.0400000000000205</v>
      </c>
      <c r="O497" s="10">
        <f t="shared" si="136"/>
        <v>-6.5000000000000391E-2</v>
      </c>
      <c r="P497" s="10"/>
      <c r="Q497" s="13">
        <f t="shared" si="137"/>
        <v>2.0400000000000279E-6</v>
      </c>
      <c r="R497" s="10">
        <f t="shared" si="144"/>
        <v>-6500</v>
      </c>
      <c r="S497" s="10"/>
      <c r="T497" s="10">
        <f t="shared" si="138"/>
        <v>613100</v>
      </c>
      <c r="U497" s="10"/>
      <c r="V497" s="10">
        <f t="shared" si="139"/>
        <v>-2.219962957090226</v>
      </c>
      <c r="W497" s="10"/>
      <c r="X497" s="10">
        <f t="shared" si="140"/>
        <v>0.78753131612723426</v>
      </c>
      <c r="Y497" s="10">
        <f t="shared" si="141"/>
        <v>2.5897709344582682</v>
      </c>
      <c r="Z497" s="10"/>
      <c r="AA497" s="10">
        <f t="shared" si="145"/>
        <v>-4.6289101525895937E-3</v>
      </c>
      <c r="AB497" s="10">
        <f t="shared" si="146"/>
        <v>2.2725151710933922E-3</v>
      </c>
      <c r="AC497" s="10"/>
      <c r="AD497" s="10">
        <f t="shared" si="147"/>
        <v>5.7875313161272341</v>
      </c>
      <c r="AE497" s="10">
        <f t="shared" si="142"/>
        <v>-3.4102290655417318</v>
      </c>
      <c r="AF497" s="10"/>
      <c r="AG497" s="24">
        <f t="shared" si="148"/>
        <v>-4.6289101525891496E-3</v>
      </c>
      <c r="AH497" s="24">
        <f t="shared" si="149"/>
        <v>2.2725151710933922E-3</v>
      </c>
      <c r="AJ497" s="57">
        <f t="shared" si="150"/>
        <v>79.32336000000079</v>
      </c>
      <c r="AL497">
        <v>1</v>
      </c>
      <c r="AN497">
        <v>1</v>
      </c>
      <c r="AO497">
        <f t="shared" si="131"/>
        <v>0</v>
      </c>
      <c r="AP497">
        <f t="shared" si="132"/>
        <v>0</v>
      </c>
      <c r="AR497" s="11">
        <f>($AW$18*$AW$15 -($AW$18*COS(RADIANS(A497)))-($AW$15*COS(RADIANS(DEGREES(ASIN(SIN(RADIANS(A498))*($AW$18/$AW$15)))))))</f>
        <v>-5.7770263954483134E-2</v>
      </c>
      <c r="AS497">
        <f t="shared" si="133"/>
        <v>1844.4421431800445</v>
      </c>
    </row>
    <row r="498" spans="1:45" customFormat="1" x14ac:dyDescent="0.2">
      <c r="A498" s="7">
        <v>133</v>
      </c>
      <c r="B498" s="7">
        <v>390.88</v>
      </c>
      <c r="C498" s="7">
        <f t="shared" si="143"/>
        <v>3.9087999999999997E-4</v>
      </c>
      <c r="D498" s="7"/>
      <c r="E498" s="7">
        <v>6.0659999999999998</v>
      </c>
      <c r="F498" s="7"/>
      <c r="G498" s="7">
        <v>5.8490000000000002</v>
      </c>
      <c r="H498" s="7">
        <v>6.1</v>
      </c>
      <c r="I498" s="7">
        <v>5.7969999999999997</v>
      </c>
      <c r="J498" s="7">
        <v>6.5179999999999998</v>
      </c>
      <c r="L498" s="13">
        <f t="shared" si="134"/>
        <v>3.9087999999999997E-4</v>
      </c>
      <c r="M498" s="12"/>
      <c r="N498" s="10">
        <f t="shared" si="135"/>
        <v>1.9900000000000091</v>
      </c>
      <c r="O498" s="10">
        <f t="shared" si="136"/>
        <v>-6.7999999999999616E-2</v>
      </c>
      <c r="P498" s="10"/>
      <c r="Q498" s="13">
        <f t="shared" si="137"/>
        <v>1.9899999999999996E-6</v>
      </c>
      <c r="R498" s="10">
        <f t="shared" si="144"/>
        <v>-6800</v>
      </c>
      <c r="S498" s="10"/>
      <c r="T498" s="10">
        <f t="shared" si="138"/>
        <v>606600</v>
      </c>
      <c r="U498" s="10"/>
      <c r="V498" s="10">
        <f t="shared" si="139"/>
        <v>-2.4267200878453177</v>
      </c>
      <c r="W498" s="10"/>
      <c r="X498" s="10">
        <f t="shared" si="140"/>
        <v>0.78290240597464467</v>
      </c>
      <c r="Y498" s="10">
        <f t="shared" si="141"/>
        <v>2.5920434496293616</v>
      </c>
      <c r="Z498" s="10"/>
      <c r="AA498" s="10">
        <f t="shared" si="145"/>
        <v>-4.8959445511362887E-3</v>
      </c>
      <c r="AB498" s="10">
        <f t="shared" si="146"/>
        <v>2.2054172280214779E-3</v>
      </c>
      <c r="AC498" s="10"/>
      <c r="AD498" s="10">
        <f t="shared" si="147"/>
        <v>5.782902405974645</v>
      </c>
      <c r="AE498" s="10">
        <f t="shared" si="142"/>
        <v>-3.4079565503706384</v>
      </c>
      <c r="AF498" s="10"/>
      <c r="AG498" s="24">
        <f t="shared" si="148"/>
        <v>-4.8959445511362887E-3</v>
      </c>
      <c r="AH498" s="24">
        <f t="shared" si="149"/>
        <v>2.2054172280214779E-3</v>
      </c>
      <c r="AJ498" s="57">
        <f t="shared" si="150"/>
        <v>77.785120000000362</v>
      </c>
      <c r="AL498">
        <v>1</v>
      </c>
      <c r="AN498">
        <v>1</v>
      </c>
      <c r="AO498">
        <f t="shared" si="131"/>
        <v>0</v>
      </c>
      <c r="AP498">
        <f t="shared" si="132"/>
        <v>0</v>
      </c>
      <c r="AR498" s="11">
        <f>($AW$18*$AW$15 -($AW$18*COS(RADIANS(A498)))-($AW$15*COS(RADIANS(DEGREES(ASIN(SIN(RADIANS(A499))*($AW$18/$AW$15)))))))</f>
        <v>-5.7189896530582707E-2</v>
      </c>
      <c r="AS498">
        <f t="shared" si="133"/>
        <v>1834.4616695892153</v>
      </c>
    </row>
    <row r="499" spans="1:45" customFormat="1" x14ac:dyDescent="0.2">
      <c r="A499" s="7">
        <v>134</v>
      </c>
      <c r="B499" s="7">
        <v>392.87</v>
      </c>
      <c r="C499" s="7">
        <f t="shared" si="143"/>
        <v>3.9286999999999997E-4</v>
      </c>
      <c r="D499" s="7"/>
      <c r="E499" s="7">
        <v>5.9980000000000002</v>
      </c>
      <c r="F499" s="7"/>
      <c r="G499" s="7">
        <v>5.8019999999999996</v>
      </c>
      <c r="H499" s="7">
        <v>6.0460000000000003</v>
      </c>
      <c r="I499" s="7">
        <v>5.7430000000000003</v>
      </c>
      <c r="J499" s="7">
        <v>6.4</v>
      </c>
      <c r="L499" s="13">
        <f t="shared" si="134"/>
        <v>3.9286999999999997E-4</v>
      </c>
      <c r="M499" s="12"/>
      <c r="N499" s="10">
        <f t="shared" si="135"/>
        <v>1.9599999999999795</v>
      </c>
      <c r="O499" s="10">
        <f t="shared" si="136"/>
        <v>-7.2000000000000064E-2</v>
      </c>
      <c r="P499" s="10"/>
      <c r="Q499" s="13">
        <f t="shared" si="137"/>
        <v>1.9600000000000151E-6</v>
      </c>
      <c r="R499" s="10">
        <f t="shared" si="144"/>
        <v>-7200</v>
      </c>
      <c r="S499" s="10"/>
      <c r="T499" s="10">
        <f t="shared" si="138"/>
        <v>599800</v>
      </c>
      <c r="U499" s="10"/>
      <c r="V499" s="10">
        <f t="shared" si="139"/>
        <v>-2.6038802086989468</v>
      </c>
      <c r="W499" s="10"/>
      <c r="X499" s="10">
        <f t="shared" si="140"/>
        <v>0.77800646142350838</v>
      </c>
      <c r="Y499" s="10">
        <f t="shared" si="141"/>
        <v>2.5942488668573831</v>
      </c>
      <c r="Z499" s="10"/>
      <c r="AA499" s="10">
        <f t="shared" si="145"/>
        <v>-5.2448142794760955E-3</v>
      </c>
      <c r="AB499" s="10">
        <f t="shared" si="146"/>
        <v>2.1612769868868398E-3</v>
      </c>
      <c r="AC499" s="10"/>
      <c r="AD499" s="10">
        <f t="shared" si="147"/>
        <v>5.7780064614235087</v>
      </c>
      <c r="AE499" s="10">
        <f t="shared" si="142"/>
        <v>-3.4057511331426169</v>
      </c>
      <c r="AF499" s="10"/>
      <c r="AG499" s="24">
        <f t="shared" si="148"/>
        <v>-5.2448142794760955E-3</v>
      </c>
      <c r="AH499" s="24">
        <f t="shared" si="149"/>
        <v>2.1612769868868398E-3</v>
      </c>
      <c r="AJ499" s="57">
        <f t="shared" si="150"/>
        <v>77.002519999999194</v>
      </c>
      <c r="AL499">
        <v>1</v>
      </c>
      <c r="AN499">
        <v>1</v>
      </c>
      <c r="AO499">
        <f t="shared" si="131"/>
        <v>0</v>
      </c>
      <c r="AP499">
        <f t="shared" si="132"/>
        <v>0</v>
      </c>
      <c r="AR499" s="11">
        <f>($AW$18*$AW$15 -($AW$18*COS(RADIANS(A499)))-($AW$15*COS(RADIANS(DEGREES(ASIN(SIN(RADIANS(A500))*($AW$18/$AW$15)))))))</f>
        <v>-5.6625251224153531E-2</v>
      </c>
      <c r="AS499">
        <f t="shared" si="133"/>
        <v>1823.1320019949858</v>
      </c>
    </row>
    <row r="500" spans="1:45" customFormat="1" x14ac:dyDescent="0.2">
      <c r="A500" s="7">
        <v>135</v>
      </c>
      <c r="B500" s="7">
        <v>394.83</v>
      </c>
      <c r="C500" s="7">
        <f t="shared" si="143"/>
        <v>3.9482999999999999E-4</v>
      </c>
      <c r="D500" s="7"/>
      <c r="E500" s="7">
        <v>5.9260000000000002</v>
      </c>
      <c r="F500" s="7"/>
      <c r="G500" s="7">
        <v>5.7489999999999997</v>
      </c>
      <c r="H500" s="7">
        <v>5.9960000000000004</v>
      </c>
      <c r="I500" s="7">
        <v>5.6929999999999996</v>
      </c>
      <c r="J500" s="7">
        <v>6.2670000000000003</v>
      </c>
      <c r="L500" s="13">
        <f t="shared" si="134"/>
        <v>3.9482999999999999E-4</v>
      </c>
      <c r="M500" s="12"/>
      <c r="N500" s="10">
        <f t="shared" si="135"/>
        <v>1.910000000000025</v>
      </c>
      <c r="O500" s="10">
        <f t="shared" si="136"/>
        <v>-7.3999999999999844E-2</v>
      </c>
      <c r="P500" s="10"/>
      <c r="Q500" s="13">
        <f t="shared" si="137"/>
        <v>1.9099999999999868E-6</v>
      </c>
      <c r="R500" s="10">
        <f t="shared" si="144"/>
        <v>-7400</v>
      </c>
      <c r="S500" s="10"/>
      <c r="T500" s="10">
        <f t="shared" si="138"/>
        <v>592600</v>
      </c>
      <c r="U500" s="10"/>
      <c r="V500" s="10">
        <f t="shared" si="139"/>
        <v>-2.6694843905799202</v>
      </c>
      <c r="W500" s="10"/>
      <c r="X500" s="10">
        <f t="shared" si="140"/>
        <v>0.77276164714403228</v>
      </c>
      <c r="Y500" s="10">
        <f t="shared" si="141"/>
        <v>2.5964101438442699</v>
      </c>
      <c r="Z500" s="10"/>
      <c r="AA500" s="10">
        <f t="shared" si="145"/>
        <v>-5.4573296907590718E-3</v>
      </c>
      <c r="AB500" s="10">
        <f t="shared" si="146"/>
        <v>2.0958451439230252E-3</v>
      </c>
      <c r="AC500" s="10"/>
      <c r="AD500" s="10">
        <f t="shared" si="147"/>
        <v>5.7727616471440326</v>
      </c>
      <c r="AE500" s="10">
        <f t="shared" si="142"/>
        <v>-3.4035898561557301</v>
      </c>
      <c r="AF500" s="10"/>
      <c r="AG500" s="24">
        <f t="shared" si="148"/>
        <v>-5.4573296907589608E-3</v>
      </c>
      <c r="AH500" s="24">
        <f t="shared" si="149"/>
        <v>2.0958451439230252E-3</v>
      </c>
      <c r="AJ500" s="57">
        <f t="shared" si="150"/>
        <v>75.412530000000984</v>
      </c>
      <c r="AL500">
        <v>1</v>
      </c>
      <c r="AN500">
        <v>1</v>
      </c>
      <c r="AO500">
        <f t="shared" si="131"/>
        <v>0</v>
      </c>
      <c r="AP500">
        <f t="shared" si="132"/>
        <v>0</v>
      </c>
      <c r="AR500" s="11">
        <f>($AW$18*$AW$15 -($AW$18*COS(RADIANS(A500)))-($AW$15*COS(RADIANS(DEGREES(ASIN(SIN(RADIANS(A501))*($AW$18/$AW$15)))))))</f>
        <v>-5.6076090820539909E-2</v>
      </c>
      <c r="AS500">
        <f t="shared" si="133"/>
        <v>1810.233414561013</v>
      </c>
    </row>
    <row r="501" spans="1:45" customFormat="1" x14ac:dyDescent="0.2">
      <c r="A501" s="7">
        <v>136</v>
      </c>
      <c r="B501" s="7">
        <v>396.74</v>
      </c>
      <c r="C501" s="7">
        <f t="shared" si="143"/>
        <v>3.9673999999999997E-4</v>
      </c>
      <c r="D501" s="7"/>
      <c r="E501" s="7">
        <v>5.8520000000000003</v>
      </c>
      <c r="F501" s="7"/>
      <c r="G501" s="7">
        <v>5.6920000000000002</v>
      </c>
      <c r="H501" s="7">
        <v>5.9370000000000003</v>
      </c>
      <c r="I501" s="7">
        <v>5.649</v>
      </c>
      <c r="J501" s="7">
        <v>6.13</v>
      </c>
      <c r="L501" s="13">
        <f t="shared" si="134"/>
        <v>3.9673999999999997E-4</v>
      </c>
      <c r="M501" s="12"/>
      <c r="N501" s="10">
        <f t="shared" si="135"/>
        <v>1.8700000000000045</v>
      </c>
      <c r="O501" s="10">
        <f t="shared" si="136"/>
        <v>-7.3000000000000398E-2</v>
      </c>
      <c r="P501" s="10"/>
      <c r="Q501" s="13">
        <f t="shared" si="137"/>
        <v>1.8700000000000075E-6</v>
      </c>
      <c r="R501" s="10">
        <f t="shared" si="144"/>
        <v>-7300</v>
      </c>
      <c r="S501" s="10"/>
      <c r="T501" s="10">
        <f t="shared" si="138"/>
        <v>585200</v>
      </c>
      <c r="U501" s="10"/>
      <c r="V501" s="10">
        <f t="shared" si="139"/>
        <v>-2.7905775166926134</v>
      </c>
      <c r="W501" s="10"/>
      <c r="X501" s="10">
        <f t="shared" si="140"/>
        <v>0.76730431745327321</v>
      </c>
      <c r="Y501" s="10">
        <f t="shared" si="141"/>
        <v>2.598505988988193</v>
      </c>
      <c r="Z501" s="10"/>
      <c r="AA501" s="10">
        <f t="shared" si="145"/>
        <v>-5.45162298689017E-3</v>
      </c>
      <c r="AB501" s="10">
        <f t="shared" si="146"/>
        <v>2.0422007358904537E-3</v>
      </c>
      <c r="AC501" s="10"/>
      <c r="AD501" s="10">
        <f t="shared" si="147"/>
        <v>5.7673043174532737</v>
      </c>
      <c r="AE501" s="10">
        <f t="shared" si="142"/>
        <v>-3.401494011011807</v>
      </c>
      <c r="AF501" s="10"/>
      <c r="AG501" s="24">
        <f t="shared" si="148"/>
        <v>-5.451622986890392E-3</v>
      </c>
      <c r="AH501" s="24">
        <f t="shared" si="149"/>
        <v>2.0422007358904537E-3</v>
      </c>
      <c r="AJ501" s="57">
        <f t="shared" si="150"/>
        <v>74.190380000000189</v>
      </c>
      <c r="AL501">
        <v>1</v>
      </c>
      <c r="AN501">
        <v>1</v>
      </c>
      <c r="AO501">
        <f t="shared" si="131"/>
        <v>0</v>
      </c>
      <c r="AP501">
        <f t="shared" si="132"/>
        <v>0</v>
      </c>
      <c r="AR501" s="11">
        <f>($AW$18*$AW$15 -($AW$18*COS(RADIANS(A501)))-($AW$15*COS(RADIANS(DEGREES(ASIN(SIN(RADIANS(A502))*($AW$18/$AW$15)))))))</f>
        <v>-5.5542180968161284E-2</v>
      </c>
      <c r="AS501">
        <f t="shared" si="133"/>
        <v>1796.2761044898252</v>
      </c>
    </row>
    <row r="502" spans="1:45" customFormat="1" x14ac:dyDescent="0.2">
      <c r="A502" s="7">
        <v>137</v>
      </c>
      <c r="B502" s="7">
        <v>398.61</v>
      </c>
      <c r="C502" s="7">
        <f t="shared" si="143"/>
        <v>3.9860999999999998E-4</v>
      </c>
      <c r="D502" s="7"/>
      <c r="E502" s="7">
        <v>5.7789999999999999</v>
      </c>
      <c r="F502" s="7"/>
      <c r="G502" s="7">
        <v>5.6310000000000002</v>
      </c>
      <c r="H502" s="7">
        <v>5.8869999999999996</v>
      </c>
      <c r="I502" s="7">
        <v>5.5940000000000003</v>
      </c>
      <c r="J502" s="7">
        <v>6.0030000000000001</v>
      </c>
      <c r="L502" s="13">
        <f t="shared" si="134"/>
        <v>3.9860999999999998E-4</v>
      </c>
      <c r="M502" s="12"/>
      <c r="N502" s="10">
        <f t="shared" si="135"/>
        <v>1.8199999999999932</v>
      </c>
      <c r="O502" s="10">
        <f t="shared" si="136"/>
        <v>-7.299999999999951E-2</v>
      </c>
      <c r="P502" s="10"/>
      <c r="Q502" s="13">
        <f t="shared" si="137"/>
        <v>1.8200000000000334E-6</v>
      </c>
      <c r="R502" s="10">
        <f t="shared" si="144"/>
        <v>-7300</v>
      </c>
      <c r="S502" s="10"/>
      <c r="T502" s="10">
        <f t="shared" si="138"/>
        <v>577900</v>
      </c>
      <c r="U502" s="10"/>
      <c r="V502" s="10">
        <f t="shared" si="139"/>
        <v>-2.9664833258161853</v>
      </c>
      <c r="W502" s="10"/>
      <c r="X502" s="10">
        <f t="shared" si="140"/>
        <v>0.76185269446638304</v>
      </c>
      <c r="Y502" s="10">
        <f t="shared" si="141"/>
        <v>2.6005481897240834</v>
      </c>
      <c r="Z502" s="10"/>
      <c r="AA502" s="10">
        <f t="shared" si="145"/>
        <v>-5.5209271453254827E-3</v>
      </c>
      <c r="AB502" s="10">
        <f t="shared" si="146"/>
        <v>1.9784174108408159E-3</v>
      </c>
      <c r="AC502" s="10"/>
      <c r="AD502" s="10">
        <f t="shared" si="147"/>
        <v>5.7618526944663833</v>
      </c>
      <c r="AE502" s="10">
        <f t="shared" si="142"/>
        <v>-3.3994518102759166</v>
      </c>
      <c r="AF502" s="10"/>
      <c r="AG502" s="24">
        <f t="shared" si="148"/>
        <v>-5.5209271453255937E-3</v>
      </c>
      <c r="AH502" s="24">
        <f t="shared" si="149"/>
        <v>1.9784174108408159E-3</v>
      </c>
      <c r="AJ502" s="57">
        <f t="shared" si="150"/>
        <v>72.547019999999733</v>
      </c>
      <c r="AL502">
        <v>1</v>
      </c>
      <c r="AN502">
        <v>1</v>
      </c>
      <c r="AO502">
        <f t="shared" ref="AO502:AO541" si="151">AN503-AN502</f>
        <v>0</v>
      </c>
      <c r="AP502">
        <f t="shared" ref="AP502:AP541" si="152">(($AW$24)*($AO502)*($AW$26)*($AW$25))</f>
        <v>0</v>
      </c>
      <c r="AR502" s="11">
        <f>($AW$18*$AW$15 -($AW$18*COS(RADIANS(A502)))-($AW$15*COS(RADIANS(DEGREES(ASIN(SIN(RADIANS(A503))*($AW$18/$AW$15)))))))</f>
        <v>-5.5023290530726326E-2</v>
      </c>
      <c r="AS502">
        <f t="shared" si="133"/>
        <v>1782.2296739288897</v>
      </c>
    </row>
    <row r="503" spans="1:45" customFormat="1" x14ac:dyDescent="0.2">
      <c r="A503" s="7">
        <v>138</v>
      </c>
      <c r="B503" s="7">
        <v>400.43</v>
      </c>
      <c r="C503" s="7">
        <f t="shared" si="143"/>
        <v>4.0043000000000001E-4</v>
      </c>
      <c r="D503" s="7"/>
      <c r="E503" s="7">
        <v>5.7060000000000004</v>
      </c>
      <c r="F503" s="7"/>
      <c r="G503" s="7">
        <v>5.5750000000000002</v>
      </c>
      <c r="H503" s="7">
        <v>5.8380000000000001</v>
      </c>
      <c r="I503" s="7">
        <v>5.5389999999999997</v>
      </c>
      <c r="J503" s="7">
        <v>5.8730000000000002</v>
      </c>
      <c r="L503" s="13">
        <f t="shared" si="134"/>
        <v>4.0043000000000001E-4</v>
      </c>
      <c r="M503" s="12"/>
      <c r="N503" s="10">
        <f t="shared" si="135"/>
        <v>1.7900000000000205</v>
      </c>
      <c r="O503" s="10">
        <f t="shared" si="136"/>
        <v>-7.5000000000000178E-2</v>
      </c>
      <c r="P503" s="10"/>
      <c r="Q503" s="13">
        <f t="shared" si="137"/>
        <v>1.7899999999999947E-6</v>
      </c>
      <c r="R503" s="10">
        <f t="shared" si="144"/>
        <v>-7500</v>
      </c>
      <c r="S503" s="10"/>
      <c r="T503" s="10">
        <f t="shared" si="138"/>
        <v>570600</v>
      </c>
      <c r="U503" s="10"/>
      <c r="V503" s="10">
        <f t="shared" si="139"/>
        <v>-3.1062487353756687</v>
      </c>
      <c r="W503" s="10"/>
      <c r="X503" s="10">
        <f t="shared" si="140"/>
        <v>0.75633176732105756</v>
      </c>
      <c r="Y503" s="10">
        <f t="shared" si="141"/>
        <v>2.6025266071349242</v>
      </c>
      <c r="Z503" s="10"/>
      <c r="AA503" s="10">
        <f t="shared" si="145"/>
        <v>-5.7462399800487507E-3</v>
      </c>
      <c r="AB503" s="10">
        <f t="shared" si="146"/>
        <v>1.9370545352614954E-3</v>
      </c>
      <c r="AC503" s="10"/>
      <c r="AD503" s="10">
        <f t="shared" si="147"/>
        <v>5.7563317673210577</v>
      </c>
      <c r="AE503" s="10">
        <f t="shared" si="142"/>
        <v>-3.3974733928650758</v>
      </c>
      <c r="AF503" s="10"/>
      <c r="AG503" s="24">
        <f t="shared" si="148"/>
        <v>-5.7462399800485287E-3</v>
      </c>
      <c r="AH503" s="24">
        <f t="shared" si="149"/>
        <v>1.9370545352610513E-3</v>
      </c>
      <c r="AJ503" s="57">
        <f t="shared" si="150"/>
        <v>71.676970000000821</v>
      </c>
      <c r="AL503">
        <v>1</v>
      </c>
      <c r="AN503">
        <v>1</v>
      </c>
      <c r="AO503">
        <f t="shared" si="151"/>
        <v>0</v>
      </c>
      <c r="AP503">
        <f t="shared" si="152"/>
        <v>0</v>
      </c>
      <c r="AR503" s="11">
        <f>($AW$18*$AW$15 -($AW$18*COS(RADIANS(A503)))-($AW$15*COS(RADIANS(DEGREES(ASIN(SIN(RADIANS(A504))*($AW$18/$AW$15)))))))</f>
        <v>-5.4519191909747008E-2</v>
      </c>
      <c r="AS503">
        <f t="shared" si="133"/>
        <v>1767.7512809420839</v>
      </c>
    </row>
    <row r="504" spans="1:45" customFormat="1" x14ac:dyDescent="0.2">
      <c r="A504" s="7">
        <v>139</v>
      </c>
      <c r="B504" s="7">
        <v>402.22</v>
      </c>
      <c r="C504" s="7">
        <f t="shared" si="143"/>
        <v>4.0222000000000001E-4</v>
      </c>
      <c r="D504" s="7"/>
      <c r="E504" s="7">
        <v>5.6310000000000002</v>
      </c>
      <c r="F504" s="7"/>
      <c r="G504" s="7">
        <v>5.5220000000000002</v>
      </c>
      <c r="H504" s="7">
        <v>5.782</v>
      </c>
      <c r="I504" s="7">
        <v>5.4829999999999997</v>
      </c>
      <c r="J504" s="7">
        <v>5.7359999999999998</v>
      </c>
      <c r="L504" s="13">
        <f t="shared" si="134"/>
        <v>4.0222000000000001E-4</v>
      </c>
      <c r="M504" s="12"/>
      <c r="N504" s="10">
        <f t="shared" si="135"/>
        <v>1.7399999999999523</v>
      </c>
      <c r="O504" s="10">
        <f t="shared" si="136"/>
        <v>-7.5000000000000178E-2</v>
      </c>
      <c r="P504" s="10"/>
      <c r="Q504" s="13">
        <f t="shared" si="137"/>
        <v>1.7399999999999664E-6</v>
      </c>
      <c r="R504" s="10">
        <f t="shared" si="144"/>
        <v>-7500</v>
      </c>
      <c r="S504" s="10"/>
      <c r="T504" s="10">
        <f t="shared" si="138"/>
        <v>563100</v>
      </c>
      <c r="U504" s="10"/>
      <c r="V504" s="10">
        <f t="shared" si="139"/>
        <v>-2.8022422900059087</v>
      </c>
      <c r="W504" s="10"/>
      <c r="X504" s="10">
        <f t="shared" si="140"/>
        <v>0.75058552734100881</v>
      </c>
      <c r="Y504" s="10">
        <f t="shared" si="141"/>
        <v>2.6044636616701857</v>
      </c>
      <c r="Z504" s="10"/>
      <c r="AA504" s="10">
        <f t="shared" si="145"/>
        <v>-5.8232902754308258E-3</v>
      </c>
      <c r="AB504" s="10">
        <f t="shared" si="146"/>
        <v>1.8747018579392538E-3</v>
      </c>
      <c r="AC504" s="10"/>
      <c r="AD504" s="10">
        <f t="shared" si="147"/>
        <v>5.7505855273410091</v>
      </c>
      <c r="AE504" s="10">
        <f t="shared" si="142"/>
        <v>-3.3955363383298147</v>
      </c>
      <c r="AF504" s="10"/>
      <c r="AG504" s="24">
        <f t="shared" si="148"/>
        <v>-5.8232902754316029E-3</v>
      </c>
      <c r="AH504" s="24">
        <f t="shared" si="149"/>
        <v>1.8747018579396979E-3</v>
      </c>
      <c r="AJ504" s="57">
        <f t="shared" si="150"/>
        <v>69.986279999998089</v>
      </c>
      <c r="AL504">
        <v>1</v>
      </c>
      <c r="AN504">
        <v>1</v>
      </c>
      <c r="AO504">
        <f t="shared" si="151"/>
        <v>0</v>
      </c>
      <c r="AP504">
        <f t="shared" si="152"/>
        <v>0</v>
      </c>
      <c r="AR504" s="11">
        <f>($AW$18*$AW$15 -($AW$18*COS(RADIANS(A504)))-($AW$15*COS(RADIANS(DEGREES(ASIN(SIN(RADIANS(A505))*($AW$18/$AW$15)))))))</f>
        <v>-5.4029661338823476E-2</v>
      </c>
      <c r="AS504">
        <f t="shared" si="133"/>
        <v>1752.3141792577253</v>
      </c>
    </row>
    <row r="505" spans="1:45" customFormat="1" x14ac:dyDescent="0.2">
      <c r="A505" s="7">
        <v>140</v>
      </c>
      <c r="B505" s="7">
        <v>403.96</v>
      </c>
      <c r="C505" s="7">
        <f t="shared" si="143"/>
        <v>4.0395999999999997E-4</v>
      </c>
      <c r="D505" s="7"/>
      <c r="E505" s="7">
        <v>5.556</v>
      </c>
      <c r="F505" s="7"/>
      <c r="G505" s="7">
        <v>5.4729999999999999</v>
      </c>
      <c r="H505" s="7">
        <v>5.7320000000000002</v>
      </c>
      <c r="I505" s="7">
        <v>5.43</v>
      </c>
      <c r="J505" s="7">
        <v>5.59</v>
      </c>
      <c r="L505" s="13">
        <f t="shared" si="134"/>
        <v>4.0395999999999997E-4</v>
      </c>
      <c r="M505" s="12"/>
      <c r="N505" s="10">
        <f t="shared" si="135"/>
        <v>1.7000000000000455</v>
      </c>
      <c r="O505" s="10">
        <f t="shared" si="136"/>
        <v>-6.5000000000000391E-2</v>
      </c>
      <c r="P505" s="10"/>
      <c r="Q505" s="13">
        <f t="shared" si="137"/>
        <v>1.7000000000000413E-6</v>
      </c>
      <c r="R505" s="10">
        <f t="shared" si="144"/>
        <v>-6500</v>
      </c>
      <c r="S505" s="10"/>
      <c r="T505" s="10">
        <f t="shared" si="138"/>
        <v>555600</v>
      </c>
      <c r="U505" s="10"/>
      <c r="V505" s="10">
        <f t="shared" si="139"/>
        <v>-2.2988117707576037</v>
      </c>
      <c r="W505" s="10"/>
      <c r="X505" s="10">
        <f t="shared" si="140"/>
        <v>0.74476223706557798</v>
      </c>
      <c r="Y505" s="10">
        <f t="shared" si="141"/>
        <v>2.606338363528125</v>
      </c>
      <c r="Z505" s="10"/>
      <c r="AA505" s="10">
        <f t="shared" si="145"/>
        <v>-5.1107933562012375E-3</v>
      </c>
      <c r="AB505" s="10">
        <f t="shared" si="146"/>
        <v>1.8238227916365091E-3</v>
      </c>
      <c r="AC505" s="10"/>
      <c r="AD505" s="10">
        <f t="shared" si="147"/>
        <v>5.7447622370655775</v>
      </c>
      <c r="AE505" s="10">
        <f t="shared" si="142"/>
        <v>-3.393661636471875</v>
      </c>
      <c r="AF505" s="10"/>
      <c r="AG505" s="24">
        <f t="shared" si="148"/>
        <v>-5.1107933562004604E-3</v>
      </c>
      <c r="AH505" s="24">
        <f t="shared" si="149"/>
        <v>1.8238227916365091E-3</v>
      </c>
      <c r="AJ505" s="57">
        <f t="shared" si="150"/>
        <v>68.673200000001842</v>
      </c>
      <c r="AL505">
        <v>1</v>
      </c>
      <c r="AN505">
        <v>1</v>
      </c>
      <c r="AO505">
        <f t="shared" si="151"/>
        <v>0</v>
      </c>
      <c r="AP505">
        <f t="shared" si="152"/>
        <v>0</v>
      </c>
      <c r="AR505" s="11">
        <f>($AW$18*$AW$15 -($AW$18*COS(RADIANS(A505)))-($AW$15*COS(RADIANS(DEGREES(ASIN(SIN(RADIANS(A506))*($AW$18/$AW$15)))))))</f>
        <v>-5.3554479151184123E-2</v>
      </c>
      <c r="AS505">
        <f t="shared" si="133"/>
        <v>1736.4544148114151</v>
      </c>
    </row>
    <row r="506" spans="1:45" customFormat="1" x14ac:dyDescent="0.2">
      <c r="A506" s="7">
        <v>141</v>
      </c>
      <c r="B506" s="7">
        <v>405.66</v>
      </c>
      <c r="C506" s="7">
        <f t="shared" si="143"/>
        <v>4.0566000000000002E-4</v>
      </c>
      <c r="D506" s="7"/>
      <c r="E506" s="7">
        <v>5.4909999999999997</v>
      </c>
      <c r="F506" s="7"/>
      <c r="G506" s="7">
        <v>5.4219999999999997</v>
      </c>
      <c r="H506" s="7">
        <v>5.6740000000000004</v>
      </c>
      <c r="I506" s="7">
        <v>5.3840000000000003</v>
      </c>
      <c r="J506" s="7">
        <v>5.484</v>
      </c>
      <c r="L506" s="13">
        <f t="shared" si="134"/>
        <v>4.0566000000000002E-4</v>
      </c>
      <c r="M506" s="12"/>
      <c r="N506" s="10">
        <f t="shared" si="135"/>
        <v>1.6499999999999773</v>
      </c>
      <c r="O506" s="10">
        <f t="shared" si="136"/>
        <v>-5.0999999999999268E-2</v>
      </c>
      <c r="P506" s="10"/>
      <c r="Q506" s="13">
        <f t="shared" si="137"/>
        <v>1.6499999999999588E-6</v>
      </c>
      <c r="R506" s="10">
        <f t="shared" si="144"/>
        <v>-5100</v>
      </c>
      <c r="S506" s="10"/>
      <c r="T506" s="10">
        <f t="shared" si="138"/>
        <v>549100</v>
      </c>
      <c r="U506" s="10"/>
      <c r="V506" s="10">
        <f t="shared" si="139"/>
        <v>-2.2935943008538793</v>
      </c>
      <c r="W506" s="10"/>
      <c r="X506" s="10">
        <f t="shared" si="140"/>
        <v>0.73965144370937674</v>
      </c>
      <c r="Y506" s="10">
        <f t="shared" si="141"/>
        <v>2.6081621863197615</v>
      </c>
      <c r="Z506" s="10"/>
      <c r="AA506" s="10">
        <f t="shared" si="145"/>
        <v>-4.0525440111968125E-3</v>
      </c>
      <c r="AB506" s="10">
        <f t="shared" si="146"/>
        <v>1.7628864019005874E-3</v>
      </c>
      <c r="AC506" s="10"/>
      <c r="AD506" s="10">
        <f t="shared" si="147"/>
        <v>5.7396514437093771</v>
      </c>
      <c r="AE506" s="10">
        <f t="shared" si="142"/>
        <v>-3.3918378136802385</v>
      </c>
      <c r="AF506" s="10"/>
      <c r="AG506" s="24">
        <f t="shared" si="148"/>
        <v>-4.0525440111975897E-3</v>
      </c>
      <c r="AH506" s="24">
        <f t="shared" si="149"/>
        <v>1.7628864019005874E-3</v>
      </c>
      <c r="AJ506" s="57">
        <f t="shared" si="150"/>
        <v>66.933899999999085</v>
      </c>
      <c r="AL506">
        <v>1</v>
      </c>
      <c r="AN506">
        <v>1</v>
      </c>
      <c r="AO506">
        <f t="shared" si="151"/>
        <v>0</v>
      </c>
      <c r="AP506">
        <f t="shared" si="152"/>
        <v>0</v>
      </c>
      <c r="AR506" s="11">
        <f>($AW$18*$AW$15 -($AW$18*COS(RADIANS(A506)))-($AW$15*COS(RADIANS(DEGREES(ASIN(SIN(RADIANS(A507))*($AW$18/$AW$15)))))))</f>
        <v>-5.3093430021963636E-2</v>
      </c>
      <c r="AS506">
        <f t="shared" ref="AS506:AS569" si="153">(T506*C506)/($AV$28*$AW$27)</f>
        <v>1723.3616175906855</v>
      </c>
    </row>
    <row r="507" spans="1:45" customFormat="1" x14ac:dyDescent="0.2">
      <c r="A507" s="7">
        <v>142</v>
      </c>
      <c r="B507" s="7">
        <v>407.31</v>
      </c>
      <c r="C507" s="7">
        <f t="shared" si="143"/>
        <v>4.0730999999999997E-4</v>
      </c>
      <c r="D507" s="7"/>
      <c r="E507" s="7">
        <v>5.44</v>
      </c>
      <c r="F507" s="7"/>
      <c r="G507" s="7">
        <v>5.3659999999999997</v>
      </c>
      <c r="H507" s="7">
        <v>5.6210000000000004</v>
      </c>
      <c r="I507" s="7">
        <v>5.3330000000000002</v>
      </c>
      <c r="J507" s="7">
        <v>5.4379999999999997</v>
      </c>
      <c r="L507" s="13">
        <f t="shared" si="134"/>
        <v>4.0730999999999997E-4</v>
      </c>
      <c r="M507" s="12"/>
      <c r="N507" s="10">
        <f t="shared" si="135"/>
        <v>1.6100000000000136</v>
      </c>
      <c r="O507" s="10">
        <f t="shared" si="136"/>
        <v>-4.9000000000000377E-2</v>
      </c>
      <c r="P507" s="10"/>
      <c r="Q507" s="13">
        <f t="shared" si="137"/>
        <v>1.6100000000000337E-6</v>
      </c>
      <c r="R507" s="10">
        <f t="shared" si="144"/>
        <v>-4900</v>
      </c>
      <c r="S507" s="10"/>
      <c r="T507" s="10">
        <f t="shared" si="138"/>
        <v>544000</v>
      </c>
      <c r="U507" s="10"/>
      <c r="V507" s="10">
        <f t="shared" si="139"/>
        <v>-2.4804719882757893</v>
      </c>
      <c r="W507" s="10"/>
      <c r="X507" s="10">
        <f t="shared" si="140"/>
        <v>0.73559889969817993</v>
      </c>
      <c r="Y507" s="10">
        <f t="shared" si="141"/>
        <v>2.6099250727216621</v>
      </c>
      <c r="Z507" s="10"/>
      <c r="AA507" s="10">
        <f t="shared" si="145"/>
        <v>-3.929567869543682E-3</v>
      </c>
      <c r="AB507" s="10">
        <f t="shared" si="146"/>
        <v>1.7132794008425378E-3</v>
      </c>
      <c r="AC507" s="10"/>
      <c r="AD507" s="10">
        <f t="shared" si="147"/>
        <v>5.7355988996981795</v>
      </c>
      <c r="AE507" s="10">
        <f t="shared" si="142"/>
        <v>-3.3900749272783379</v>
      </c>
      <c r="AF507" s="10"/>
      <c r="AG507" s="24">
        <f t="shared" si="148"/>
        <v>-3.9295678695427938E-3</v>
      </c>
      <c r="AH507" s="24">
        <f t="shared" si="149"/>
        <v>1.7132794008425378E-3</v>
      </c>
      <c r="AJ507" s="57">
        <f t="shared" si="150"/>
        <v>65.576910000000552</v>
      </c>
      <c r="AL507">
        <v>1</v>
      </c>
      <c r="AN507">
        <v>1</v>
      </c>
      <c r="AO507">
        <f t="shared" si="151"/>
        <v>0</v>
      </c>
      <c r="AP507">
        <f t="shared" si="152"/>
        <v>0</v>
      </c>
      <c r="AR507" s="11">
        <f>($AW$18*$AW$15 -($AW$18*COS(RADIANS(A507)))-($AW$15*COS(RADIANS(DEGREES(ASIN(SIN(RADIANS(A508))*($AW$18/$AW$15)))))))</f>
        <v>-5.2646303186695054E-2</v>
      </c>
      <c r="AS507">
        <f t="shared" si="153"/>
        <v>1714.2997372586253</v>
      </c>
    </row>
    <row r="508" spans="1:45" customFormat="1" x14ac:dyDescent="0.2">
      <c r="A508" s="7">
        <v>143</v>
      </c>
      <c r="B508" s="7">
        <v>408.92</v>
      </c>
      <c r="C508" s="7">
        <f t="shared" si="143"/>
        <v>4.0892000000000001E-4</v>
      </c>
      <c r="D508" s="7"/>
      <c r="E508" s="7">
        <v>5.391</v>
      </c>
      <c r="F508" s="7"/>
      <c r="G508" s="7">
        <v>5.3079999999999998</v>
      </c>
      <c r="H508" s="7">
        <v>5.569</v>
      </c>
      <c r="I508" s="7">
        <v>5.2789999999999999</v>
      </c>
      <c r="J508" s="7">
        <v>5.4080000000000004</v>
      </c>
      <c r="L508" s="13">
        <f t="shared" si="134"/>
        <v>4.0892000000000001E-4</v>
      </c>
      <c r="M508" s="12"/>
      <c r="N508" s="10">
        <f t="shared" si="135"/>
        <v>1.5699999999999932</v>
      </c>
      <c r="O508" s="10">
        <f t="shared" si="136"/>
        <v>-5.1000000000000156E-2</v>
      </c>
      <c r="P508" s="10"/>
      <c r="Q508" s="13">
        <f t="shared" si="137"/>
        <v>1.5700000000000002E-6</v>
      </c>
      <c r="R508" s="10">
        <f t="shared" si="144"/>
        <v>-5100</v>
      </c>
      <c r="S508" s="10"/>
      <c r="T508" s="10">
        <f t="shared" si="138"/>
        <v>539100</v>
      </c>
      <c r="U508" s="10"/>
      <c r="V508" s="10">
        <f t="shared" si="139"/>
        <v>-2.4778458929027081</v>
      </c>
      <c r="W508" s="10"/>
      <c r="X508" s="10">
        <f t="shared" si="140"/>
        <v>0.73166933182863625</v>
      </c>
      <c r="Y508" s="10">
        <f t="shared" si="141"/>
        <v>2.6116383521225046</v>
      </c>
      <c r="Z508" s="10"/>
      <c r="AA508" s="10">
        <f t="shared" si="145"/>
        <v>-4.1280748000798173E-3</v>
      </c>
      <c r="AB508" s="10">
        <f t="shared" si="146"/>
        <v>1.6642295577584676E-3</v>
      </c>
      <c r="AC508" s="10"/>
      <c r="AD508" s="10">
        <f t="shared" si="147"/>
        <v>5.7316693318286367</v>
      </c>
      <c r="AE508" s="10">
        <f t="shared" si="142"/>
        <v>-3.3883616478774954</v>
      </c>
      <c r="AF508" s="10"/>
      <c r="AG508" s="24">
        <f t="shared" si="148"/>
        <v>-4.1280748000804834E-3</v>
      </c>
      <c r="AH508" s="24">
        <f t="shared" si="149"/>
        <v>1.6642295577584676E-3</v>
      </c>
      <c r="AJ508" s="57">
        <f t="shared" si="150"/>
        <v>64.200439999999716</v>
      </c>
      <c r="AL508">
        <v>1</v>
      </c>
      <c r="AN508">
        <v>1</v>
      </c>
      <c r="AO508">
        <f t="shared" si="151"/>
        <v>0</v>
      </c>
      <c r="AP508">
        <f t="shared" si="152"/>
        <v>0</v>
      </c>
      <c r="AR508" s="11">
        <f>($AW$18*$AW$15 -($AW$18*COS(RADIANS(A508)))-($AW$15*COS(RADIANS(DEGREES(ASIN(SIN(RADIANS(A509))*($AW$18/$AW$15)))))))</f>
        <v>-5.2212892637471156E-2</v>
      </c>
      <c r="AS508">
        <f t="shared" si="153"/>
        <v>1705.5736196676082</v>
      </c>
    </row>
    <row r="509" spans="1:45" customFormat="1" x14ac:dyDescent="0.2">
      <c r="A509" s="7">
        <v>144</v>
      </c>
      <c r="B509" s="7">
        <v>410.49</v>
      </c>
      <c r="C509" s="7">
        <f t="shared" si="143"/>
        <v>4.1049000000000001E-4</v>
      </c>
      <c r="D509" s="7"/>
      <c r="E509" s="7">
        <v>5.34</v>
      </c>
      <c r="F509" s="7"/>
      <c r="G509" s="7">
        <v>5.2469999999999999</v>
      </c>
      <c r="H509" s="7">
        <v>5.5129999999999999</v>
      </c>
      <c r="I509" s="7">
        <v>5.2160000000000002</v>
      </c>
      <c r="J509" s="7">
        <v>5.3840000000000003</v>
      </c>
      <c r="L509" s="13">
        <f t="shared" si="134"/>
        <v>4.1049000000000001E-4</v>
      </c>
      <c r="M509" s="12"/>
      <c r="N509" s="10">
        <f t="shared" si="135"/>
        <v>1.5299999999999727</v>
      </c>
      <c r="O509" s="10">
        <f t="shared" si="136"/>
        <v>-4.8999999999999488E-2</v>
      </c>
      <c r="P509" s="10"/>
      <c r="Q509" s="13">
        <f t="shared" si="137"/>
        <v>1.5299999999999667E-6</v>
      </c>
      <c r="R509" s="10">
        <f t="shared" si="144"/>
        <v>-4900</v>
      </c>
      <c r="S509" s="10"/>
      <c r="T509" s="10">
        <f t="shared" si="138"/>
        <v>534000</v>
      </c>
      <c r="U509" s="10"/>
      <c r="V509" s="10">
        <f t="shared" si="139"/>
        <v>-2.1164327945997323</v>
      </c>
      <c r="W509" s="10"/>
      <c r="X509" s="10">
        <f t="shared" si="140"/>
        <v>0.72754125702855643</v>
      </c>
      <c r="Y509" s="10">
        <f t="shared" si="141"/>
        <v>2.6133025816802631</v>
      </c>
      <c r="Z509" s="10"/>
      <c r="AA509" s="10">
        <f t="shared" si="145"/>
        <v>-4.0034954964995872E-3</v>
      </c>
      <c r="AB509" s="10">
        <f t="shared" si="146"/>
        <v>1.6157160975858176E-3</v>
      </c>
      <c r="AC509" s="10"/>
      <c r="AD509" s="10">
        <f t="shared" si="147"/>
        <v>5.7275412570285562</v>
      </c>
      <c r="AE509" s="10">
        <f t="shared" si="142"/>
        <v>-3.3866974183197369</v>
      </c>
      <c r="AF509" s="10"/>
      <c r="AG509" s="24">
        <f t="shared" si="148"/>
        <v>-4.0034954964998093E-3</v>
      </c>
      <c r="AH509" s="24">
        <f t="shared" si="149"/>
        <v>1.6157160975858176E-3</v>
      </c>
      <c r="AJ509" s="57">
        <f t="shared" si="150"/>
        <v>62.804969999998875</v>
      </c>
      <c r="AL509">
        <v>1</v>
      </c>
      <c r="AN509">
        <v>1</v>
      </c>
      <c r="AO509">
        <f t="shared" si="151"/>
        <v>0</v>
      </c>
      <c r="AP509">
        <f t="shared" si="152"/>
        <v>0</v>
      </c>
      <c r="AR509" s="11">
        <f>($AW$18*$AW$15 -($AW$18*COS(RADIANS(A509)))-($AW$15*COS(RADIANS(DEGREES(ASIN(SIN(RADIANS(A510))*($AW$18/$AW$15)))))))</f>
        <v>-5.17929972982063E-2</v>
      </c>
      <c r="AS509">
        <f t="shared" si="153"/>
        <v>1695.9249320896577</v>
      </c>
    </row>
    <row r="510" spans="1:45" customFormat="1" x14ac:dyDescent="0.2">
      <c r="A510" s="7">
        <v>145</v>
      </c>
      <c r="B510" s="7">
        <v>412.02</v>
      </c>
      <c r="C510" s="7">
        <f t="shared" si="143"/>
        <v>4.1201999999999998E-4</v>
      </c>
      <c r="D510" s="7"/>
      <c r="E510" s="7">
        <v>5.2910000000000004</v>
      </c>
      <c r="F510" s="7"/>
      <c r="G510" s="7">
        <v>5.1890000000000001</v>
      </c>
      <c r="H510" s="7">
        <v>5.4509999999999996</v>
      </c>
      <c r="I510" s="7">
        <v>5.1669999999999998</v>
      </c>
      <c r="J510" s="7">
        <v>5.3550000000000004</v>
      </c>
      <c r="L510" s="13">
        <f t="shared" si="134"/>
        <v>4.1201999999999998E-4</v>
      </c>
      <c r="M510" s="12"/>
      <c r="N510" s="10">
        <f t="shared" si="135"/>
        <v>1.4800000000000182</v>
      </c>
      <c r="O510" s="10">
        <f t="shared" si="136"/>
        <v>-4.0000000000000036E-2</v>
      </c>
      <c r="P510" s="10"/>
      <c r="Q510" s="13">
        <f t="shared" si="137"/>
        <v>1.4799999999999926E-6</v>
      </c>
      <c r="R510" s="10">
        <f t="shared" si="144"/>
        <v>-4000</v>
      </c>
      <c r="S510" s="10"/>
      <c r="T510" s="10">
        <f t="shared" si="138"/>
        <v>529100</v>
      </c>
      <c r="U510" s="10"/>
      <c r="V510" s="10">
        <f t="shared" si="139"/>
        <v>-1.7583396906219599</v>
      </c>
      <c r="W510" s="10"/>
      <c r="X510" s="10">
        <f t="shared" si="140"/>
        <v>0.72353776153205684</v>
      </c>
      <c r="Y510" s="10">
        <f t="shared" si="141"/>
        <v>2.6149182977778489</v>
      </c>
      <c r="Z510" s="10"/>
      <c r="AA510" s="10">
        <f t="shared" si="145"/>
        <v>-3.2957432449998159E-3</v>
      </c>
      <c r="AB510" s="10">
        <f t="shared" si="146"/>
        <v>1.5572161107164639E-3</v>
      </c>
      <c r="AC510" s="10"/>
      <c r="AD510" s="10">
        <f t="shared" si="147"/>
        <v>5.7235377615320564</v>
      </c>
      <c r="AE510" s="10">
        <f t="shared" si="142"/>
        <v>-3.3850817022221511</v>
      </c>
      <c r="AF510" s="10"/>
      <c r="AG510" s="24">
        <f t="shared" si="148"/>
        <v>-3.2957432449993718E-3</v>
      </c>
      <c r="AH510" s="24">
        <f t="shared" si="149"/>
        <v>1.5572161107164639E-3</v>
      </c>
      <c r="AJ510" s="57">
        <f t="shared" si="150"/>
        <v>60.978960000000747</v>
      </c>
      <c r="AL510">
        <v>1</v>
      </c>
      <c r="AN510">
        <v>1</v>
      </c>
      <c r="AO510">
        <f t="shared" si="151"/>
        <v>0</v>
      </c>
      <c r="AP510">
        <f t="shared" si="152"/>
        <v>0</v>
      </c>
      <c r="AR510" s="11">
        <f>($AW$18*$AW$15 -($AW$18*COS(RADIANS(A510)))-($AW$15*COS(RADIANS(DEGREES(ASIN(SIN(RADIANS(A511))*($AW$18/$AW$15)))))))</f>
        <v>-5.1386421180395034E-2</v>
      </c>
      <c r="AS510">
        <f t="shared" si="153"/>
        <v>1686.6262120638598</v>
      </c>
    </row>
    <row r="511" spans="1:45" customFormat="1" x14ac:dyDescent="0.2">
      <c r="A511" s="7">
        <v>146</v>
      </c>
      <c r="B511" s="7">
        <v>413.5</v>
      </c>
      <c r="C511" s="7">
        <f t="shared" si="143"/>
        <v>4.1349999999999997E-4</v>
      </c>
      <c r="D511" s="7"/>
      <c r="E511" s="7">
        <v>5.2510000000000003</v>
      </c>
      <c r="F511" s="7"/>
      <c r="G511" s="7">
        <v>5.1340000000000003</v>
      </c>
      <c r="H511" s="7">
        <v>5.3890000000000002</v>
      </c>
      <c r="I511" s="7">
        <v>5.1159999999999997</v>
      </c>
      <c r="J511" s="7">
        <v>5.3639999999999999</v>
      </c>
      <c r="L511" s="13">
        <f t="shared" si="134"/>
        <v>4.1349999999999997E-4</v>
      </c>
      <c r="M511" s="12"/>
      <c r="N511" s="10">
        <f t="shared" si="135"/>
        <v>1.4399999999999977</v>
      </c>
      <c r="O511" s="10">
        <f t="shared" si="136"/>
        <v>-3.2000000000000028E-2</v>
      </c>
      <c r="P511" s="10"/>
      <c r="Q511" s="13">
        <f t="shared" si="137"/>
        <v>1.4400000000000133E-6</v>
      </c>
      <c r="R511" s="10">
        <f t="shared" si="144"/>
        <v>-3199.9999999999418</v>
      </c>
      <c r="S511" s="10"/>
      <c r="T511" s="10">
        <f t="shared" si="138"/>
        <v>525100</v>
      </c>
      <c r="U511" s="10"/>
      <c r="V511" s="10">
        <f t="shared" si="139"/>
        <v>-2.4738498772228121</v>
      </c>
      <c r="W511" s="10"/>
      <c r="X511" s="10">
        <f t="shared" si="140"/>
        <v>0.72024201828705703</v>
      </c>
      <c r="Y511" s="10">
        <f t="shared" si="141"/>
        <v>2.6164755138885654</v>
      </c>
      <c r="Z511" s="10"/>
      <c r="AA511" s="10">
        <f t="shared" si="145"/>
        <v>-2.6547214315966183E-3</v>
      </c>
      <c r="AB511" s="10">
        <f t="shared" si="146"/>
        <v>1.5097887204365001E-3</v>
      </c>
      <c r="AC511" s="10"/>
      <c r="AD511" s="10">
        <f t="shared" si="147"/>
        <v>5.720242018287057</v>
      </c>
      <c r="AE511" s="10">
        <f t="shared" si="142"/>
        <v>-3.3835244861114346</v>
      </c>
      <c r="AF511" s="10"/>
      <c r="AG511" s="24">
        <f t="shared" si="148"/>
        <v>-2.6547214315968404E-3</v>
      </c>
      <c r="AH511" s="24">
        <f t="shared" si="149"/>
        <v>1.5097887204365001E-3</v>
      </c>
      <c r="AJ511" s="57">
        <f t="shared" si="150"/>
        <v>59.543999999999905</v>
      </c>
      <c r="AL511">
        <v>1</v>
      </c>
      <c r="AN511">
        <v>1</v>
      </c>
      <c r="AO511">
        <f t="shared" si="151"/>
        <v>0</v>
      </c>
      <c r="AP511">
        <f t="shared" si="152"/>
        <v>0</v>
      </c>
      <c r="AR511" s="11">
        <f>($AW$18*$AW$15 -($AW$18*COS(RADIANS(A511)))-($AW$15*COS(RADIANS(DEGREES(ASIN(SIN(RADIANS(A512))*($AW$18/$AW$15)))))))</f>
        <v>-5.0992973520727972E-2</v>
      </c>
      <c r="AS511">
        <f t="shared" si="153"/>
        <v>1679.8879633984313</v>
      </c>
    </row>
    <row r="512" spans="1:45" customFormat="1" x14ac:dyDescent="0.2">
      <c r="A512" s="7">
        <v>147</v>
      </c>
      <c r="B512" s="7">
        <v>414.94</v>
      </c>
      <c r="C512" s="7">
        <f t="shared" si="143"/>
        <v>4.1493999999999998E-4</v>
      </c>
      <c r="D512" s="7"/>
      <c r="E512" s="7">
        <v>5.2190000000000003</v>
      </c>
      <c r="F512" s="7"/>
      <c r="G512" s="7">
        <v>5.0890000000000004</v>
      </c>
      <c r="H512" s="7">
        <v>5.335</v>
      </c>
      <c r="I512" s="7">
        <v>5.0629999999999997</v>
      </c>
      <c r="J512" s="7">
        <v>5.3890000000000002</v>
      </c>
      <c r="L512" s="13">
        <f t="shared" si="134"/>
        <v>4.1493999999999998E-4</v>
      </c>
      <c r="M512" s="12"/>
      <c r="N512" s="10">
        <f t="shared" si="135"/>
        <v>1.3899999999999864</v>
      </c>
      <c r="O512" s="10">
        <f t="shared" si="136"/>
        <v>-4.3000000000000149E-2</v>
      </c>
      <c r="P512" s="10"/>
      <c r="Q512" s="13">
        <f t="shared" si="137"/>
        <v>1.389999999999985E-6</v>
      </c>
      <c r="R512" s="10">
        <f t="shared" si="144"/>
        <v>-4300.0000000000582</v>
      </c>
      <c r="S512" s="10"/>
      <c r="T512" s="10">
        <f t="shared" si="138"/>
        <v>521900.00000000006</v>
      </c>
      <c r="U512" s="10"/>
      <c r="V512" s="10">
        <f t="shared" si="139"/>
        <v>-3.0960429772745099</v>
      </c>
      <c r="W512" s="10"/>
      <c r="X512" s="10">
        <f t="shared" si="140"/>
        <v>0.71758729685546041</v>
      </c>
      <c r="Y512" s="10">
        <f t="shared" si="141"/>
        <v>2.6179853026090019</v>
      </c>
      <c r="Z512" s="10"/>
      <c r="AA512" s="10">
        <f t="shared" si="145"/>
        <v>-3.5930291948164106E-3</v>
      </c>
      <c r="AB512" s="10">
        <f t="shared" si="146"/>
        <v>1.4524038939862649E-3</v>
      </c>
      <c r="AC512" s="10"/>
      <c r="AD512" s="10">
        <f t="shared" si="147"/>
        <v>5.7175872968554602</v>
      </c>
      <c r="AE512" s="10">
        <f t="shared" si="142"/>
        <v>-3.3820146973909981</v>
      </c>
      <c r="AF512" s="10"/>
      <c r="AG512" s="24">
        <f t="shared" si="148"/>
        <v>-3.5930291948158555E-3</v>
      </c>
      <c r="AH512" s="24">
        <f t="shared" si="149"/>
        <v>1.4524038939862649E-3</v>
      </c>
      <c r="AJ512" s="57">
        <f t="shared" si="150"/>
        <v>57.676659999999437</v>
      </c>
      <c r="AL512">
        <v>1</v>
      </c>
      <c r="AN512">
        <v>1</v>
      </c>
      <c r="AO512">
        <f t="shared" si="151"/>
        <v>0</v>
      </c>
      <c r="AP512">
        <f t="shared" si="152"/>
        <v>0</v>
      </c>
      <c r="AR512" s="11">
        <f>($AW$18*$AW$15 -($AW$18*COS(RADIANS(A512)))-($AW$15*COS(RADIANS(DEGREES(ASIN(SIN(RADIANS(A513))*($AW$18/$AW$15)))))))</f>
        <v>-5.0612468901880842E-2</v>
      </c>
      <c r="AS512">
        <f t="shared" si="153"/>
        <v>1675.4650989439467</v>
      </c>
    </row>
    <row r="513" spans="1:45" customFormat="1" x14ac:dyDescent="0.2">
      <c r="A513" s="7">
        <v>148</v>
      </c>
      <c r="B513" s="7">
        <v>416.33</v>
      </c>
      <c r="C513" s="7">
        <f t="shared" si="143"/>
        <v>4.1632999999999997E-4</v>
      </c>
      <c r="D513" s="7"/>
      <c r="E513" s="7">
        <v>5.1760000000000002</v>
      </c>
      <c r="F513" s="7"/>
      <c r="G513" s="7">
        <v>5.0309999999999997</v>
      </c>
      <c r="H513" s="7">
        <v>5.2720000000000002</v>
      </c>
      <c r="I513" s="7">
        <v>5.0069999999999997</v>
      </c>
      <c r="J513" s="7">
        <v>5.3929999999999998</v>
      </c>
      <c r="L513" s="13">
        <f t="shared" si="134"/>
        <v>4.1632999999999997E-4</v>
      </c>
      <c r="M513" s="12"/>
      <c r="N513" s="10">
        <f t="shared" si="135"/>
        <v>1.3600000000000136</v>
      </c>
      <c r="O513" s="10">
        <f t="shared" si="136"/>
        <v>-5.200000000000049E-2</v>
      </c>
      <c r="P513" s="10"/>
      <c r="Q513" s="13">
        <f t="shared" si="137"/>
        <v>1.3600000000000005E-6</v>
      </c>
      <c r="R513" s="10">
        <f t="shared" si="144"/>
        <v>-5200.0000000000582</v>
      </c>
      <c r="S513" s="10"/>
      <c r="T513" s="10">
        <f t="shared" si="138"/>
        <v>517600</v>
      </c>
      <c r="U513" s="10"/>
      <c r="V513" s="10">
        <f t="shared" si="139"/>
        <v>-3.6984370523355721</v>
      </c>
      <c r="W513" s="10"/>
      <c r="X513" s="10">
        <f t="shared" si="140"/>
        <v>0.713994267660644</v>
      </c>
      <c r="Y513" s="10">
        <f t="shared" si="141"/>
        <v>2.6194377065029881</v>
      </c>
      <c r="Z513" s="10"/>
      <c r="AA513" s="10">
        <f t="shared" si="145"/>
        <v>-4.385146587995381E-3</v>
      </c>
      <c r="AB513" s="10">
        <f t="shared" si="146"/>
        <v>1.4163713553667634E-3</v>
      </c>
      <c r="AC513" s="10"/>
      <c r="AD513" s="10">
        <f t="shared" si="147"/>
        <v>5.7139942676606443</v>
      </c>
      <c r="AE513" s="10">
        <f t="shared" si="142"/>
        <v>-3.3805622934970119</v>
      </c>
      <c r="AF513" s="10"/>
      <c r="AG513" s="24">
        <f t="shared" si="148"/>
        <v>-4.3851465879960472E-3</v>
      </c>
      <c r="AH513" s="24">
        <f t="shared" si="149"/>
        <v>1.4163713553667634E-3</v>
      </c>
      <c r="AJ513" s="57">
        <f t="shared" si="150"/>
        <v>56.620880000000568</v>
      </c>
      <c r="AL513">
        <v>1</v>
      </c>
      <c r="AN513">
        <v>1</v>
      </c>
      <c r="AO513">
        <f t="shared" si="151"/>
        <v>0</v>
      </c>
      <c r="AP513">
        <f t="shared" si="152"/>
        <v>0</v>
      </c>
      <c r="AR513" s="11">
        <f>($AW$18*$AW$15 -($AW$18*COS(RADIANS(A513)))-($AW$15*COS(RADIANS(DEGREES(ASIN(SIN(RADIANS(A514))*($AW$18/$AW$15)))))))</f>
        <v>-5.024472735774789E-2</v>
      </c>
      <c r="AS513">
        <f t="shared" si="153"/>
        <v>1667.2270976562711</v>
      </c>
    </row>
    <row r="514" spans="1:45" customFormat="1" x14ac:dyDescent="0.2">
      <c r="A514" s="7">
        <v>149</v>
      </c>
      <c r="B514" s="7">
        <v>417.69</v>
      </c>
      <c r="C514" s="7">
        <f t="shared" si="143"/>
        <v>4.1768999999999997E-4</v>
      </c>
      <c r="D514" s="7"/>
      <c r="E514" s="7">
        <v>5.1239999999999997</v>
      </c>
      <c r="F514" s="7"/>
      <c r="G514" s="7">
        <v>4.97</v>
      </c>
      <c r="H514" s="7">
        <v>5.2089999999999996</v>
      </c>
      <c r="I514" s="7">
        <v>4.95</v>
      </c>
      <c r="J514" s="7">
        <v>5.367</v>
      </c>
      <c r="L514" s="13">
        <f t="shared" si="134"/>
        <v>4.1768999999999997E-4</v>
      </c>
      <c r="M514" s="12"/>
      <c r="N514" s="10">
        <f t="shared" si="135"/>
        <v>1.3100000000000023</v>
      </c>
      <c r="O514" s="10">
        <f t="shared" si="136"/>
        <v>-5.8999999999999275E-2</v>
      </c>
      <c r="P514" s="10"/>
      <c r="Q514" s="13">
        <f t="shared" si="137"/>
        <v>1.3100000000000264E-6</v>
      </c>
      <c r="R514" s="10">
        <f t="shared" si="144"/>
        <v>-5899.9999999998836</v>
      </c>
      <c r="S514" s="10"/>
      <c r="T514" s="10">
        <f t="shared" si="138"/>
        <v>512399.99999999994</v>
      </c>
      <c r="U514" s="10"/>
      <c r="V514" s="10">
        <f t="shared" si="139"/>
        <v>-3.9687393069431547</v>
      </c>
      <c r="W514" s="10"/>
      <c r="X514" s="10">
        <f t="shared" si="140"/>
        <v>0.70960912107264862</v>
      </c>
      <c r="Y514" s="10">
        <f t="shared" si="141"/>
        <v>2.6208540778583549</v>
      </c>
      <c r="Z514" s="10"/>
      <c r="AA514" s="10">
        <f t="shared" si="145"/>
        <v>-5.0296713763493539E-3</v>
      </c>
      <c r="AB514" s="10">
        <f t="shared" si="146"/>
        <v>1.3599451079402414E-3</v>
      </c>
      <c r="AC514" s="10"/>
      <c r="AD514" s="10">
        <f t="shared" si="147"/>
        <v>5.7096091210726483</v>
      </c>
      <c r="AE514" s="10">
        <f t="shared" si="142"/>
        <v>-3.3791459221416451</v>
      </c>
      <c r="AF514" s="10"/>
      <c r="AG514" s="24">
        <f t="shared" si="148"/>
        <v>-5.0296713763486878E-3</v>
      </c>
      <c r="AH514" s="24">
        <f t="shared" si="149"/>
        <v>1.3599451079402414E-3</v>
      </c>
      <c r="AJ514" s="57">
        <f t="shared" si="150"/>
        <v>54.717390000000094</v>
      </c>
      <c r="AL514">
        <v>1</v>
      </c>
      <c r="AN514">
        <v>1</v>
      </c>
      <c r="AO514">
        <f t="shared" si="151"/>
        <v>0</v>
      </c>
      <c r="AP514">
        <f t="shared" si="152"/>
        <v>0</v>
      </c>
      <c r="AR514" s="11">
        <f>($AW$18*$AW$15 -($AW$18*COS(RADIANS(A514)))-($AW$15*COS(RADIANS(DEGREES(ASIN(SIN(RADIANS(A515))*($AW$18/$AW$15)))))))</f>
        <v>-4.9889574464341946E-2</v>
      </c>
      <c r="AS514">
        <f t="shared" si="153"/>
        <v>1655.8690359134716</v>
      </c>
    </row>
    <row r="515" spans="1:45" customFormat="1" x14ac:dyDescent="0.2">
      <c r="A515" s="7">
        <v>150</v>
      </c>
      <c r="B515" s="7">
        <v>419</v>
      </c>
      <c r="C515" s="7">
        <f t="shared" si="143"/>
        <v>4.1899999999999999E-4</v>
      </c>
      <c r="D515" s="7"/>
      <c r="E515" s="7">
        <v>5.0650000000000004</v>
      </c>
      <c r="F515" s="7"/>
      <c r="G515" s="7">
        <v>4.9089999999999998</v>
      </c>
      <c r="H515" s="7">
        <v>5.1479999999999997</v>
      </c>
      <c r="I515" s="7">
        <v>4.8840000000000003</v>
      </c>
      <c r="J515" s="7">
        <v>5.3179999999999996</v>
      </c>
      <c r="L515" s="13">
        <f t="shared" si="134"/>
        <v>4.1899999999999999E-4</v>
      </c>
      <c r="M515" s="12"/>
      <c r="N515" s="10">
        <f t="shared" si="135"/>
        <v>1.2599999999999909</v>
      </c>
      <c r="O515" s="10">
        <f t="shared" si="136"/>
        <v>-6.0000000000000497E-2</v>
      </c>
      <c r="P515" s="10"/>
      <c r="Q515" s="13">
        <f t="shared" si="137"/>
        <v>1.2599999999999981E-6</v>
      </c>
      <c r="R515" s="10">
        <f t="shared" si="144"/>
        <v>-6000.0000000000582</v>
      </c>
      <c r="S515" s="10"/>
      <c r="T515" s="10">
        <f t="shared" si="138"/>
        <v>506500.00000000006</v>
      </c>
      <c r="U515" s="10"/>
      <c r="V515" s="10">
        <f t="shared" si="139"/>
        <v>-4.4729336698019111</v>
      </c>
      <c r="W515" s="10"/>
      <c r="X515" s="10">
        <f t="shared" si="140"/>
        <v>0.70457944969629926</v>
      </c>
      <c r="Y515" s="10">
        <f t="shared" si="141"/>
        <v>2.6222140229662951</v>
      </c>
      <c r="Z515" s="10"/>
      <c r="AA515" s="10">
        <f t="shared" si="145"/>
        <v>-5.1753678809618453E-3</v>
      </c>
      <c r="AB515" s="10">
        <f t="shared" si="146"/>
        <v>1.304033215764111E-3</v>
      </c>
      <c r="AC515" s="10"/>
      <c r="AD515" s="10">
        <f t="shared" si="147"/>
        <v>5.7045794496962996</v>
      </c>
      <c r="AE515" s="10">
        <f t="shared" si="142"/>
        <v>-3.3777859770337049</v>
      </c>
      <c r="AF515" s="10"/>
      <c r="AG515" s="24">
        <f t="shared" si="148"/>
        <v>-5.1753678809625114E-3</v>
      </c>
      <c r="AH515" s="24">
        <f t="shared" si="149"/>
        <v>1.304033215764111E-3</v>
      </c>
      <c r="AJ515" s="57">
        <f t="shared" si="150"/>
        <v>52.79399999999962</v>
      </c>
      <c r="AL515">
        <v>1</v>
      </c>
      <c r="AN515">
        <v>1</v>
      </c>
      <c r="AO515">
        <f t="shared" si="151"/>
        <v>0</v>
      </c>
      <c r="AP515">
        <f t="shared" si="152"/>
        <v>0</v>
      </c>
      <c r="AR515" s="11">
        <f>($AW$18*$AW$15 -($AW$18*COS(RADIANS(A515)))-($AW$15*COS(RADIANS(DEGREES(ASIN(SIN(RADIANS(A516))*($AW$18/$AW$15)))))))</f>
        <v>-4.9546841417531212E-2</v>
      </c>
      <c r="AS515">
        <f t="shared" si="153"/>
        <v>1641.9361277890391</v>
      </c>
    </row>
    <row r="516" spans="1:45" customFormat="1" x14ac:dyDescent="0.2">
      <c r="A516" s="7">
        <v>151</v>
      </c>
      <c r="B516" s="7">
        <v>420.26</v>
      </c>
      <c r="C516" s="7">
        <f t="shared" si="143"/>
        <v>4.2025999999999999E-4</v>
      </c>
      <c r="D516" s="7"/>
      <c r="E516" s="7">
        <v>5.0049999999999999</v>
      </c>
      <c r="F516" s="7"/>
      <c r="G516" s="7">
        <v>4.8529999999999998</v>
      </c>
      <c r="H516" s="7">
        <v>5.0910000000000002</v>
      </c>
      <c r="I516" s="7">
        <v>4.827</v>
      </c>
      <c r="J516" s="7">
        <v>5.2489999999999997</v>
      </c>
      <c r="L516" s="13">
        <f t="shared" si="134"/>
        <v>4.2025999999999999E-4</v>
      </c>
      <c r="M516" s="12"/>
      <c r="N516" s="10">
        <f t="shared" si="135"/>
        <v>1.2300000000000182</v>
      </c>
      <c r="O516" s="10">
        <f t="shared" si="136"/>
        <v>-6.4999999999999503E-2</v>
      </c>
      <c r="P516" s="10"/>
      <c r="Q516" s="13">
        <f t="shared" si="137"/>
        <v>1.2300000000000136E-6</v>
      </c>
      <c r="R516" s="10">
        <f t="shared" si="144"/>
        <v>-6499.9999999999418</v>
      </c>
      <c r="S516" s="10"/>
      <c r="T516" s="10">
        <f t="shared" si="138"/>
        <v>500500</v>
      </c>
      <c r="U516" s="10"/>
      <c r="V516" s="10">
        <f t="shared" si="139"/>
        <v>-5.4722334327390838</v>
      </c>
      <c r="W516" s="10"/>
      <c r="X516" s="10">
        <f t="shared" si="140"/>
        <v>0.69940408181533742</v>
      </c>
      <c r="Y516" s="10">
        <f t="shared" si="141"/>
        <v>2.6235180561820592</v>
      </c>
      <c r="Z516" s="10"/>
      <c r="AA516" s="10">
        <f t="shared" si="145"/>
        <v>-5.6771328916904729E-3</v>
      </c>
      <c r="AB516" s="10">
        <f t="shared" si="146"/>
        <v>1.2692191100480699E-3</v>
      </c>
      <c r="AC516" s="10"/>
      <c r="AD516" s="10">
        <f t="shared" si="147"/>
        <v>5.6994040818153371</v>
      </c>
      <c r="AE516" s="10">
        <f t="shared" si="142"/>
        <v>-3.3764819438179408</v>
      </c>
      <c r="AF516" s="10"/>
      <c r="AG516" s="24">
        <f t="shared" si="148"/>
        <v>-5.6771328916900288E-3</v>
      </c>
      <c r="AH516" s="24">
        <f t="shared" si="149"/>
        <v>1.2692191100480699E-3</v>
      </c>
      <c r="AJ516" s="57">
        <f t="shared" si="150"/>
        <v>51.691980000000761</v>
      </c>
      <c r="AL516">
        <v>1</v>
      </c>
      <c r="AN516">
        <v>1</v>
      </c>
      <c r="AO516">
        <f t="shared" si="151"/>
        <v>0</v>
      </c>
      <c r="AP516">
        <f t="shared" si="152"/>
        <v>0</v>
      </c>
      <c r="AR516" s="11">
        <f>($AW$18*$AW$15 -($AW$18*COS(RADIANS(A516)))-($AW$15*COS(RADIANS(DEGREES(ASIN(SIN(RADIANS(A517))*($AW$18/$AW$15)))))))</f>
        <v>-4.9216365098733422E-2</v>
      </c>
      <c r="AS516">
        <f t="shared" si="153"/>
        <v>1627.3648232681255</v>
      </c>
    </row>
    <row r="517" spans="1:45" customFormat="1" x14ac:dyDescent="0.2">
      <c r="A517" s="7">
        <v>152</v>
      </c>
      <c r="B517" s="7">
        <v>421.49</v>
      </c>
      <c r="C517" s="7">
        <f t="shared" si="143"/>
        <v>4.2149E-4</v>
      </c>
      <c r="D517" s="7"/>
      <c r="E517" s="7">
        <v>4.9400000000000004</v>
      </c>
      <c r="F517" s="7"/>
      <c r="G517" s="7">
        <v>4.7919999999999998</v>
      </c>
      <c r="H517" s="7">
        <v>5.0350000000000001</v>
      </c>
      <c r="I517" s="7">
        <v>4.7679999999999998</v>
      </c>
      <c r="J517" s="7">
        <v>5.165</v>
      </c>
      <c r="L517" s="13">
        <f t="shared" ref="L517:L580" si="154">B517*10^-6</f>
        <v>4.2149E-4</v>
      </c>
      <c r="M517" s="12"/>
      <c r="N517" s="10">
        <f t="shared" ref="N517:N580" si="155">-(B517-B518)</f>
        <v>1.1800000000000068</v>
      </c>
      <c r="O517" s="10">
        <f t="shared" ref="O517:O580" si="156">E518-E517</f>
        <v>-7.5000000000000178E-2</v>
      </c>
      <c r="P517" s="10"/>
      <c r="Q517" s="13">
        <f t="shared" ref="Q517:Q580" si="157">(L518-L517)</f>
        <v>1.1799999999999853E-6</v>
      </c>
      <c r="R517" s="10">
        <f t="shared" si="144"/>
        <v>-7500.0000000000582</v>
      </c>
      <c r="S517" s="10"/>
      <c r="T517" s="10">
        <f t="shared" ref="T517:T580" si="158">E517*10^5</f>
        <v>494000.00000000006</v>
      </c>
      <c r="U517" s="10"/>
      <c r="V517" s="10">
        <f t="shared" ref="V517:V580" si="159">((AD519-AD518))/(AE519-AE518)</f>
        <v>-5.6626767439353918</v>
      </c>
      <c r="W517" s="10"/>
      <c r="X517" s="10">
        <f t="shared" ref="X517:X580" si="160">LOG(E517)</f>
        <v>0.69372694892364695</v>
      </c>
      <c r="Y517" s="10">
        <f t="shared" ref="Y517:Y580" si="161">LOG(B517)</f>
        <v>2.6247872752921073</v>
      </c>
      <c r="Z517" s="10"/>
      <c r="AA517" s="10">
        <f t="shared" si="145"/>
        <v>-6.6441043192762006E-3</v>
      </c>
      <c r="AB517" s="10">
        <f t="shared" si="146"/>
        <v>1.214148555784611E-3</v>
      </c>
      <c r="AC517" s="10"/>
      <c r="AD517" s="10">
        <f t="shared" si="147"/>
        <v>5.6937269489236471</v>
      </c>
      <c r="AE517" s="10">
        <f t="shared" ref="AE517:AE580" si="162">LOG(L517)</f>
        <v>-3.3752127247078927</v>
      </c>
      <c r="AF517" s="10"/>
      <c r="AG517" s="24">
        <f t="shared" si="148"/>
        <v>-6.6441043192764226E-3</v>
      </c>
      <c r="AH517" s="24">
        <f t="shared" si="149"/>
        <v>1.214148555784611E-3</v>
      </c>
      <c r="AJ517" s="57">
        <f t="shared" si="150"/>
        <v>49.735820000000288</v>
      </c>
      <c r="AL517">
        <v>1</v>
      </c>
      <c r="AN517">
        <v>1</v>
      </c>
      <c r="AO517">
        <f t="shared" si="151"/>
        <v>0</v>
      </c>
      <c r="AP517">
        <f t="shared" si="152"/>
        <v>0</v>
      </c>
      <c r="AR517" s="11">
        <f>($AW$18*$AW$15 -($AW$18*COS(RADIANS(A517)))-($AW$15*COS(RADIANS(DEGREES(ASIN(SIN(RADIANS(A518))*($AW$18/$AW$15)))))))</f>
        <v>-4.889798812963228E-2</v>
      </c>
      <c r="AS517">
        <f t="shared" si="153"/>
        <v>1610.9312649159506</v>
      </c>
    </row>
    <row r="518" spans="1:45" customFormat="1" x14ac:dyDescent="0.2">
      <c r="A518" s="7">
        <v>153</v>
      </c>
      <c r="B518" s="7">
        <v>422.67</v>
      </c>
      <c r="C518" s="7">
        <f t="shared" ref="C518:C581" si="163">B518*10^-6</f>
        <v>4.2266999999999999E-4</v>
      </c>
      <c r="D518" s="7"/>
      <c r="E518" s="7">
        <v>4.8650000000000002</v>
      </c>
      <c r="F518" s="7"/>
      <c r="G518" s="7">
        <v>4.7320000000000002</v>
      </c>
      <c r="H518" s="7">
        <v>4.9770000000000003</v>
      </c>
      <c r="I518" s="7">
        <v>4.6980000000000004</v>
      </c>
      <c r="J518" s="7">
        <v>5.0519999999999996</v>
      </c>
      <c r="L518" s="13">
        <f t="shared" si="154"/>
        <v>4.2266999999999999E-4</v>
      </c>
      <c r="M518" s="12"/>
      <c r="N518" s="10">
        <f t="shared" si="155"/>
        <v>1.1299999999999955</v>
      </c>
      <c r="O518" s="10">
        <f t="shared" si="156"/>
        <v>-7.3000000000000398E-2</v>
      </c>
      <c r="P518" s="10"/>
      <c r="Q518" s="13">
        <f t="shared" si="157"/>
        <v>1.1300000000000112E-6</v>
      </c>
      <c r="R518" s="10">
        <f t="shared" ref="R518:R581" si="164">(T519-T518)</f>
        <v>-7300</v>
      </c>
      <c r="S518" s="10"/>
      <c r="T518" s="10">
        <f t="shared" si="158"/>
        <v>486500</v>
      </c>
      <c r="U518" s="10"/>
      <c r="V518" s="10">
        <f t="shared" si="159"/>
        <v>-5.5951171594305604</v>
      </c>
      <c r="W518" s="10"/>
      <c r="X518" s="10">
        <f t="shared" si="160"/>
        <v>0.68708284460437075</v>
      </c>
      <c r="Y518" s="10">
        <f t="shared" si="161"/>
        <v>2.6260014238478919</v>
      </c>
      <c r="Z518" s="10"/>
      <c r="AA518" s="10">
        <f t="shared" ref="AA518:AA581" si="165">X519-X518</f>
        <v>-6.5660352231158292E-3</v>
      </c>
      <c r="AB518" s="10">
        <f t="shared" ref="AB518:AB581" si="166">Y519-Y518</f>
        <v>1.1595285268839461E-3</v>
      </c>
      <c r="AC518" s="10"/>
      <c r="AD518" s="10">
        <f t="shared" ref="AD518:AD581" si="167">(LOG(T518))</f>
        <v>5.6870828446043706</v>
      </c>
      <c r="AE518" s="10">
        <f t="shared" si="162"/>
        <v>-3.3739985761521081</v>
      </c>
      <c r="AF518" s="10"/>
      <c r="AG518" s="24">
        <f t="shared" ref="AG518:AG581" si="168">AD519-AD518</f>
        <v>-6.5660352231153851E-3</v>
      </c>
      <c r="AH518" s="24">
        <f t="shared" ref="AH518:AH581" si="169">AE519-AE518</f>
        <v>1.1595285268839461E-3</v>
      </c>
      <c r="AJ518" s="57">
        <f t="shared" ref="AJ518:AJ581" si="170">(B518*$N518)/10</f>
        <v>47.761709999999809</v>
      </c>
      <c r="AL518">
        <v>1</v>
      </c>
      <c r="AN518">
        <v>1</v>
      </c>
      <c r="AO518">
        <f t="shared" si="151"/>
        <v>0</v>
      </c>
      <c r="AP518">
        <f t="shared" si="152"/>
        <v>0</v>
      </c>
      <c r="AR518" s="11">
        <f>($AW$18*$AW$15 -($AW$18*COS(RADIANS(A518)))-($AW$15*COS(RADIANS(DEGREES(ASIN(SIN(RADIANS(A519))*($AW$18/$AW$15)))))))</f>
        <v>-4.85915589169304E-2</v>
      </c>
      <c r="AS518">
        <f t="shared" si="153"/>
        <v>1590.9152856964781</v>
      </c>
    </row>
    <row r="519" spans="1:45" customFormat="1" x14ac:dyDescent="0.2">
      <c r="A519" s="7">
        <v>154</v>
      </c>
      <c r="B519" s="7">
        <v>423.8</v>
      </c>
      <c r="C519" s="7">
        <f t="shared" si="163"/>
        <v>4.238E-4</v>
      </c>
      <c r="D519" s="7"/>
      <c r="E519" s="7">
        <v>4.7919999999999998</v>
      </c>
      <c r="F519" s="7"/>
      <c r="G519" s="7">
        <v>4.6669999999999998</v>
      </c>
      <c r="H519" s="7">
        <v>4.9139999999999997</v>
      </c>
      <c r="I519" s="7">
        <v>4.6369999999999996</v>
      </c>
      <c r="J519" s="7">
        <v>4.9509999999999996</v>
      </c>
      <c r="L519" s="13">
        <f t="shared" si="154"/>
        <v>4.238E-4</v>
      </c>
      <c r="M519" s="12"/>
      <c r="N519" s="10">
        <f t="shared" si="155"/>
        <v>1.0999999999999659</v>
      </c>
      <c r="O519" s="10">
        <f t="shared" si="156"/>
        <v>-6.899999999999995E-2</v>
      </c>
      <c r="P519" s="10"/>
      <c r="Q519" s="13">
        <f t="shared" si="157"/>
        <v>1.0999999999999725E-6</v>
      </c>
      <c r="R519" s="10">
        <f t="shared" si="164"/>
        <v>-6900</v>
      </c>
      <c r="S519" s="10"/>
      <c r="T519" s="10">
        <f t="shared" si="158"/>
        <v>479200</v>
      </c>
      <c r="U519" s="10"/>
      <c r="V519" s="10">
        <f t="shared" si="159"/>
        <v>-5.9628858710900934</v>
      </c>
      <c r="W519" s="10"/>
      <c r="X519" s="10">
        <f t="shared" si="160"/>
        <v>0.68051680938125492</v>
      </c>
      <c r="Y519" s="10">
        <f t="shared" si="161"/>
        <v>2.6271609523747759</v>
      </c>
      <c r="Z519" s="10"/>
      <c r="AA519" s="10">
        <f t="shared" si="165"/>
        <v>-6.2988638045550216E-3</v>
      </c>
      <c r="AB519" s="10">
        <f t="shared" si="166"/>
        <v>1.1257787147385123E-3</v>
      </c>
      <c r="AC519" s="10"/>
      <c r="AD519" s="10">
        <f t="shared" si="167"/>
        <v>5.6805168093812552</v>
      </c>
      <c r="AE519" s="10">
        <f t="shared" si="162"/>
        <v>-3.3728390476252241</v>
      </c>
      <c r="AF519" s="10"/>
      <c r="AG519" s="24">
        <f t="shared" si="168"/>
        <v>-6.2988638045551326E-3</v>
      </c>
      <c r="AH519" s="24">
        <f t="shared" si="169"/>
        <v>1.1257787147385123E-3</v>
      </c>
      <c r="AJ519" s="57">
        <f t="shared" si="170"/>
        <v>46.61799999999856</v>
      </c>
      <c r="AL519">
        <v>1</v>
      </c>
      <c r="AN519">
        <v>1</v>
      </c>
      <c r="AO519">
        <f t="shared" si="151"/>
        <v>0</v>
      </c>
      <c r="AP519">
        <f t="shared" si="152"/>
        <v>0</v>
      </c>
      <c r="AR519" s="11">
        <f>($AW$18*$AW$15 -($AW$18*COS(RADIANS(A519)))-($AW$15*COS(RADIANS(DEGREES(ASIN(SIN(RADIANS(A520))*($AW$18/$AW$15)))))))</f>
        <v>-4.8296931688097802E-2</v>
      </c>
      <c r="AS519">
        <f t="shared" si="153"/>
        <v>1571.2328410123848</v>
      </c>
    </row>
    <row r="520" spans="1:45" customFormat="1" x14ac:dyDescent="0.2">
      <c r="A520" s="7">
        <v>155</v>
      </c>
      <c r="B520" s="7">
        <v>424.9</v>
      </c>
      <c r="C520" s="7">
        <f t="shared" si="163"/>
        <v>4.2489999999999997E-4</v>
      </c>
      <c r="D520" s="7"/>
      <c r="E520" s="7">
        <v>4.7229999999999999</v>
      </c>
      <c r="F520" s="7"/>
      <c r="G520" s="7">
        <v>4.6040000000000001</v>
      </c>
      <c r="H520" s="7">
        <v>4.8550000000000004</v>
      </c>
      <c r="I520" s="7">
        <v>4.5739999999999998</v>
      </c>
      <c r="J520" s="7">
        <v>4.859</v>
      </c>
      <c r="L520" s="13">
        <f t="shared" si="154"/>
        <v>4.2489999999999997E-4</v>
      </c>
      <c r="M520" s="12"/>
      <c r="N520" s="10">
        <f t="shared" si="155"/>
        <v>1.0500000000000114</v>
      </c>
      <c r="O520" s="10">
        <f t="shared" si="156"/>
        <v>-6.899999999999995E-2</v>
      </c>
      <c r="P520" s="10"/>
      <c r="Q520" s="13">
        <f t="shared" si="157"/>
        <v>1.0499999999999984E-6</v>
      </c>
      <c r="R520" s="10">
        <f t="shared" si="164"/>
        <v>-6900</v>
      </c>
      <c r="S520" s="10"/>
      <c r="T520" s="10">
        <f t="shared" si="158"/>
        <v>472300</v>
      </c>
      <c r="U520" s="10"/>
      <c r="V520" s="10">
        <f t="shared" si="159"/>
        <v>-6.1227294878939382</v>
      </c>
      <c r="W520" s="10"/>
      <c r="X520" s="10">
        <f t="shared" si="160"/>
        <v>0.6742179455766999</v>
      </c>
      <c r="Y520" s="10">
        <f t="shared" si="161"/>
        <v>2.6282867310895144</v>
      </c>
      <c r="Z520" s="10"/>
      <c r="AA520" s="10">
        <f t="shared" si="165"/>
        <v>-6.3915666259887205E-3</v>
      </c>
      <c r="AB520" s="10">
        <f t="shared" si="166"/>
        <v>1.0718914908260935E-3</v>
      </c>
      <c r="AC520" s="10"/>
      <c r="AD520" s="10">
        <f t="shared" si="167"/>
        <v>5.6742179455767001</v>
      </c>
      <c r="AE520" s="10">
        <f t="shared" si="162"/>
        <v>-3.3717132689104856</v>
      </c>
      <c r="AF520" s="10"/>
      <c r="AG520" s="24">
        <f t="shared" si="168"/>
        <v>-6.3915666259886095E-3</v>
      </c>
      <c r="AH520" s="24">
        <f t="shared" si="169"/>
        <v>1.0718914908260935E-3</v>
      </c>
      <c r="AJ520" s="57">
        <f t="shared" si="170"/>
        <v>44.614500000000483</v>
      </c>
      <c r="AL520">
        <v>1</v>
      </c>
      <c r="AN520">
        <v>1</v>
      </c>
      <c r="AO520">
        <f t="shared" si="151"/>
        <v>0</v>
      </c>
      <c r="AP520">
        <f t="shared" si="152"/>
        <v>0</v>
      </c>
      <c r="AR520" s="11">
        <f>($AW$18*$AW$15 -($AW$18*COS(RADIANS(A520)))-($AW$15*COS(RADIANS(DEGREES(ASIN(SIN(RADIANS(A521))*($AW$18/$AW$15)))))))</f>
        <v>-4.8013966519025064E-2</v>
      </c>
      <c r="AS520">
        <f t="shared" si="153"/>
        <v>1552.628174766031</v>
      </c>
    </row>
    <row r="521" spans="1:45" customFormat="1" x14ac:dyDescent="0.2">
      <c r="A521" s="7">
        <v>156</v>
      </c>
      <c r="B521" s="7">
        <v>425.95</v>
      </c>
      <c r="C521" s="7">
        <f t="shared" si="163"/>
        <v>4.2594999999999997E-4</v>
      </c>
      <c r="D521" s="7"/>
      <c r="E521" s="7">
        <v>4.6539999999999999</v>
      </c>
      <c r="F521" s="7"/>
      <c r="G521" s="7">
        <v>4.54</v>
      </c>
      <c r="H521" s="7">
        <v>4.7910000000000004</v>
      </c>
      <c r="I521" s="7">
        <v>4.5110000000000001</v>
      </c>
      <c r="J521" s="7">
        <v>4.7750000000000004</v>
      </c>
      <c r="L521" s="13">
        <f t="shared" si="154"/>
        <v>4.2594999999999997E-4</v>
      </c>
      <c r="M521" s="12"/>
      <c r="N521" s="10">
        <f t="shared" si="155"/>
        <v>1.0099999999999909</v>
      </c>
      <c r="O521" s="10">
        <f t="shared" si="156"/>
        <v>-6.7000000000000171E-2</v>
      </c>
      <c r="P521" s="10"/>
      <c r="Q521" s="13">
        <f t="shared" si="157"/>
        <v>1.0099999999999649E-6</v>
      </c>
      <c r="R521" s="10">
        <f t="shared" si="164"/>
        <v>-6700</v>
      </c>
      <c r="S521" s="10"/>
      <c r="T521" s="10">
        <f t="shared" si="158"/>
        <v>465400</v>
      </c>
      <c r="U521" s="10"/>
      <c r="V521" s="10">
        <f t="shared" si="159"/>
        <v>-5.7641482935181285</v>
      </c>
      <c r="W521" s="10"/>
      <c r="X521" s="10">
        <f t="shared" si="160"/>
        <v>0.66782637895071117</v>
      </c>
      <c r="Y521" s="10">
        <f t="shared" si="161"/>
        <v>2.6293586225803405</v>
      </c>
      <c r="Z521" s="10"/>
      <c r="AA521" s="10">
        <f t="shared" si="165"/>
        <v>-6.2976388187286902E-3</v>
      </c>
      <c r="AB521" s="10">
        <f t="shared" si="166"/>
        <v>1.0285672151906233E-3</v>
      </c>
      <c r="AC521" s="10"/>
      <c r="AD521" s="10">
        <f t="shared" si="167"/>
        <v>5.6678263789507115</v>
      </c>
      <c r="AE521" s="10">
        <f t="shared" si="162"/>
        <v>-3.3706413774196595</v>
      </c>
      <c r="AF521" s="10"/>
      <c r="AG521" s="24">
        <f t="shared" si="168"/>
        <v>-6.2976388187285792E-3</v>
      </c>
      <c r="AH521" s="24">
        <f t="shared" si="169"/>
        <v>1.0285672151906233E-3</v>
      </c>
      <c r="AJ521" s="57">
        <f t="shared" si="170"/>
        <v>43.020949999999615</v>
      </c>
      <c r="AL521">
        <v>1</v>
      </c>
      <c r="AN521">
        <v>1</v>
      </c>
      <c r="AO521">
        <f t="shared" si="151"/>
        <v>0</v>
      </c>
      <c r="AP521">
        <f t="shared" si="152"/>
        <v>0</v>
      </c>
      <c r="AR521" s="11">
        <f>($AW$18*$AW$15 -($AW$18*COS(RADIANS(A521)))-($AW$15*COS(RADIANS(DEGREES(ASIN(SIN(RADIANS(A522))*($AW$18/$AW$15)))))))</f>
        <v>-4.7742529354435667E-2</v>
      </c>
      <c r="AS521">
        <f t="shared" si="153"/>
        <v>1533.7260275898393</v>
      </c>
    </row>
    <row r="522" spans="1:45" customFormat="1" x14ac:dyDescent="0.2">
      <c r="A522" s="7">
        <v>157</v>
      </c>
      <c r="B522" s="7">
        <v>426.96</v>
      </c>
      <c r="C522" s="7">
        <f t="shared" si="163"/>
        <v>4.2695999999999994E-4</v>
      </c>
      <c r="D522" s="7"/>
      <c r="E522" s="7">
        <v>4.5869999999999997</v>
      </c>
      <c r="F522" s="7"/>
      <c r="G522" s="7">
        <v>4.4790000000000001</v>
      </c>
      <c r="H522" s="7">
        <v>4.7220000000000004</v>
      </c>
      <c r="I522" s="7">
        <v>4.4509999999999996</v>
      </c>
      <c r="J522" s="7">
        <v>4.6970000000000001</v>
      </c>
      <c r="L522" s="13">
        <f t="shared" si="154"/>
        <v>4.2695999999999994E-4</v>
      </c>
      <c r="M522" s="12"/>
      <c r="N522" s="10">
        <f t="shared" si="155"/>
        <v>0.96000000000003638</v>
      </c>
      <c r="O522" s="10">
        <f t="shared" si="156"/>
        <v>-5.9000000000000163E-2</v>
      </c>
      <c r="P522" s="10"/>
      <c r="Q522" s="13">
        <f t="shared" si="157"/>
        <v>9.6000000000004502E-7</v>
      </c>
      <c r="R522" s="10">
        <f t="shared" si="164"/>
        <v>-5900.0000000000582</v>
      </c>
      <c r="S522" s="10"/>
      <c r="T522" s="10">
        <f t="shared" si="158"/>
        <v>458700</v>
      </c>
      <c r="U522" s="10"/>
      <c r="V522" s="10">
        <f t="shared" si="159"/>
        <v>-5.274269173030766</v>
      </c>
      <c r="W522" s="10"/>
      <c r="X522" s="10">
        <f t="shared" si="160"/>
        <v>0.66152874013198248</v>
      </c>
      <c r="Y522" s="10">
        <f t="shared" si="161"/>
        <v>2.6303871897955311</v>
      </c>
      <c r="Z522" s="10"/>
      <c r="AA522" s="10">
        <f t="shared" si="165"/>
        <v>-5.6223219517674838E-3</v>
      </c>
      <c r="AB522" s="10">
        <f t="shared" si="166"/>
        <v>9.7539509142974268E-4</v>
      </c>
      <c r="AC522" s="10"/>
      <c r="AD522" s="10">
        <f t="shared" si="167"/>
        <v>5.6615287401319829</v>
      </c>
      <c r="AE522" s="10">
        <f t="shared" si="162"/>
        <v>-3.3696128102044689</v>
      </c>
      <c r="AF522" s="10"/>
      <c r="AG522" s="24">
        <f t="shared" si="168"/>
        <v>-5.62232195176815E-3</v>
      </c>
      <c r="AH522" s="24">
        <f t="shared" si="169"/>
        <v>9.7539509142929859E-4</v>
      </c>
      <c r="AJ522" s="57">
        <f t="shared" si="170"/>
        <v>40.98816000000155</v>
      </c>
      <c r="AL522">
        <v>1</v>
      </c>
      <c r="AN522">
        <v>1</v>
      </c>
      <c r="AO522">
        <f t="shared" si="151"/>
        <v>0</v>
      </c>
      <c r="AP522">
        <f t="shared" si="152"/>
        <v>0</v>
      </c>
      <c r="AR522" s="11">
        <f>($AW$18*$AW$15 -($AW$18*COS(RADIANS(A522)))-($AW$15*COS(RADIANS(DEGREES(ASIN(SIN(RADIANS(A523))*($AW$18/$AW$15)))))))</f>
        <v>-4.7482492021864248E-2</v>
      </c>
      <c r="AS522">
        <f t="shared" si="153"/>
        <v>1515.2305434210377</v>
      </c>
    </row>
    <row r="523" spans="1:45" customFormat="1" x14ac:dyDescent="0.2">
      <c r="A523" s="7">
        <v>158</v>
      </c>
      <c r="B523" s="7">
        <v>427.92</v>
      </c>
      <c r="C523" s="7">
        <f t="shared" si="163"/>
        <v>4.2791999999999998E-4</v>
      </c>
      <c r="D523" s="7"/>
      <c r="E523" s="7">
        <v>4.5279999999999996</v>
      </c>
      <c r="F523" s="7"/>
      <c r="G523" s="7">
        <v>4.4130000000000003</v>
      </c>
      <c r="H523" s="7">
        <v>4.6589999999999998</v>
      </c>
      <c r="I523" s="7">
        <v>4.3899999999999997</v>
      </c>
      <c r="J523" s="7">
        <v>4.6500000000000004</v>
      </c>
      <c r="L523" s="13">
        <f t="shared" si="154"/>
        <v>4.2791999999999998E-4</v>
      </c>
      <c r="M523" s="12"/>
      <c r="N523" s="10">
        <f t="shared" si="155"/>
        <v>0.91999999999995907</v>
      </c>
      <c r="O523" s="10">
        <f t="shared" si="156"/>
        <v>-5.0999999999999268E-2</v>
      </c>
      <c r="P523" s="10"/>
      <c r="Q523" s="13">
        <f t="shared" si="157"/>
        <v>9.1999999999995731E-7</v>
      </c>
      <c r="R523" s="10">
        <f t="shared" si="164"/>
        <v>-5099.9999999998836</v>
      </c>
      <c r="S523" s="10"/>
      <c r="T523" s="10">
        <f t="shared" si="158"/>
        <v>452799.99999999994</v>
      </c>
      <c r="U523" s="10"/>
      <c r="V523" s="10">
        <f t="shared" si="159"/>
        <v>-6.361026426023944</v>
      </c>
      <c r="W523" s="10"/>
      <c r="X523" s="10">
        <f t="shared" si="160"/>
        <v>0.655906418180215</v>
      </c>
      <c r="Y523" s="10">
        <f t="shared" si="161"/>
        <v>2.6313625848869608</v>
      </c>
      <c r="Z523" s="10"/>
      <c r="AA523" s="10">
        <f t="shared" si="165"/>
        <v>-4.9193237967698478E-3</v>
      </c>
      <c r="AB523" s="10">
        <f t="shared" si="166"/>
        <v>9.3270245324639234E-4</v>
      </c>
      <c r="AC523" s="10"/>
      <c r="AD523" s="10">
        <f t="shared" si="167"/>
        <v>5.6559064181802148</v>
      </c>
      <c r="AE523" s="10">
        <f t="shared" si="162"/>
        <v>-3.3686374151130396</v>
      </c>
      <c r="AF523" s="10"/>
      <c r="AG523" s="24">
        <f t="shared" si="168"/>
        <v>-4.9193237967699588E-3</v>
      </c>
      <c r="AH523" s="24">
        <f t="shared" si="169"/>
        <v>9.3270245324683643E-4</v>
      </c>
      <c r="AJ523" s="57">
        <f t="shared" si="170"/>
        <v>39.368639999998251</v>
      </c>
      <c r="AL523">
        <v>1</v>
      </c>
      <c r="AN523">
        <v>1</v>
      </c>
      <c r="AO523">
        <f t="shared" si="151"/>
        <v>0</v>
      </c>
      <c r="AP523">
        <f t="shared" si="152"/>
        <v>0</v>
      </c>
      <c r="AR523" s="11">
        <f>($AW$18*$AW$15 -($AW$18*COS(RADIANS(A523)))-($AW$15*COS(RADIANS(DEGREES(ASIN(SIN(RADIANS(A524))*($AW$18/$AW$15)))))))</f>
        <v>-4.7233732239956722E-2</v>
      </c>
      <c r="AS523">
        <f t="shared" si="153"/>
        <v>1499.1040906092783</v>
      </c>
    </row>
    <row r="524" spans="1:45" customFormat="1" x14ac:dyDescent="0.2">
      <c r="A524" s="7">
        <v>159</v>
      </c>
      <c r="B524" s="7">
        <v>428.84</v>
      </c>
      <c r="C524" s="7">
        <f t="shared" si="163"/>
        <v>4.2883999999999994E-4</v>
      </c>
      <c r="D524" s="7"/>
      <c r="E524" s="7">
        <v>4.4770000000000003</v>
      </c>
      <c r="F524" s="7"/>
      <c r="G524" s="7">
        <v>4.343</v>
      </c>
      <c r="H524" s="7">
        <v>4.5919999999999996</v>
      </c>
      <c r="I524" s="7">
        <v>4.3230000000000004</v>
      </c>
      <c r="J524" s="7">
        <v>4.6500000000000004</v>
      </c>
      <c r="L524" s="13">
        <f t="shared" si="154"/>
        <v>4.2883999999999994E-4</v>
      </c>
      <c r="M524" s="12"/>
      <c r="N524" s="10">
        <f t="shared" si="155"/>
        <v>0.8800000000000523</v>
      </c>
      <c r="O524" s="10">
        <f t="shared" si="156"/>
        <v>-5.8000000000000718E-2</v>
      </c>
      <c r="P524" s="10"/>
      <c r="Q524" s="13">
        <f t="shared" si="157"/>
        <v>8.8000000000008644E-7</v>
      </c>
      <c r="R524" s="10">
        <f t="shared" si="164"/>
        <v>-5800.0000000001164</v>
      </c>
      <c r="S524" s="10"/>
      <c r="T524" s="10">
        <f t="shared" si="158"/>
        <v>447700.00000000006</v>
      </c>
      <c r="U524" s="10"/>
      <c r="V524" s="10">
        <f t="shared" si="159"/>
        <v>-9.1097147584927907</v>
      </c>
      <c r="W524" s="10"/>
      <c r="X524" s="10">
        <f t="shared" si="160"/>
        <v>0.65098709438344515</v>
      </c>
      <c r="Y524" s="10">
        <f t="shared" si="161"/>
        <v>2.6322952873402072</v>
      </c>
      <c r="Z524" s="10"/>
      <c r="AA524" s="10">
        <f t="shared" si="165"/>
        <v>-5.6630928211518494E-3</v>
      </c>
      <c r="AB524" s="10">
        <f t="shared" si="166"/>
        <v>8.9027971932065242E-4</v>
      </c>
      <c r="AC524" s="10"/>
      <c r="AD524" s="10">
        <f t="shared" si="167"/>
        <v>5.6509870943834448</v>
      </c>
      <c r="AE524" s="10">
        <f t="shared" si="162"/>
        <v>-3.3677047126597928</v>
      </c>
      <c r="AF524" s="10"/>
      <c r="AG524" s="24">
        <f t="shared" si="168"/>
        <v>-5.6630928211518494E-3</v>
      </c>
      <c r="AH524" s="24">
        <f t="shared" si="169"/>
        <v>8.9027971932065242E-4</v>
      </c>
      <c r="AJ524" s="57">
        <f t="shared" si="170"/>
        <v>37.737920000002241</v>
      </c>
      <c r="AL524">
        <v>1</v>
      </c>
      <c r="AN524">
        <v>1</v>
      </c>
      <c r="AO524">
        <f t="shared" si="151"/>
        <v>0</v>
      </c>
      <c r="AP524">
        <f t="shared" si="152"/>
        <v>0</v>
      </c>
      <c r="AR524" s="11">
        <f>($AW$18*$AW$15 -($AW$18*COS(RADIANS(A524)))-($AW$15*COS(RADIANS(DEGREES(ASIN(SIN(RADIANS(A525))*($AW$18/$AW$15)))))))</f>
        <v>-4.6996133621799982E-2</v>
      </c>
      <c r="AS524">
        <f t="shared" si="153"/>
        <v>1485.4059796567237</v>
      </c>
    </row>
    <row r="525" spans="1:45" customFormat="1" x14ac:dyDescent="0.2">
      <c r="A525" s="7">
        <v>160</v>
      </c>
      <c r="B525" s="7">
        <v>429.72</v>
      </c>
      <c r="C525" s="7">
        <f t="shared" si="163"/>
        <v>4.2972000000000003E-4</v>
      </c>
      <c r="D525" s="7"/>
      <c r="E525" s="7">
        <v>4.4189999999999996</v>
      </c>
      <c r="F525" s="7"/>
      <c r="G525" s="7">
        <v>4.2699999999999996</v>
      </c>
      <c r="H525" s="7">
        <v>4.524</v>
      </c>
      <c r="I525" s="7">
        <v>4.2530000000000001</v>
      </c>
      <c r="J525" s="7">
        <v>4.6289999999999996</v>
      </c>
      <c r="L525" s="13">
        <f t="shared" si="154"/>
        <v>4.2972000000000003E-4</v>
      </c>
      <c r="M525" s="12"/>
      <c r="N525" s="10">
        <f t="shared" si="155"/>
        <v>0.82999999999998408</v>
      </c>
      <c r="O525" s="10">
        <f t="shared" si="156"/>
        <v>-7.6999999999999957E-2</v>
      </c>
      <c r="P525" s="10"/>
      <c r="Q525" s="13">
        <f t="shared" si="157"/>
        <v>8.299999999999497E-7</v>
      </c>
      <c r="R525" s="10">
        <f t="shared" si="164"/>
        <v>-7700</v>
      </c>
      <c r="S525" s="10"/>
      <c r="T525" s="10">
        <f t="shared" si="158"/>
        <v>441899.99999999994</v>
      </c>
      <c r="U525" s="10"/>
      <c r="V525" s="10">
        <f t="shared" si="159"/>
        <v>-10.650056001226826</v>
      </c>
      <c r="W525" s="10"/>
      <c r="X525" s="10">
        <f t="shared" si="160"/>
        <v>0.6453240015622933</v>
      </c>
      <c r="Y525" s="10">
        <f t="shared" si="161"/>
        <v>2.6331855670595279</v>
      </c>
      <c r="Z525" s="10"/>
      <c r="AA525" s="10">
        <f t="shared" si="165"/>
        <v>-7.6341824438921346E-3</v>
      </c>
      <c r="AB525" s="10">
        <f t="shared" si="166"/>
        <v>8.3802650755604446E-4</v>
      </c>
      <c r="AC525" s="10"/>
      <c r="AD525" s="10">
        <f t="shared" si="167"/>
        <v>5.645324001562293</v>
      </c>
      <c r="AE525" s="10">
        <f t="shared" si="162"/>
        <v>-3.3668144329404721</v>
      </c>
      <c r="AF525" s="10"/>
      <c r="AG525" s="24">
        <f t="shared" si="168"/>
        <v>-7.6341824438914685E-3</v>
      </c>
      <c r="AH525" s="24">
        <f t="shared" si="169"/>
        <v>8.3802650755604446E-4</v>
      </c>
      <c r="AJ525" s="57">
        <f t="shared" si="170"/>
        <v>35.666759999999314</v>
      </c>
      <c r="AL525">
        <v>1</v>
      </c>
      <c r="AN525">
        <v>1</v>
      </c>
      <c r="AO525">
        <f t="shared" si="151"/>
        <v>0</v>
      </c>
      <c r="AP525">
        <f t="shared" si="152"/>
        <v>0</v>
      </c>
      <c r="AR525" s="11">
        <f>($AW$18*$AW$15 -($AW$18*COS(RADIANS(A525)))-($AW$15*COS(RADIANS(DEGREES(ASIN(SIN(RADIANS(A526))*($AW$18/$AW$15)))))))</f>
        <v>-4.6769585673944583E-2</v>
      </c>
      <c r="AS525">
        <f t="shared" si="153"/>
        <v>1469.1710256080319</v>
      </c>
    </row>
    <row r="526" spans="1:45" customFormat="1" x14ac:dyDescent="0.2">
      <c r="A526" s="7">
        <v>161</v>
      </c>
      <c r="B526" s="7">
        <v>430.55</v>
      </c>
      <c r="C526" s="7">
        <f t="shared" si="163"/>
        <v>4.3054999999999998E-4</v>
      </c>
      <c r="D526" s="7"/>
      <c r="E526" s="7">
        <v>4.3419999999999996</v>
      </c>
      <c r="F526" s="7"/>
      <c r="G526" s="7">
        <v>4.1980000000000004</v>
      </c>
      <c r="H526" s="7">
        <v>4.452</v>
      </c>
      <c r="I526" s="7">
        <v>4.1840000000000002</v>
      </c>
      <c r="J526" s="7">
        <v>4.5359999999999996</v>
      </c>
      <c r="L526" s="13">
        <f t="shared" si="154"/>
        <v>4.3054999999999998E-4</v>
      </c>
      <c r="M526" s="12"/>
      <c r="N526" s="10">
        <f t="shared" si="155"/>
        <v>0.80000000000001137</v>
      </c>
      <c r="O526" s="10">
        <f t="shared" si="156"/>
        <v>-8.4999999999999964E-2</v>
      </c>
      <c r="P526" s="10"/>
      <c r="Q526" s="13">
        <f t="shared" si="157"/>
        <v>8.0000000000001945E-7</v>
      </c>
      <c r="R526" s="10">
        <f t="shared" si="164"/>
        <v>-8500</v>
      </c>
      <c r="S526" s="10"/>
      <c r="T526" s="10">
        <f t="shared" si="158"/>
        <v>434199.99999999994</v>
      </c>
      <c r="U526" s="10"/>
      <c r="V526" s="10">
        <f t="shared" si="159"/>
        <v>-9.9567042852890939</v>
      </c>
      <c r="W526" s="10"/>
      <c r="X526" s="10">
        <f t="shared" si="160"/>
        <v>0.63768981911840117</v>
      </c>
      <c r="Y526" s="10">
        <f t="shared" si="161"/>
        <v>2.6340235935670839</v>
      </c>
      <c r="Z526" s="10"/>
      <c r="AA526" s="10">
        <f t="shared" si="165"/>
        <v>-8.586168941264738E-3</v>
      </c>
      <c r="AB526" s="10">
        <f t="shared" si="166"/>
        <v>8.062088068152562E-4</v>
      </c>
      <c r="AC526" s="10"/>
      <c r="AD526" s="10">
        <f t="shared" si="167"/>
        <v>5.6376898191184015</v>
      </c>
      <c r="AE526" s="10">
        <f t="shared" si="162"/>
        <v>-3.3659764064329161</v>
      </c>
      <c r="AF526" s="10"/>
      <c r="AG526" s="24">
        <f t="shared" si="168"/>
        <v>-8.586168941264738E-3</v>
      </c>
      <c r="AH526" s="24">
        <f t="shared" si="169"/>
        <v>8.062088068152562E-4</v>
      </c>
      <c r="AJ526" s="57">
        <f t="shared" si="170"/>
        <v>34.444000000000486</v>
      </c>
      <c r="AL526">
        <v>1</v>
      </c>
      <c r="AN526">
        <v>1</v>
      </c>
      <c r="AO526">
        <f t="shared" si="151"/>
        <v>0</v>
      </c>
      <c r="AP526">
        <f t="shared" si="152"/>
        <v>0</v>
      </c>
      <c r="AR526" s="11">
        <f>($AW$18*$AW$15 -($AW$18*COS(RADIANS(A526)))-($AW$15*COS(RADIANS(DEGREES(ASIN(SIN(RADIANS(A527))*($AW$18/$AW$15)))))))</f>
        <v>-4.6553983791736558E-2</v>
      </c>
      <c r="AS526">
        <f t="shared" si="153"/>
        <v>1446.3593213836239</v>
      </c>
    </row>
    <row r="527" spans="1:45" customFormat="1" x14ac:dyDescent="0.2">
      <c r="A527" s="7">
        <v>162</v>
      </c>
      <c r="B527" s="7">
        <v>431.35</v>
      </c>
      <c r="C527" s="7">
        <f t="shared" si="163"/>
        <v>4.3135E-4</v>
      </c>
      <c r="D527" s="7"/>
      <c r="E527" s="7">
        <v>4.2569999999999997</v>
      </c>
      <c r="F527" s="7"/>
      <c r="G527" s="7">
        <v>4.1310000000000002</v>
      </c>
      <c r="H527" s="7">
        <v>4.3860000000000001</v>
      </c>
      <c r="I527" s="7">
        <v>4.109</v>
      </c>
      <c r="J527" s="7">
        <v>4.4009999999999998</v>
      </c>
      <c r="L527" s="13">
        <f t="shared" si="154"/>
        <v>4.3135E-4</v>
      </c>
      <c r="M527" s="12"/>
      <c r="N527" s="10">
        <f t="shared" si="155"/>
        <v>0.75</v>
      </c>
      <c r="O527" s="10">
        <f t="shared" si="156"/>
        <v>-7.299999999999951E-2</v>
      </c>
      <c r="P527" s="10"/>
      <c r="Q527" s="13">
        <f t="shared" si="157"/>
        <v>7.4999999999999113E-7</v>
      </c>
      <c r="R527" s="10">
        <f t="shared" si="164"/>
        <v>-7299.9999999999418</v>
      </c>
      <c r="S527" s="10"/>
      <c r="T527" s="10">
        <f t="shared" si="158"/>
        <v>425699.99999999994</v>
      </c>
      <c r="U527" s="10"/>
      <c r="V527" s="10">
        <f t="shared" si="159"/>
        <v>-7.2777601812215318</v>
      </c>
      <c r="W527" s="10"/>
      <c r="X527" s="10">
        <f t="shared" si="160"/>
        <v>0.62910365017713643</v>
      </c>
      <c r="Y527" s="10">
        <f t="shared" si="161"/>
        <v>2.6348298023738992</v>
      </c>
      <c r="Z527" s="10"/>
      <c r="AA527" s="10">
        <f t="shared" si="165"/>
        <v>-7.5119743179186127E-3</v>
      </c>
      <c r="AB527" s="10">
        <f t="shared" si="166"/>
        <v>7.544639373309181E-4</v>
      </c>
      <c r="AC527" s="10"/>
      <c r="AD527" s="10">
        <f t="shared" si="167"/>
        <v>5.6291036501771368</v>
      </c>
      <c r="AE527" s="10">
        <f t="shared" si="162"/>
        <v>-3.3651701976261008</v>
      </c>
      <c r="AF527" s="10"/>
      <c r="AG527" s="24">
        <f t="shared" si="168"/>
        <v>-7.5119743179188347E-3</v>
      </c>
      <c r="AH527" s="24">
        <f t="shared" si="169"/>
        <v>7.544639373309181E-4</v>
      </c>
      <c r="AJ527" s="57">
        <f t="shared" si="170"/>
        <v>32.351250000000007</v>
      </c>
      <c r="AL527">
        <v>1</v>
      </c>
      <c r="AN527">
        <v>1</v>
      </c>
      <c r="AO527">
        <f t="shared" si="151"/>
        <v>0</v>
      </c>
      <c r="AP527">
        <f t="shared" si="152"/>
        <v>0</v>
      </c>
      <c r="AR527" s="11">
        <f>($AW$18*$AW$15 -($AW$18*COS(RADIANS(A527)))-($AW$15*COS(RADIANS(DEGREES(ASIN(SIN(RADIANS(A528))*($AW$18/$AW$15)))))))</f>
        <v>-4.6349229251534022E-2</v>
      </c>
      <c r="AS527">
        <f t="shared" si="153"/>
        <v>1420.6799087324025</v>
      </c>
    </row>
    <row r="528" spans="1:45" customFormat="1" x14ac:dyDescent="0.2">
      <c r="A528" s="7">
        <v>163</v>
      </c>
      <c r="B528" s="7">
        <v>432.1</v>
      </c>
      <c r="C528" s="7">
        <f t="shared" si="163"/>
        <v>4.3209999999999999E-4</v>
      </c>
      <c r="D528" s="7"/>
      <c r="E528" s="7">
        <v>4.1840000000000002</v>
      </c>
      <c r="F528" s="7"/>
      <c r="G528" s="7">
        <v>4.0620000000000003</v>
      </c>
      <c r="H528" s="7">
        <v>4.3150000000000004</v>
      </c>
      <c r="I528" s="7">
        <v>4.0449999999999999</v>
      </c>
      <c r="J528" s="7">
        <v>4.3159999999999998</v>
      </c>
      <c r="L528" s="13">
        <f t="shared" si="154"/>
        <v>4.3209999999999999E-4</v>
      </c>
      <c r="M528" s="12"/>
      <c r="N528" s="10">
        <f t="shared" si="155"/>
        <v>0.69999999999998863</v>
      </c>
      <c r="O528" s="10">
        <f t="shared" si="156"/>
        <v>-4.9000000000000377E-2</v>
      </c>
      <c r="P528" s="10"/>
      <c r="Q528" s="13">
        <f t="shared" si="157"/>
        <v>7.0000000000001701E-7</v>
      </c>
      <c r="R528" s="10">
        <f t="shared" si="164"/>
        <v>-4900</v>
      </c>
      <c r="S528" s="10"/>
      <c r="T528" s="10">
        <f t="shared" si="158"/>
        <v>418400</v>
      </c>
      <c r="U528" s="10"/>
      <c r="V528" s="10">
        <f t="shared" si="159"/>
        <v>-7.0739066710478857</v>
      </c>
      <c r="W528" s="10"/>
      <c r="X528" s="10">
        <f t="shared" si="160"/>
        <v>0.62159167585921782</v>
      </c>
      <c r="Y528" s="10">
        <f t="shared" si="161"/>
        <v>2.6355842663112301</v>
      </c>
      <c r="Z528" s="10"/>
      <c r="AA528" s="10">
        <f t="shared" si="165"/>
        <v>-5.1161619706523442E-3</v>
      </c>
      <c r="AB528" s="10">
        <f t="shared" si="166"/>
        <v>7.0298578728289485E-4</v>
      </c>
      <c r="AC528" s="10"/>
      <c r="AD528" s="10">
        <f t="shared" si="167"/>
        <v>5.6215916758592179</v>
      </c>
      <c r="AE528" s="10">
        <f t="shared" si="162"/>
        <v>-3.3644157336887699</v>
      </c>
      <c r="AF528" s="10"/>
      <c r="AG528" s="24">
        <f t="shared" si="168"/>
        <v>-5.1161619706521222E-3</v>
      </c>
      <c r="AH528" s="24">
        <f t="shared" si="169"/>
        <v>7.0298578728289485E-4</v>
      </c>
      <c r="AJ528" s="57">
        <f t="shared" si="170"/>
        <v>30.24699999999951</v>
      </c>
      <c r="AL528">
        <v>1</v>
      </c>
      <c r="AN528">
        <v>1</v>
      </c>
      <c r="AO528">
        <f t="shared" si="151"/>
        <v>0</v>
      </c>
      <c r="AP528">
        <f t="shared" si="152"/>
        <v>0</v>
      </c>
      <c r="AR528" s="11">
        <f>($AW$18*$AW$15 -($AW$18*COS(RADIANS(A528)))-($AW$15*COS(RADIANS(DEGREES(ASIN(SIN(RADIANS(A529))*($AW$18/$AW$15)))))))</f>
        <v>-4.6155229200341291E-2</v>
      </c>
      <c r="AS528">
        <f t="shared" si="153"/>
        <v>1398.7455836987992</v>
      </c>
    </row>
    <row r="529" spans="1:45" customFormat="1" x14ac:dyDescent="0.2">
      <c r="A529" s="7">
        <v>164</v>
      </c>
      <c r="B529" s="7">
        <v>432.8</v>
      </c>
      <c r="C529" s="7">
        <f t="shared" si="163"/>
        <v>4.328E-4</v>
      </c>
      <c r="D529" s="7"/>
      <c r="E529" s="7">
        <v>4.1349999999999998</v>
      </c>
      <c r="F529" s="7"/>
      <c r="G529" s="7">
        <v>3.9929999999999999</v>
      </c>
      <c r="H529" s="7">
        <v>4.2469999999999999</v>
      </c>
      <c r="I529" s="7">
        <v>3.9820000000000002</v>
      </c>
      <c r="J529" s="7">
        <v>4.3159999999999998</v>
      </c>
      <c r="L529" s="13">
        <f t="shared" si="154"/>
        <v>4.328E-4</v>
      </c>
      <c r="M529" s="12"/>
      <c r="N529" s="10">
        <f t="shared" si="155"/>
        <v>0.67000000000001592</v>
      </c>
      <c r="O529" s="10">
        <f t="shared" si="156"/>
        <v>-4.4999999999999929E-2</v>
      </c>
      <c r="P529" s="10"/>
      <c r="Q529" s="13">
        <f t="shared" si="157"/>
        <v>6.6999999999997834E-7</v>
      </c>
      <c r="R529" s="10">
        <f t="shared" si="164"/>
        <v>-4500</v>
      </c>
      <c r="S529" s="10"/>
      <c r="T529" s="10">
        <f t="shared" si="158"/>
        <v>413500</v>
      </c>
      <c r="U529" s="10"/>
      <c r="V529" s="10">
        <f t="shared" si="159"/>
        <v>-8.4326705409750424</v>
      </c>
      <c r="W529" s="10"/>
      <c r="X529" s="10">
        <f t="shared" si="160"/>
        <v>0.61647551388856547</v>
      </c>
      <c r="Y529" s="10">
        <f t="shared" si="161"/>
        <v>2.636287252098513</v>
      </c>
      <c r="Z529" s="10"/>
      <c r="AA529" s="10">
        <f t="shared" si="165"/>
        <v>-4.7522058812237145E-3</v>
      </c>
      <c r="AB529" s="10">
        <f t="shared" si="166"/>
        <v>6.7179369225689456E-4</v>
      </c>
      <c r="AC529" s="10"/>
      <c r="AD529" s="10">
        <f t="shared" si="167"/>
        <v>5.6164755138885658</v>
      </c>
      <c r="AE529" s="10">
        <f t="shared" si="162"/>
        <v>-3.363712747901487</v>
      </c>
      <c r="AF529" s="10"/>
      <c r="AG529" s="24">
        <f t="shared" si="168"/>
        <v>-4.7522058812239365E-3</v>
      </c>
      <c r="AH529" s="24">
        <f t="shared" si="169"/>
        <v>6.7179369225689456E-4</v>
      </c>
      <c r="AJ529" s="57">
        <f t="shared" si="170"/>
        <v>28.997600000000688</v>
      </c>
      <c r="AL529">
        <v>1</v>
      </c>
      <c r="AN529">
        <v>1</v>
      </c>
      <c r="AO529">
        <f t="shared" si="151"/>
        <v>0</v>
      </c>
      <c r="AP529">
        <f t="shared" si="152"/>
        <v>0</v>
      </c>
      <c r="AR529" s="11">
        <f>($AW$18*$AW$15 -($AW$18*COS(RADIANS(A529)))-($AW$15*COS(RADIANS(DEGREES(ASIN(SIN(RADIANS(A530))*($AW$18/$AW$15)))))))</f>
        <v>-4.5971896643354881E-2</v>
      </c>
      <c r="AS529">
        <f t="shared" si="153"/>
        <v>1384.6039050825389</v>
      </c>
    </row>
    <row r="530" spans="1:45" customFormat="1" x14ac:dyDescent="0.2">
      <c r="A530" s="7">
        <v>165</v>
      </c>
      <c r="B530" s="7">
        <v>433.47</v>
      </c>
      <c r="C530" s="7">
        <f t="shared" si="163"/>
        <v>4.3346999999999998E-4</v>
      </c>
      <c r="D530" s="7"/>
      <c r="E530" s="7">
        <v>4.09</v>
      </c>
      <c r="F530" s="7"/>
      <c r="G530" s="7">
        <v>3.919</v>
      </c>
      <c r="H530" s="7">
        <v>4.1760000000000002</v>
      </c>
      <c r="I530" s="7">
        <v>3.9039999999999999</v>
      </c>
      <c r="J530" s="7">
        <v>4.3620000000000001</v>
      </c>
      <c r="L530" s="13">
        <f t="shared" si="154"/>
        <v>4.3346999999999998E-4</v>
      </c>
      <c r="M530" s="12"/>
      <c r="N530" s="10">
        <f t="shared" si="155"/>
        <v>0.6199999999999477</v>
      </c>
      <c r="O530" s="10">
        <f t="shared" si="156"/>
        <v>-4.8999999999999488E-2</v>
      </c>
      <c r="P530" s="10"/>
      <c r="Q530" s="13">
        <f t="shared" si="157"/>
        <v>6.1999999999995002E-7</v>
      </c>
      <c r="R530" s="10">
        <f t="shared" si="164"/>
        <v>-4899.9999999999418</v>
      </c>
      <c r="S530" s="10"/>
      <c r="T530" s="10">
        <f t="shared" si="158"/>
        <v>409000</v>
      </c>
      <c r="U530" s="10"/>
      <c r="V530" s="10">
        <f t="shared" si="159"/>
        <v>-11.017030127761796</v>
      </c>
      <c r="W530" s="10"/>
      <c r="X530" s="10">
        <f t="shared" si="160"/>
        <v>0.61172330800734176</v>
      </c>
      <c r="Y530" s="10">
        <f t="shared" si="161"/>
        <v>2.6369590457907699</v>
      </c>
      <c r="Z530" s="10"/>
      <c r="AA530" s="10">
        <f t="shared" si="165"/>
        <v>-5.2344575646936509E-3</v>
      </c>
      <c r="AB530" s="10">
        <f t="shared" si="166"/>
        <v>6.2073545257801399E-4</v>
      </c>
      <c r="AC530" s="10"/>
      <c r="AD530" s="10">
        <f t="shared" si="167"/>
        <v>5.6117233080073419</v>
      </c>
      <c r="AE530" s="10">
        <f t="shared" si="162"/>
        <v>-3.3630409542092301</v>
      </c>
      <c r="AF530" s="10"/>
      <c r="AG530" s="24">
        <f t="shared" si="168"/>
        <v>-5.2344575646934288E-3</v>
      </c>
      <c r="AH530" s="24">
        <f t="shared" si="169"/>
        <v>6.2073545257801399E-4</v>
      </c>
      <c r="AJ530" s="57">
        <f t="shared" si="170"/>
        <v>26.875139999997735</v>
      </c>
      <c r="AL530">
        <v>1</v>
      </c>
      <c r="AN530">
        <v>1</v>
      </c>
      <c r="AO530">
        <f t="shared" si="151"/>
        <v>0</v>
      </c>
      <c r="AP530">
        <f t="shared" si="152"/>
        <v>0</v>
      </c>
      <c r="AR530" s="11">
        <f>($AW$18*$AW$15 -($AW$18*COS(RADIANS(A530)))-($AW$15*COS(RADIANS(DEGREES(ASIN(SIN(RADIANS(A531))*($AW$18/$AW$15)))))))</f>
        <v>-4.5799150429877089E-2</v>
      </c>
      <c r="AS530">
        <f t="shared" si="153"/>
        <v>1371.6557864934859</v>
      </c>
    </row>
    <row r="531" spans="1:45" customFormat="1" x14ac:dyDescent="0.2">
      <c r="A531" s="7">
        <v>166</v>
      </c>
      <c r="B531" s="7">
        <v>434.09</v>
      </c>
      <c r="C531" s="7">
        <f t="shared" si="163"/>
        <v>4.3408999999999993E-4</v>
      </c>
      <c r="D531" s="7"/>
      <c r="E531" s="7">
        <v>4.0410000000000004</v>
      </c>
      <c r="F531" s="7"/>
      <c r="G531" s="7">
        <v>3.8420000000000001</v>
      </c>
      <c r="H531" s="7">
        <v>4.109</v>
      </c>
      <c r="I531" s="7">
        <v>3.831</v>
      </c>
      <c r="J531" s="7">
        <v>4.3819999999999997</v>
      </c>
      <c r="L531" s="13">
        <f t="shared" si="154"/>
        <v>4.3408999999999993E-4</v>
      </c>
      <c r="M531" s="12"/>
      <c r="N531" s="10">
        <f t="shared" si="155"/>
        <v>0.57000000000005002</v>
      </c>
      <c r="O531" s="10">
        <f t="shared" si="156"/>
        <v>-5.8000000000000274E-2</v>
      </c>
      <c r="P531" s="10"/>
      <c r="Q531" s="13">
        <f t="shared" si="157"/>
        <v>5.7000000000008433E-7</v>
      </c>
      <c r="R531" s="10">
        <f t="shared" si="164"/>
        <v>-5800.0000000000582</v>
      </c>
      <c r="S531" s="10"/>
      <c r="T531" s="10">
        <f t="shared" si="158"/>
        <v>404100.00000000006</v>
      </c>
      <c r="U531" s="10"/>
      <c r="V531" s="10">
        <f t="shared" si="159"/>
        <v>-11.814753506586467</v>
      </c>
      <c r="W531" s="10"/>
      <c r="X531" s="10">
        <f t="shared" si="160"/>
        <v>0.60648885044264811</v>
      </c>
      <c r="Y531" s="10">
        <f t="shared" si="161"/>
        <v>2.6375797812433479</v>
      </c>
      <c r="Z531" s="10"/>
      <c r="AA531" s="10">
        <f t="shared" si="165"/>
        <v>-6.2785440333200659E-3</v>
      </c>
      <c r="AB531" s="10">
        <f t="shared" si="166"/>
        <v>5.6989442349797415E-4</v>
      </c>
      <c r="AC531" s="10"/>
      <c r="AD531" s="10">
        <f t="shared" si="167"/>
        <v>5.6064888504426484</v>
      </c>
      <c r="AE531" s="10">
        <f t="shared" si="162"/>
        <v>-3.3624202187566521</v>
      </c>
      <c r="AF531" s="10"/>
      <c r="AG531" s="24">
        <f t="shared" si="168"/>
        <v>-6.2785440333206211E-3</v>
      </c>
      <c r="AH531" s="24">
        <f t="shared" si="169"/>
        <v>5.6989442349797415E-4</v>
      </c>
      <c r="AJ531" s="57">
        <f t="shared" si="170"/>
        <v>24.743130000002171</v>
      </c>
      <c r="AL531">
        <v>1</v>
      </c>
      <c r="AN531">
        <v>1</v>
      </c>
      <c r="AO531">
        <f t="shared" si="151"/>
        <v>0</v>
      </c>
      <c r="AP531">
        <f t="shared" si="152"/>
        <v>0</v>
      </c>
      <c r="AR531" s="11">
        <f>($AW$18*$AW$15 -($AW$18*COS(RADIANS(A531)))-($AW$15*COS(RADIANS(DEGREES(ASIN(SIN(RADIANS(A532))*($AW$18/$AW$15)))))))</f>
        <v>-4.5636915238017883E-2</v>
      </c>
      <c r="AS531">
        <f t="shared" si="153"/>
        <v>1357.1611461737109</v>
      </c>
    </row>
    <row r="532" spans="1:45" customFormat="1" x14ac:dyDescent="0.2">
      <c r="A532" s="7">
        <v>167</v>
      </c>
      <c r="B532" s="7">
        <v>434.66</v>
      </c>
      <c r="C532" s="7">
        <f t="shared" si="163"/>
        <v>4.3466000000000002E-4</v>
      </c>
      <c r="D532" s="7"/>
      <c r="E532" s="7">
        <v>3.9830000000000001</v>
      </c>
      <c r="F532" s="7"/>
      <c r="G532" s="7">
        <v>3.7719999999999998</v>
      </c>
      <c r="H532" s="7">
        <v>4.0369999999999999</v>
      </c>
      <c r="I532" s="7">
        <v>3.7570000000000001</v>
      </c>
      <c r="J532" s="7">
        <v>4.3639999999999999</v>
      </c>
      <c r="L532" s="13">
        <f t="shared" si="154"/>
        <v>4.3466000000000002E-4</v>
      </c>
      <c r="M532" s="12"/>
      <c r="N532" s="10">
        <f t="shared" si="155"/>
        <v>0.53999999999996362</v>
      </c>
      <c r="O532" s="10">
        <f t="shared" si="156"/>
        <v>-5.8000000000000274E-2</v>
      </c>
      <c r="P532" s="10"/>
      <c r="Q532" s="13">
        <f t="shared" si="157"/>
        <v>5.3999999999993723E-7</v>
      </c>
      <c r="R532" s="10">
        <f t="shared" si="164"/>
        <v>-5800</v>
      </c>
      <c r="S532" s="10"/>
      <c r="T532" s="10">
        <f t="shared" si="158"/>
        <v>398300</v>
      </c>
      <c r="U532" s="10"/>
      <c r="V532" s="10">
        <f t="shared" si="159"/>
        <v>-13.000052381504744</v>
      </c>
      <c r="W532" s="10"/>
      <c r="X532" s="10">
        <f t="shared" si="160"/>
        <v>0.60021030640932804</v>
      </c>
      <c r="Y532" s="10">
        <f t="shared" si="161"/>
        <v>2.6381496756668459</v>
      </c>
      <c r="Z532" s="10"/>
      <c r="AA532" s="10">
        <f t="shared" si="165"/>
        <v>-6.3706453280567565E-3</v>
      </c>
      <c r="AB532" s="10">
        <f t="shared" si="166"/>
        <v>5.3921102327780801E-4</v>
      </c>
      <c r="AC532" s="10"/>
      <c r="AD532" s="10">
        <f t="shared" si="167"/>
        <v>5.6002103064093278</v>
      </c>
      <c r="AE532" s="10">
        <f t="shared" si="162"/>
        <v>-3.3618503243331541</v>
      </c>
      <c r="AF532" s="10"/>
      <c r="AG532" s="24">
        <f t="shared" si="168"/>
        <v>-6.3706453280563125E-3</v>
      </c>
      <c r="AH532" s="24">
        <f t="shared" si="169"/>
        <v>5.3921102327736392E-4</v>
      </c>
      <c r="AJ532" s="57">
        <f t="shared" si="170"/>
        <v>23.47163999999842</v>
      </c>
      <c r="AL532">
        <v>1</v>
      </c>
      <c r="AN532">
        <v>1</v>
      </c>
      <c r="AO532">
        <f t="shared" si="151"/>
        <v>0</v>
      </c>
      <c r="AP532">
        <f t="shared" si="152"/>
        <v>0</v>
      </c>
      <c r="AR532" s="11">
        <f>($AW$18*$AW$15 -($AW$18*COS(RADIANS(A532)))-($AW$15*COS(RADIANS(DEGREES(ASIN(SIN(RADIANS(A533))*($AW$18/$AW$15)))))))</f>
        <v>-4.548512155857079E-2</v>
      </c>
      <c r="AS532">
        <f t="shared" si="153"/>
        <v>1339.4384702659947</v>
      </c>
    </row>
    <row r="533" spans="1:45" customFormat="1" x14ac:dyDescent="0.2">
      <c r="A533" s="7">
        <v>168</v>
      </c>
      <c r="B533" s="7">
        <v>435.2</v>
      </c>
      <c r="C533" s="7">
        <f t="shared" si="163"/>
        <v>4.3519999999999995E-4</v>
      </c>
      <c r="D533" s="7"/>
      <c r="E533" s="7">
        <v>3.9249999999999998</v>
      </c>
      <c r="F533" s="7"/>
      <c r="G533" s="7">
        <v>3.702</v>
      </c>
      <c r="H533" s="7">
        <v>3.9689999999999999</v>
      </c>
      <c r="I533" s="7">
        <v>3.6890000000000001</v>
      </c>
      <c r="J533" s="7">
        <v>4.3380000000000001</v>
      </c>
      <c r="L533" s="13">
        <f t="shared" si="154"/>
        <v>4.3519999999999995E-4</v>
      </c>
      <c r="M533" s="12"/>
      <c r="N533" s="10">
        <f t="shared" si="155"/>
        <v>0.49000000000000909</v>
      </c>
      <c r="O533" s="10">
        <f t="shared" si="156"/>
        <v>-5.699999999999994E-2</v>
      </c>
      <c r="P533" s="10"/>
      <c r="Q533" s="13">
        <f t="shared" si="157"/>
        <v>4.9000000000001733E-7</v>
      </c>
      <c r="R533" s="10">
        <f t="shared" si="164"/>
        <v>-5700</v>
      </c>
      <c r="S533" s="10"/>
      <c r="T533" s="10">
        <f t="shared" si="158"/>
        <v>392500</v>
      </c>
      <c r="U533" s="10"/>
      <c r="V533" s="10">
        <f t="shared" si="159"/>
        <v>-15.144131998328371</v>
      </c>
      <c r="W533" s="10"/>
      <c r="X533" s="10">
        <f t="shared" si="160"/>
        <v>0.59383966108127129</v>
      </c>
      <c r="Y533" s="10">
        <f t="shared" si="161"/>
        <v>2.6386888866901237</v>
      </c>
      <c r="Z533" s="10"/>
      <c r="AA533" s="10">
        <f t="shared" si="165"/>
        <v>-6.3531956703072323E-3</v>
      </c>
      <c r="AB533" s="10">
        <f t="shared" si="166"/>
        <v>4.8870539009104874E-4</v>
      </c>
      <c r="AC533" s="10"/>
      <c r="AD533" s="10">
        <f t="shared" si="167"/>
        <v>5.5938396610812715</v>
      </c>
      <c r="AE533" s="10">
        <f t="shared" si="162"/>
        <v>-3.3613111133098768</v>
      </c>
      <c r="AF533" s="10"/>
      <c r="AG533" s="24">
        <f t="shared" si="168"/>
        <v>-6.3531956703073433E-3</v>
      </c>
      <c r="AH533" s="24">
        <f t="shared" si="169"/>
        <v>4.8870539009104874E-4</v>
      </c>
      <c r="AJ533" s="57">
        <f t="shared" si="170"/>
        <v>21.324800000000394</v>
      </c>
      <c r="AL533">
        <v>1</v>
      </c>
      <c r="AN533">
        <v>1</v>
      </c>
      <c r="AO533">
        <f t="shared" si="151"/>
        <v>0</v>
      </c>
      <c r="AP533">
        <f t="shared" si="152"/>
        <v>0</v>
      </c>
      <c r="AR533" s="11">
        <f>($AW$18*$AW$15 -($AW$18*COS(RADIANS(A533)))-($AW$15*COS(RADIANS(DEGREES(ASIN(SIN(RADIANS(A534))*($AW$18/$AW$15)))))))</f>
        <v>-4.534370567841528E-2</v>
      </c>
      <c r="AS533">
        <f t="shared" si="153"/>
        <v>1321.5735373528964</v>
      </c>
    </row>
    <row r="534" spans="1:45" customFormat="1" x14ac:dyDescent="0.2">
      <c r="A534" s="7">
        <v>169</v>
      </c>
      <c r="B534" s="7">
        <v>435.69</v>
      </c>
      <c r="C534" s="7">
        <f t="shared" si="163"/>
        <v>4.3568999999999997E-4</v>
      </c>
      <c r="D534" s="7"/>
      <c r="E534" s="7">
        <v>3.8679999999999999</v>
      </c>
      <c r="F534" s="7"/>
      <c r="G534" s="7">
        <v>3.6419999999999999</v>
      </c>
      <c r="H534" s="7">
        <v>3.907</v>
      </c>
      <c r="I534" s="7">
        <v>3.6150000000000002</v>
      </c>
      <c r="J534" s="7">
        <v>4.3090000000000002</v>
      </c>
      <c r="L534" s="13">
        <f t="shared" si="154"/>
        <v>4.3568999999999997E-4</v>
      </c>
      <c r="M534" s="12"/>
      <c r="N534" s="10">
        <f t="shared" si="155"/>
        <v>0.44999999999998863</v>
      </c>
      <c r="O534" s="10">
        <f t="shared" si="156"/>
        <v>-6.0000000000000053E-2</v>
      </c>
      <c r="P534" s="10"/>
      <c r="Q534" s="13">
        <f t="shared" si="157"/>
        <v>4.4999999999998383E-7</v>
      </c>
      <c r="R534" s="10">
        <f t="shared" si="164"/>
        <v>-6000</v>
      </c>
      <c r="S534" s="10"/>
      <c r="T534" s="10">
        <f t="shared" si="158"/>
        <v>386800</v>
      </c>
      <c r="U534" s="10"/>
      <c r="V534" s="10">
        <f t="shared" si="159"/>
        <v>-20.530849787751865</v>
      </c>
      <c r="W534" s="10"/>
      <c r="X534" s="10">
        <f t="shared" si="160"/>
        <v>0.58748646541096405</v>
      </c>
      <c r="Y534" s="10">
        <f t="shared" si="161"/>
        <v>2.6391775920802147</v>
      </c>
      <c r="Z534" s="10"/>
      <c r="AA534" s="10">
        <f t="shared" si="165"/>
        <v>-6.78952569852731E-3</v>
      </c>
      <c r="AB534" s="10">
        <f t="shared" si="166"/>
        <v>4.4832716059772793E-4</v>
      </c>
      <c r="AC534" s="10"/>
      <c r="AD534" s="10">
        <f t="shared" si="167"/>
        <v>5.5874864654109642</v>
      </c>
      <c r="AE534" s="10">
        <f t="shared" si="162"/>
        <v>-3.3608224079197857</v>
      </c>
      <c r="AF534" s="10"/>
      <c r="AG534" s="24">
        <f t="shared" si="168"/>
        <v>-6.7895256985277541E-3</v>
      </c>
      <c r="AH534" s="24">
        <f t="shared" si="169"/>
        <v>4.4832716059772793E-4</v>
      </c>
      <c r="AJ534" s="57">
        <f t="shared" si="170"/>
        <v>19.606049999999506</v>
      </c>
      <c r="AL534">
        <v>1</v>
      </c>
      <c r="AN534">
        <v>1</v>
      </c>
      <c r="AO534">
        <f t="shared" si="151"/>
        <v>0</v>
      </c>
      <c r="AP534">
        <f t="shared" si="152"/>
        <v>0</v>
      </c>
      <c r="AR534" s="11">
        <f>($AW$18*$AW$15 -($AW$18*COS(RADIANS(A534)))-($AW$15*COS(RADIANS(DEGREES(ASIN(SIN(RADIANS(A535))*($AW$18/$AW$15)))))))</f>
        <v>-4.5212609663768596E-2</v>
      </c>
      <c r="AS534">
        <f t="shared" si="153"/>
        <v>1303.8476351890622</v>
      </c>
    </row>
    <row r="535" spans="1:45" customFormat="1" x14ac:dyDescent="0.2">
      <c r="A535" s="7">
        <v>170</v>
      </c>
      <c r="B535" s="7">
        <v>436.14</v>
      </c>
      <c r="C535" s="7">
        <f t="shared" si="163"/>
        <v>4.3613999999999995E-4</v>
      </c>
      <c r="D535" s="7"/>
      <c r="E535" s="7">
        <v>3.8079999999999998</v>
      </c>
      <c r="F535" s="7"/>
      <c r="G535" s="7">
        <v>3.5840000000000001</v>
      </c>
      <c r="H535" s="7">
        <v>3.8420000000000001</v>
      </c>
      <c r="I535" s="7">
        <v>3.5489999999999999</v>
      </c>
      <c r="J535" s="7">
        <v>4.258</v>
      </c>
      <c r="L535" s="13">
        <f t="shared" si="154"/>
        <v>4.3613999999999995E-4</v>
      </c>
      <c r="M535" s="12"/>
      <c r="N535" s="10">
        <f t="shared" si="155"/>
        <v>0.40000000000003411</v>
      </c>
      <c r="O535" s="10">
        <f t="shared" si="156"/>
        <v>-7.099999999999973E-2</v>
      </c>
      <c r="P535" s="10"/>
      <c r="Q535" s="13">
        <f t="shared" si="157"/>
        <v>4.0000000000006393E-7</v>
      </c>
      <c r="R535" s="10">
        <f t="shared" si="164"/>
        <v>-7100</v>
      </c>
      <c r="S535" s="10"/>
      <c r="T535" s="10">
        <f t="shared" si="158"/>
        <v>380800</v>
      </c>
      <c r="U535" s="10"/>
      <c r="V535" s="10">
        <f t="shared" si="159"/>
        <v>-22.641240332773343</v>
      </c>
      <c r="W535" s="10"/>
      <c r="X535" s="10">
        <f t="shared" si="160"/>
        <v>0.58069693971243674</v>
      </c>
      <c r="Y535" s="10">
        <f t="shared" si="161"/>
        <v>2.6396259192408125</v>
      </c>
      <c r="Z535" s="10"/>
      <c r="AA535" s="10">
        <f t="shared" si="165"/>
        <v>-8.1738418627991249E-3</v>
      </c>
      <c r="AB535" s="10">
        <f t="shared" si="166"/>
        <v>3.981248680542393E-4</v>
      </c>
      <c r="AC535" s="10"/>
      <c r="AD535" s="10">
        <f t="shared" si="167"/>
        <v>5.5806969397124364</v>
      </c>
      <c r="AE535" s="10">
        <f t="shared" si="162"/>
        <v>-3.360374080759188</v>
      </c>
      <c r="AF535" s="10"/>
      <c r="AG535" s="24">
        <f t="shared" si="168"/>
        <v>-8.173841862799236E-3</v>
      </c>
      <c r="AH535" s="24">
        <f t="shared" si="169"/>
        <v>3.9812486805468339E-4</v>
      </c>
      <c r="AJ535" s="57">
        <f t="shared" si="170"/>
        <v>17.445600000001487</v>
      </c>
      <c r="AL535">
        <v>1</v>
      </c>
      <c r="AN535">
        <v>1</v>
      </c>
      <c r="AO535">
        <f t="shared" si="151"/>
        <v>0</v>
      </c>
      <c r="AP535">
        <f t="shared" si="152"/>
        <v>0</v>
      </c>
      <c r="AR535" s="11">
        <f>($AW$18*$AW$15 -($AW$18*COS(RADIANS(A535)))-($AW$15*COS(RADIANS(DEGREES(ASIN(SIN(RADIANS(A536))*($AW$18/$AW$15)))))))</f>
        <v>-4.5091781343577567E-2</v>
      </c>
      <c r="AS535">
        <f t="shared" si="153"/>
        <v>1284.948273269951</v>
      </c>
    </row>
    <row r="536" spans="1:45" customFormat="1" x14ac:dyDescent="0.2">
      <c r="A536" s="7">
        <v>171</v>
      </c>
      <c r="B536" s="7">
        <v>436.54</v>
      </c>
      <c r="C536" s="7">
        <f t="shared" si="163"/>
        <v>4.3654000000000002E-4</v>
      </c>
      <c r="D536" s="7"/>
      <c r="E536" s="7">
        <v>3.7370000000000001</v>
      </c>
      <c r="F536" s="7"/>
      <c r="G536" s="7">
        <v>3.5129999999999999</v>
      </c>
      <c r="H536" s="7">
        <v>3.7730000000000001</v>
      </c>
      <c r="I536" s="7">
        <v>3.4790000000000001</v>
      </c>
      <c r="J536" s="7">
        <v>4.1829999999999998</v>
      </c>
      <c r="L536" s="13">
        <f t="shared" si="154"/>
        <v>4.3654000000000002E-4</v>
      </c>
      <c r="M536" s="12"/>
      <c r="N536" s="10">
        <f t="shared" si="155"/>
        <v>0.37000000000000455</v>
      </c>
      <c r="O536" s="10">
        <f t="shared" si="156"/>
        <v>-7.1000000000000174E-2</v>
      </c>
      <c r="P536" s="10"/>
      <c r="Q536" s="13">
        <f t="shared" si="157"/>
        <v>3.6999999999997105E-7</v>
      </c>
      <c r="R536" s="10">
        <f t="shared" si="164"/>
        <v>-7100</v>
      </c>
      <c r="S536" s="10"/>
      <c r="T536" s="10">
        <f t="shared" si="158"/>
        <v>373700</v>
      </c>
      <c r="U536" s="10"/>
      <c r="V536" s="10">
        <f t="shared" si="159"/>
        <v>-23.675968367310581</v>
      </c>
      <c r="W536" s="10"/>
      <c r="X536" s="10">
        <f t="shared" si="160"/>
        <v>0.57252309784963762</v>
      </c>
      <c r="Y536" s="10">
        <f t="shared" si="161"/>
        <v>2.6400240441088667</v>
      </c>
      <c r="Z536" s="10"/>
      <c r="AA536" s="10">
        <f t="shared" si="165"/>
        <v>-8.3306372234397408E-3</v>
      </c>
      <c r="AB536" s="10">
        <f t="shared" si="166"/>
        <v>3.6794085045688263E-4</v>
      </c>
      <c r="AC536" s="10"/>
      <c r="AD536" s="10">
        <f t="shared" si="167"/>
        <v>5.5725230978496372</v>
      </c>
      <c r="AE536" s="10">
        <f t="shared" si="162"/>
        <v>-3.3599759558911333</v>
      </c>
      <c r="AF536" s="10"/>
      <c r="AG536" s="24">
        <f t="shared" si="168"/>
        <v>-8.3306372234392967E-3</v>
      </c>
      <c r="AH536" s="24">
        <f t="shared" si="169"/>
        <v>3.6794085045688263E-4</v>
      </c>
      <c r="AJ536" s="57">
        <f t="shared" si="170"/>
        <v>16.151980000000201</v>
      </c>
      <c r="AL536">
        <v>1</v>
      </c>
      <c r="AN536">
        <v>1</v>
      </c>
      <c r="AO536">
        <f t="shared" si="151"/>
        <v>0</v>
      </c>
      <c r="AP536">
        <f t="shared" si="152"/>
        <v>0</v>
      </c>
      <c r="AR536" s="11">
        <f>($AW$18*$AW$15 -($AW$18*COS(RADIANS(A536)))-($AW$15*COS(RADIANS(DEGREES(ASIN(SIN(RADIANS(A537))*($AW$18/$AW$15)))))))</f>
        <v>-4.4981174293315107E-2</v>
      </c>
      <c r="AS536">
        <f t="shared" si="153"/>
        <v>1262.1469673386434</v>
      </c>
    </row>
    <row r="537" spans="1:45" customFormat="1" x14ac:dyDescent="0.2">
      <c r="A537" s="7">
        <v>172</v>
      </c>
      <c r="B537" s="7">
        <v>436.91</v>
      </c>
      <c r="C537" s="7">
        <f t="shared" si="163"/>
        <v>4.3690999999999999E-4</v>
      </c>
      <c r="D537" s="7"/>
      <c r="E537" s="7">
        <v>3.6659999999999999</v>
      </c>
      <c r="F537" s="7"/>
      <c r="G537" s="7">
        <v>3.448</v>
      </c>
      <c r="H537" s="7">
        <v>3.7069999999999999</v>
      </c>
      <c r="I537" s="7">
        <v>3.4140000000000001</v>
      </c>
      <c r="J537" s="7">
        <v>4.0960000000000001</v>
      </c>
      <c r="L537" s="13">
        <f t="shared" si="154"/>
        <v>4.3690999999999999E-4</v>
      </c>
      <c r="M537" s="12"/>
      <c r="N537" s="10">
        <f t="shared" si="155"/>
        <v>0.31999999999999318</v>
      </c>
      <c r="O537" s="10">
        <f t="shared" si="156"/>
        <v>-6.2999999999999723E-2</v>
      </c>
      <c r="P537" s="10"/>
      <c r="Q537" s="13">
        <f t="shared" si="157"/>
        <v>3.1999999999999694E-7</v>
      </c>
      <c r="R537" s="10">
        <f t="shared" si="164"/>
        <v>-6300</v>
      </c>
      <c r="S537" s="10"/>
      <c r="T537" s="10">
        <f t="shared" si="158"/>
        <v>366600</v>
      </c>
      <c r="U537" s="10"/>
      <c r="V537" s="10">
        <f t="shared" si="159"/>
        <v>-31.530806389859539</v>
      </c>
      <c r="W537" s="10"/>
      <c r="X537" s="10">
        <f t="shared" si="160"/>
        <v>0.56419246062619788</v>
      </c>
      <c r="Y537" s="10">
        <f t="shared" si="161"/>
        <v>2.6403919849593236</v>
      </c>
      <c r="Z537" s="10"/>
      <c r="AA537" s="10">
        <f t="shared" si="165"/>
        <v>-7.5281985036294019E-3</v>
      </c>
      <c r="AB537" s="10">
        <f t="shared" si="166"/>
        <v>3.1796792371263649E-4</v>
      </c>
      <c r="AC537" s="10"/>
      <c r="AD537" s="10">
        <f t="shared" si="167"/>
        <v>5.5641924606261979</v>
      </c>
      <c r="AE537" s="10">
        <f t="shared" si="162"/>
        <v>-3.3596080150406764</v>
      </c>
      <c r="AF537" s="10"/>
      <c r="AG537" s="24">
        <f t="shared" si="168"/>
        <v>-7.5281985036292909E-3</v>
      </c>
      <c r="AH537" s="24">
        <f t="shared" si="169"/>
        <v>3.179679237121924E-4</v>
      </c>
      <c r="AJ537" s="57">
        <f t="shared" si="170"/>
        <v>13.981119999999702</v>
      </c>
      <c r="AL537">
        <v>1</v>
      </c>
      <c r="AN537">
        <v>1</v>
      </c>
      <c r="AO537">
        <f t="shared" si="151"/>
        <v>0</v>
      </c>
      <c r="AP537">
        <f t="shared" si="152"/>
        <v>0</v>
      </c>
      <c r="AR537" s="11">
        <f>($AW$18*$AW$15 -($AW$18*COS(RADIANS(A537)))-($AW$15*COS(RADIANS(DEGREES(ASIN(SIN(RADIANS(A538))*($AW$18/$AW$15)))))))</f>
        <v>-4.4880747819417047E-2</v>
      </c>
      <c r="AS537">
        <f t="shared" si="153"/>
        <v>1239.2166266362606</v>
      </c>
    </row>
    <row r="538" spans="1:45" customFormat="1" x14ac:dyDescent="0.2">
      <c r="A538" s="7">
        <v>173</v>
      </c>
      <c r="B538" s="7">
        <v>437.23</v>
      </c>
      <c r="C538" s="7">
        <f t="shared" si="163"/>
        <v>4.3722999999999999E-4</v>
      </c>
      <c r="D538" s="7"/>
      <c r="E538" s="7">
        <v>3.6030000000000002</v>
      </c>
      <c r="F538" s="7"/>
      <c r="G538" s="7">
        <v>3.3879999999999999</v>
      </c>
      <c r="H538" s="7">
        <v>3.6440000000000001</v>
      </c>
      <c r="I538" s="7">
        <v>3.3530000000000002</v>
      </c>
      <c r="J538" s="7">
        <v>4.0259999999999998</v>
      </c>
      <c r="L538" s="13">
        <f t="shared" si="154"/>
        <v>4.3722999999999999E-4</v>
      </c>
      <c r="M538" s="12"/>
      <c r="N538" s="10">
        <f t="shared" si="155"/>
        <v>0.27999999999997272</v>
      </c>
      <c r="O538" s="10">
        <f t="shared" si="156"/>
        <v>-7.2000000000000064E-2</v>
      </c>
      <c r="P538" s="10"/>
      <c r="Q538" s="13">
        <f t="shared" si="157"/>
        <v>2.7999999999996344E-7</v>
      </c>
      <c r="R538" s="10">
        <f t="shared" si="164"/>
        <v>-7200</v>
      </c>
      <c r="S538" s="10"/>
      <c r="T538" s="10">
        <f t="shared" si="158"/>
        <v>360300</v>
      </c>
      <c r="U538" s="10"/>
      <c r="V538" s="10">
        <f t="shared" si="159"/>
        <v>-43.604712028411662</v>
      </c>
      <c r="W538" s="10"/>
      <c r="X538" s="10">
        <f t="shared" si="160"/>
        <v>0.55666426212256848</v>
      </c>
      <c r="Y538" s="10">
        <f t="shared" si="161"/>
        <v>2.6407099528830362</v>
      </c>
      <c r="Z538" s="10"/>
      <c r="AA538" s="10">
        <f t="shared" si="165"/>
        <v>-8.7665445594713454E-3</v>
      </c>
      <c r="AB538" s="10">
        <f t="shared" si="166"/>
        <v>2.7803109286406169E-4</v>
      </c>
      <c r="AC538" s="10"/>
      <c r="AD538" s="10">
        <f t="shared" si="167"/>
        <v>5.5566642621225686</v>
      </c>
      <c r="AE538" s="10">
        <f t="shared" si="162"/>
        <v>-3.3592900471169642</v>
      </c>
      <c r="AF538" s="10"/>
      <c r="AG538" s="24">
        <f t="shared" si="168"/>
        <v>-8.7665445594717895E-3</v>
      </c>
      <c r="AH538" s="24">
        <f t="shared" si="169"/>
        <v>2.7803109286450578E-4</v>
      </c>
      <c r="AJ538" s="57">
        <f t="shared" si="170"/>
        <v>12.242439999998806</v>
      </c>
      <c r="AL538">
        <v>1</v>
      </c>
      <c r="AN538">
        <v>1</v>
      </c>
      <c r="AO538">
        <f t="shared" si="151"/>
        <v>0</v>
      </c>
      <c r="AP538">
        <f t="shared" si="152"/>
        <v>0</v>
      </c>
      <c r="AR538" s="11">
        <f>($AW$18*$AW$15 -($AW$18*COS(RADIANS(A538)))-($AW$15*COS(RADIANS(DEGREES(ASIN(SIN(RADIANS(A539))*($AW$18/$AW$15)))))))</f>
        <v>-4.4790466944569993E-2</v>
      </c>
      <c r="AS538">
        <f t="shared" si="153"/>
        <v>1218.812784894691</v>
      </c>
    </row>
    <row r="539" spans="1:45" customFormat="1" x14ac:dyDescent="0.2">
      <c r="A539" s="7">
        <v>174</v>
      </c>
      <c r="B539" s="7">
        <v>437.51</v>
      </c>
      <c r="C539" s="7">
        <f t="shared" si="163"/>
        <v>4.3750999999999995E-4</v>
      </c>
      <c r="D539" s="7"/>
      <c r="E539" s="7">
        <v>3.5310000000000001</v>
      </c>
      <c r="F539" s="7"/>
      <c r="G539" s="7">
        <v>3.3260000000000001</v>
      </c>
      <c r="H539" s="7">
        <v>3.5779999999999998</v>
      </c>
      <c r="I539" s="7">
        <v>3.2930000000000001</v>
      </c>
      <c r="J539" s="7">
        <v>3.9260000000000002</v>
      </c>
      <c r="L539" s="13">
        <f t="shared" si="154"/>
        <v>4.3750999999999995E-4</v>
      </c>
      <c r="M539" s="12"/>
      <c r="N539" s="10">
        <f t="shared" si="155"/>
        <v>0.23000000000001819</v>
      </c>
      <c r="O539" s="10">
        <f t="shared" si="156"/>
        <v>-8.0000000000000071E-2</v>
      </c>
      <c r="P539" s="10"/>
      <c r="Q539" s="13">
        <f t="shared" si="157"/>
        <v>2.3000000000004354E-7</v>
      </c>
      <c r="R539" s="10">
        <f t="shared" si="164"/>
        <v>-8000</v>
      </c>
      <c r="S539" s="10"/>
      <c r="T539" s="10">
        <f t="shared" si="158"/>
        <v>353100</v>
      </c>
      <c r="U539" s="10"/>
      <c r="V539" s="10">
        <f t="shared" si="159"/>
        <v>-46.541384233591486</v>
      </c>
      <c r="W539" s="10"/>
      <c r="X539" s="10">
        <f t="shared" si="160"/>
        <v>0.54789771756309713</v>
      </c>
      <c r="Y539" s="10">
        <f t="shared" si="161"/>
        <v>2.6409879839759003</v>
      </c>
      <c r="Z539" s="10"/>
      <c r="AA539" s="10">
        <f t="shared" si="165"/>
        <v>-9.9527582716102403E-3</v>
      </c>
      <c r="AB539" s="10">
        <f t="shared" si="166"/>
        <v>2.28249604426356E-4</v>
      </c>
      <c r="AC539" s="10"/>
      <c r="AD539" s="10">
        <f t="shared" si="167"/>
        <v>5.5478977175630968</v>
      </c>
      <c r="AE539" s="10">
        <f t="shared" si="162"/>
        <v>-3.3590120160240997</v>
      </c>
      <c r="AF539" s="10"/>
      <c r="AG539" s="24">
        <f t="shared" si="168"/>
        <v>-9.9527582716101293E-3</v>
      </c>
      <c r="AH539" s="24">
        <f t="shared" si="169"/>
        <v>2.28249604426356E-4</v>
      </c>
      <c r="AJ539" s="57">
        <f t="shared" si="170"/>
        <v>10.062730000000794</v>
      </c>
      <c r="AL539">
        <v>1</v>
      </c>
      <c r="AN539">
        <v>1</v>
      </c>
      <c r="AO539">
        <f t="shared" si="151"/>
        <v>0</v>
      </c>
      <c r="AP539">
        <f t="shared" si="152"/>
        <v>0</v>
      </c>
      <c r="AR539" s="11">
        <f>($AW$18*$AW$15 -($AW$18*COS(RADIANS(A539)))-($AW$15*COS(RADIANS(DEGREES(ASIN(SIN(RADIANS(A540))*($AW$18/$AW$15)))))))</f>
        <v>-4.4710302394035034E-2</v>
      </c>
      <c r="AS539">
        <f t="shared" si="153"/>
        <v>1195.2217502655344</v>
      </c>
    </row>
    <row r="540" spans="1:45" customFormat="1" x14ac:dyDescent="0.2">
      <c r="A540" s="7">
        <v>175</v>
      </c>
      <c r="B540" s="7">
        <v>437.74</v>
      </c>
      <c r="C540" s="7">
        <f t="shared" si="163"/>
        <v>4.3773999999999999E-4</v>
      </c>
      <c r="D540" s="7"/>
      <c r="E540" s="7">
        <v>3.4510000000000001</v>
      </c>
      <c r="F540" s="7"/>
      <c r="G540" s="7">
        <v>3.2650000000000001</v>
      </c>
      <c r="H540" s="7">
        <v>3.5129999999999999</v>
      </c>
      <c r="I540" s="7">
        <v>3.23</v>
      </c>
      <c r="J540" s="7">
        <v>3.798</v>
      </c>
      <c r="L540" s="13">
        <f t="shared" si="154"/>
        <v>4.3773999999999999E-4</v>
      </c>
      <c r="M540" s="12"/>
      <c r="N540" s="10">
        <f t="shared" si="155"/>
        <v>0.18999999999999773</v>
      </c>
      <c r="O540" s="10">
        <f t="shared" si="156"/>
        <v>-6.899999999999995E-2</v>
      </c>
      <c r="P540" s="10"/>
      <c r="Q540" s="13">
        <f t="shared" si="157"/>
        <v>1.9000000000001004E-7</v>
      </c>
      <c r="R540" s="10">
        <f t="shared" si="164"/>
        <v>-6900</v>
      </c>
      <c r="S540" s="10"/>
      <c r="T540" s="10">
        <f t="shared" si="158"/>
        <v>345100</v>
      </c>
      <c r="U540" s="10"/>
      <c r="V540" s="10">
        <f t="shared" si="159"/>
        <v>-50.5118266897152</v>
      </c>
      <c r="W540" s="10"/>
      <c r="X540" s="10">
        <f t="shared" si="160"/>
        <v>0.53794495929148689</v>
      </c>
      <c r="Y540" s="10">
        <f t="shared" si="161"/>
        <v>2.6412162335803266</v>
      </c>
      <c r="Z540" s="10"/>
      <c r="AA540" s="10">
        <f t="shared" si="165"/>
        <v>-8.771356029763977E-3</v>
      </c>
      <c r="AB540" s="10">
        <f t="shared" si="166"/>
        <v>1.8846358298540977E-4</v>
      </c>
      <c r="AC540" s="10"/>
      <c r="AD540" s="10">
        <f t="shared" si="167"/>
        <v>5.5379449592914867</v>
      </c>
      <c r="AE540" s="10">
        <f t="shared" si="162"/>
        <v>-3.3587837664196734</v>
      </c>
      <c r="AF540" s="10"/>
      <c r="AG540" s="24">
        <f t="shared" si="168"/>
        <v>-8.7713560297633109E-3</v>
      </c>
      <c r="AH540" s="24">
        <f t="shared" si="169"/>
        <v>1.8846358298540977E-4</v>
      </c>
      <c r="AJ540" s="57">
        <f t="shared" si="170"/>
        <v>8.317059999999902</v>
      </c>
      <c r="AL540">
        <v>1</v>
      </c>
      <c r="AN540">
        <v>1</v>
      </c>
      <c r="AO540">
        <f t="shared" si="151"/>
        <v>0</v>
      </c>
      <c r="AP540">
        <f t="shared" si="152"/>
        <v>0</v>
      </c>
      <c r="AR540" s="11">
        <f>($AW$18*$AW$15 -($AW$18*COS(RADIANS(A540)))-($AW$15*COS(RADIANS(DEGREES(ASIN(SIN(RADIANS(A541))*($AW$18/$AW$15)))))))</f>
        <v>-4.4640230583169335E-2</v>
      </c>
      <c r="AS540">
        <f t="shared" si="153"/>
        <v>1168.7563380662218</v>
      </c>
    </row>
    <row r="541" spans="1:45" customFormat="1" x14ac:dyDescent="0.2">
      <c r="A541" s="7">
        <v>176</v>
      </c>
      <c r="B541" s="7">
        <v>437.93</v>
      </c>
      <c r="C541" s="7">
        <f t="shared" si="163"/>
        <v>4.3793E-4</v>
      </c>
      <c r="D541" s="7"/>
      <c r="E541" s="7">
        <v>3.3820000000000001</v>
      </c>
      <c r="F541" s="7"/>
      <c r="G541" s="7">
        <v>3.21</v>
      </c>
      <c r="H541" s="7">
        <v>3.45</v>
      </c>
      <c r="I541" s="7">
        <v>3.169</v>
      </c>
      <c r="J541" s="7">
        <v>3.698</v>
      </c>
      <c r="L541" s="13">
        <f t="shared" si="154"/>
        <v>4.3793E-4</v>
      </c>
      <c r="M541" s="12"/>
      <c r="N541" s="10">
        <f t="shared" si="155"/>
        <v>0.14999999999997726</v>
      </c>
      <c r="O541" s="10">
        <f t="shared" si="156"/>
        <v>-5.8000000000000274E-2</v>
      </c>
      <c r="P541" s="10"/>
      <c r="Q541" s="13">
        <f t="shared" si="157"/>
        <v>1.4999999999997654E-7</v>
      </c>
      <c r="R541" s="10">
        <f t="shared" si="164"/>
        <v>-5800</v>
      </c>
      <c r="S541" s="10"/>
      <c r="T541" s="10">
        <f t="shared" si="158"/>
        <v>338200</v>
      </c>
      <c r="U541" s="10"/>
      <c r="V541" s="10">
        <f t="shared" si="159"/>
        <v>-43.372974145323951</v>
      </c>
      <c r="W541" s="10"/>
      <c r="X541" s="10">
        <f t="shared" si="160"/>
        <v>0.52917360326172291</v>
      </c>
      <c r="Y541" s="10">
        <f t="shared" si="161"/>
        <v>2.6414046971633121</v>
      </c>
      <c r="Z541" s="10"/>
      <c r="AA541" s="10">
        <f t="shared" si="165"/>
        <v>-7.5125881496495017E-3</v>
      </c>
      <c r="AB541" s="10">
        <f t="shared" si="166"/>
        <v>1.4872929058373785E-4</v>
      </c>
      <c r="AC541" s="10"/>
      <c r="AD541" s="10">
        <f t="shared" si="167"/>
        <v>5.5291736032617234</v>
      </c>
      <c r="AE541" s="10">
        <f t="shared" si="162"/>
        <v>-3.3585953028366879</v>
      </c>
      <c r="AF541" s="10"/>
      <c r="AG541" s="24">
        <f t="shared" si="168"/>
        <v>-7.5125881496500568E-3</v>
      </c>
      <c r="AH541" s="24">
        <f t="shared" si="169"/>
        <v>1.4872929058373785E-4</v>
      </c>
      <c r="AJ541" s="57">
        <f t="shared" si="170"/>
        <v>6.5689499999990044</v>
      </c>
      <c r="AL541">
        <v>1</v>
      </c>
      <c r="AN541">
        <v>1</v>
      </c>
      <c r="AO541">
        <f t="shared" si="151"/>
        <v>-1</v>
      </c>
      <c r="AP541">
        <f t="shared" si="152"/>
        <v>-68700.753341157149</v>
      </c>
      <c r="AR541" s="11">
        <f>($AW$18*$AW$15 -($AW$18*COS(RADIANS(A541)))-($AW$15*COS(RADIANS(DEGREES(ASIN(SIN(RADIANS(A542))*($AW$18/$AW$15)))))))</f>
        <v>-4.4580233606283104E-2</v>
      </c>
      <c r="AS541">
        <f t="shared" si="153"/>
        <v>1145.8851376558464</v>
      </c>
    </row>
    <row r="542" spans="1:45" customFormat="1" x14ac:dyDescent="0.2">
      <c r="A542" s="7">
        <v>177</v>
      </c>
      <c r="B542" s="7">
        <v>438.08</v>
      </c>
      <c r="C542" s="7">
        <f t="shared" si="163"/>
        <v>4.3807999999999998E-4</v>
      </c>
      <c r="D542" s="7"/>
      <c r="E542" s="7">
        <v>3.3239999999999998</v>
      </c>
      <c r="F542" s="7"/>
      <c r="G542" s="7">
        <v>3.1480000000000001</v>
      </c>
      <c r="H542" s="7">
        <v>3.39</v>
      </c>
      <c r="I542" s="7">
        <v>3.1179999999999999</v>
      </c>
      <c r="J542" s="7">
        <v>3.641</v>
      </c>
      <c r="L542" s="13">
        <f t="shared" si="154"/>
        <v>4.3807999999999998E-4</v>
      </c>
      <c r="M542" s="12"/>
      <c r="N542" s="10">
        <f t="shared" si="155"/>
        <v>0.11000000000001364</v>
      </c>
      <c r="O542" s="10">
        <f t="shared" si="156"/>
        <v>-3.6000000000000032E-2</v>
      </c>
      <c r="P542" s="10"/>
      <c r="Q542" s="13">
        <f t="shared" si="157"/>
        <v>1.0999999999999725E-7</v>
      </c>
      <c r="R542" s="10">
        <f t="shared" si="164"/>
        <v>-3600</v>
      </c>
      <c r="S542" s="10"/>
      <c r="T542" s="10">
        <f t="shared" si="158"/>
        <v>332400</v>
      </c>
      <c r="U542" s="10"/>
      <c r="V542" s="10">
        <f t="shared" si="159"/>
        <v>-66.945167644081621</v>
      </c>
      <c r="W542" s="10"/>
      <c r="X542" s="10">
        <f t="shared" si="160"/>
        <v>0.52166101511207341</v>
      </c>
      <c r="Y542" s="10">
        <f t="shared" si="161"/>
        <v>2.6415534264538958</v>
      </c>
      <c r="Z542" s="10"/>
      <c r="AA542" s="10">
        <f t="shared" si="165"/>
        <v>-4.7292062440605909E-3</v>
      </c>
      <c r="AB542" s="10">
        <f t="shared" si="166"/>
        <v>1.0903578408560932E-4</v>
      </c>
      <c r="AC542" s="10"/>
      <c r="AD542" s="10">
        <f t="shared" si="167"/>
        <v>5.5216610151120733</v>
      </c>
      <c r="AE542" s="10">
        <f t="shared" si="162"/>
        <v>-3.3584465735461042</v>
      </c>
      <c r="AF542" s="10"/>
      <c r="AG542" s="24">
        <f t="shared" si="168"/>
        <v>-4.7292062440602578E-3</v>
      </c>
      <c r="AH542" s="24">
        <f t="shared" si="169"/>
        <v>1.0903578408560932E-4</v>
      </c>
      <c r="AJ542" s="57">
        <f t="shared" si="170"/>
        <v>4.8188800000005978</v>
      </c>
      <c r="AL542">
        <f>(1-EXP(-$AW$21*((A547-$AW$23)/($AW$19)^($AW$22+1))))</f>
        <v>1.3140414132178146E-2</v>
      </c>
      <c r="AR542" s="11">
        <f>($AW$18*$AW$15 -($AW$18*COS(RADIANS(A542)))-($AW$15*COS(RADIANS(DEGREES(ASIN(SIN(RADIANS(A543))*($AW$18/$AW$15)))))))</f>
        <v>-4.4530299226948192E-2</v>
      </c>
      <c r="AS542">
        <f t="shared" si="153"/>
        <v>1126.6194061151082</v>
      </c>
    </row>
    <row r="543" spans="1:45" customFormat="1" x14ac:dyDescent="0.2">
      <c r="A543" s="7">
        <v>178</v>
      </c>
      <c r="B543" s="7">
        <v>438.19</v>
      </c>
      <c r="C543" s="7">
        <f t="shared" si="163"/>
        <v>4.3818999999999998E-4</v>
      </c>
      <c r="D543" s="7"/>
      <c r="E543" s="7">
        <v>3.2879999999999998</v>
      </c>
      <c r="F543" s="7"/>
      <c r="G543" s="7">
        <v>3.101</v>
      </c>
      <c r="H543" s="7">
        <v>3.339</v>
      </c>
      <c r="I543" s="7">
        <v>3.0649999999999999</v>
      </c>
      <c r="J543" s="7">
        <v>3.6459999999999999</v>
      </c>
      <c r="L543" s="13">
        <f t="shared" si="154"/>
        <v>4.3818999999999998E-4</v>
      </c>
      <c r="M543" s="12"/>
      <c r="N543" s="10">
        <f t="shared" si="155"/>
        <v>6.0000000000002274E-2</v>
      </c>
      <c r="O543" s="10">
        <f t="shared" si="156"/>
        <v>-2.9999999999999805E-2</v>
      </c>
      <c r="P543" s="10"/>
      <c r="Q543" s="13">
        <f t="shared" si="157"/>
        <v>6.0000000000023142E-8</v>
      </c>
      <c r="R543" s="10">
        <f t="shared" si="164"/>
        <v>-3000</v>
      </c>
      <c r="S543" s="10"/>
      <c r="T543" s="10">
        <f t="shared" si="158"/>
        <v>328800</v>
      </c>
      <c r="U543" s="10"/>
      <c r="V543" s="10">
        <f t="shared" si="159"/>
        <v>-148.7261032297472</v>
      </c>
      <c r="W543" s="10"/>
      <c r="X543" s="10">
        <f t="shared" si="160"/>
        <v>0.51693180886801282</v>
      </c>
      <c r="Y543" s="10">
        <f t="shared" si="161"/>
        <v>2.6416624622379814</v>
      </c>
      <c r="Z543" s="10"/>
      <c r="AA543" s="10">
        <f t="shared" si="165"/>
        <v>-3.9807288955222564E-3</v>
      </c>
      <c r="AB543" s="10">
        <f t="shared" si="166"/>
        <v>5.946252785093975E-5</v>
      </c>
      <c r="AC543" s="10"/>
      <c r="AD543" s="10">
        <f t="shared" si="167"/>
        <v>5.516931808868013</v>
      </c>
      <c r="AE543" s="10">
        <f t="shared" si="162"/>
        <v>-3.3583375377620186</v>
      </c>
      <c r="AF543" s="10"/>
      <c r="AG543" s="24">
        <f t="shared" si="168"/>
        <v>-3.9807288955220343E-3</v>
      </c>
      <c r="AH543" s="24">
        <f t="shared" si="169"/>
        <v>5.946252785093975E-5</v>
      </c>
      <c r="AJ543" s="57">
        <f t="shared" si="170"/>
        <v>2.6291400000001</v>
      </c>
      <c r="AL543">
        <f>(1-EXP(-$AW$21*((A548-$AW$23)/($AW$19)^($AW$22+1))))</f>
        <v>1.3207012386036165E-2</v>
      </c>
      <c r="AR543" s="11">
        <f>($AW$18*$AW$15 -($AW$18*COS(RADIANS(A543)))-($AW$15*COS(RADIANS(DEGREES(ASIN(SIN(RADIANS(A544))*($AW$18/$AW$15)))))))</f>
        <v>-4.4490420869851999E-2</v>
      </c>
      <c r="AS543">
        <f t="shared" si="153"/>
        <v>1114.6975773919332</v>
      </c>
    </row>
    <row r="544" spans="1:45" customFormat="1" x14ac:dyDescent="0.2">
      <c r="A544" s="7">
        <v>179</v>
      </c>
      <c r="B544" s="7">
        <v>438.25</v>
      </c>
      <c r="C544" s="7">
        <f t="shared" si="163"/>
        <v>4.3825E-4</v>
      </c>
      <c r="D544" s="7"/>
      <c r="E544" s="7">
        <v>3.258</v>
      </c>
      <c r="F544" s="7"/>
      <c r="G544" s="7">
        <v>3.0489999999999999</v>
      </c>
      <c r="H544" s="7">
        <v>3.294</v>
      </c>
      <c r="I544" s="7">
        <v>3.012</v>
      </c>
      <c r="J544" s="7">
        <v>3.6760000000000002</v>
      </c>
      <c r="L544" s="13">
        <f t="shared" si="154"/>
        <v>4.3825E-4</v>
      </c>
      <c r="M544" s="12"/>
      <c r="N544" s="10">
        <f t="shared" si="155"/>
        <v>2.9999999999972715E-2</v>
      </c>
      <c r="O544" s="10">
        <f t="shared" si="156"/>
        <v>-3.2999999999999918E-2</v>
      </c>
      <c r="P544" s="10"/>
      <c r="Q544" s="13">
        <f t="shared" si="157"/>
        <v>2.9999999999930256E-8</v>
      </c>
      <c r="R544" s="10">
        <f t="shared" si="164"/>
        <v>-3300</v>
      </c>
      <c r="S544" s="10"/>
      <c r="T544" s="10">
        <f t="shared" si="158"/>
        <v>325800</v>
      </c>
      <c r="U544" s="10"/>
      <c r="V544" s="10">
        <f t="shared" si="159"/>
        <v>177.74185868324008</v>
      </c>
      <c r="W544" s="10"/>
      <c r="X544" s="10">
        <f t="shared" si="160"/>
        <v>0.51295107997249056</v>
      </c>
      <c r="Y544" s="10">
        <f t="shared" si="161"/>
        <v>2.6417219247658323</v>
      </c>
      <c r="Z544" s="10"/>
      <c r="AA544" s="10">
        <f t="shared" si="165"/>
        <v>-4.4213610012039384E-3</v>
      </c>
      <c r="AB544" s="10">
        <f t="shared" si="166"/>
        <v>2.9728211155877204E-5</v>
      </c>
      <c r="AC544" s="10"/>
      <c r="AD544" s="10">
        <f t="shared" si="167"/>
        <v>5.512951079972491</v>
      </c>
      <c r="AE544" s="10">
        <f t="shared" si="162"/>
        <v>-3.3582780752341677</v>
      </c>
      <c r="AF544" s="10"/>
      <c r="AG544" s="24">
        <f t="shared" si="168"/>
        <v>-4.4213610012047155E-3</v>
      </c>
      <c r="AH544" s="24">
        <f t="shared" si="169"/>
        <v>2.9728211155877204E-5</v>
      </c>
      <c r="AJ544" s="57">
        <f t="shared" si="170"/>
        <v>1.3147499999988042</v>
      </c>
      <c r="AL544">
        <f>(1-EXP(-$AW$21*((A549-$AW$23)/($AW$19)^($AW$22+1))))</f>
        <v>1.3273606145508654E-2</v>
      </c>
      <c r="AR544" s="11">
        <f>($AW$18*$AW$15 -($AW$18*COS(RADIANS(A544)))-($AW$15*COS(RADIANS(DEGREES(ASIN(SIN(RADIANS(A545))*($AW$18/$AW$15)))))))</f>
        <v>-4.4460597614269765E-2</v>
      </c>
      <c r="AS544">
        <f t="shared" si="153"/>
        <v>1104.6782185175316</v>
      </c>
    </row>
    <row r="545" spans="1:45" customFormat="1" x14ac:dyDescent="0.2">
      <c r="A545" s="7">
        <v>180</v>
      </c>
      <c r="B545" s="7">
        <v>438.28</v>
      </c>
      <c r="C545" s="7">
        <f t="shared" si="163"/>
        <v>4.3827999999999993E-4</v>
      </c>
      <c r="D545" s="7"/>
      <c r="E545" s="7">
        <v>3.2250000000000001</v>
      </c>
      <c r="F545" s="7"/>
      <c r="G545" s="7">
        <v>3.0030000000000001</v>
      </c>
      <c r="H545" s="7">
        <v>3.2450000000000001</v>
      </c>
      <c r="I545" s="7">
        <v>2.9670000000000001</v>
      </c>
      <c r="J545" s="7">
        <v>3.6869999999999998</v>
      </c>
      <c r="L545" s="13">
        <f t="shared" si="154"/>
        <v>4.3827999999999993E-4</v>
      </c>
      <c r="M545" s="12"/>
      <c r="N545" s="10">
        <f t="shared" si="155"/>
        <v>-2.9999999999972715E-2</v>
      </c>
      <c r="O545" s="10">
        <f t="shared" si="156"/>
        <v>-3.9000000000000146E-2</v>
      </c>
      <c r="P545" s="10"/>
      <c r="Q545" s="13">
        <f t="shared" si="157"/>
        <v>-2.9999999999930256E-8</v>
      </c>
      <c r="R545" s="10">
        <f t="shared" si="164"/>
        <v>-3900</v>
      </c>
      <c r="S545" s="10"/>
      <c r="T545" s="10">
        <f t="shared" si="158"/>
        <v>322500</v>
      </c>
      <c r="U545" s="10"/>
      <c r="V545" s="10">
        <f t="shared" si="159"/>
        <v>113.20159116413697</v>
      </c>
      <c r="W545" s="10"/>
      <c r="X545" s="10">
        <f t="shared" si="160"/>
        <v>0.50852971897128663</v>
      </c>
      <c r="Y545" s="10">
        <f t="shared" si="161"/>
        <v>2.6417516529769882</v>
      </c>
      <c r="Z545" s="10"/>
      <c r="AA545" s="10">
        <f t="shared" si="165"/>
        <v>-5.2839475061738916E-3</v>
      </c>
      <c r="AB545" s="10">
        <f t="shared" si="166"/>
        <v>-2.9728211155877204E-5</v>
      </c>
      <c r="AC545" s="10"/>
      <c r="AD545" s="10">
        <f t="shared" si="167"/>
        <v>5.5085297189712863</v>
      </c>
      <c r="AE545" s="10">
        <f t="shared" si="162"/>
        <v>-3.3582483470230118</v>
      </c>
      <c r="AF545" s="10"/>
      <c r="AG545" s="24">
        <f t="shared" si="168"/>
        <v>-5.2839475061734476E-3</v>
      </c>
      <c r="AH545" s="24">
        <f t="shared" si="169"/>
        <v>-2.9728211155877204E-5</v>
      </c>
      <c r="AJ545" s="57">
        <f t="shared" si="170"/>
        <v>-1.3148399999988041</v>
      </c>
      <c r="AL545">
        <f>(1-EXP(-$AW$21*((A550-$AW$23)/($AW$19)^($AW$22+1))))</f>
        <v>1.3340195410899036E-2</v>
      </c>
      <c r="AR545" s="11">
        <f>($AW$18*$AW$15 -($AW$18*COS(RADIANS(A545)))-($AW$15*COS(RADIANS(DEGREES(ASIN(SIN(RADIANS(A546))*($AW$18/$AW$15)))))))</f>
        <v>-4.4440834189206399E-2</v>
      </c>
      <c r="AS545">
        <f t="shared" si="153"/>
        <v>1093.5638822429185</v>
      </c>
    </row>
    <row r="546" spans="1:45" customFormat="1" x14ac:dyDescent="0.2">
      <c r="A546" s="7">
        <v>181</v>
      </c>
      <c r="B546" s="7">
        <v>438.25</v>
      </c>
      <c r="C546" s="7">
        <f t="shared" si="163"/>
        <v>4.3825E-4</v>
      </c>
      <c r="D546" s="7"/>
      <c r="E546" s="7">
        <v>3.1859999999999999</v>
      </c>
      <c r="F546" s="7"/>
      <c r="G546" s="7">
        <v>2.9540000000000002</v>
      </c>
      <c r="H546" s="7">
        <v>3.198</v>
      </c>
      <c r="I546" s="7">
        <v>2.92</v>
      </c>
      <c r="J546" s="7">
        <v>3.67</v>
      </c>
      <c r="L546" s="13">
        <f t="shared" si="154"/>
        <v>4.3825E-4</v>
      </c>
      <c r="M546" s="12"/>
      <c r="N546" s="10">
        <f t="shared" si="155"/>
        <v>-6.0000000000002274E-2</v>
      </c>
      <c r="O546" s="10">
        <f t="shared" si="156"/>
        <v>-4.8999999999999932E-2</v>
      </c>
      <c r="P546" s="10"/>
      <c r="Q546" s="13">
        <f t="shared" si="157"/>
        <v>-6.0000000000023142E-8</v>
      </c>
      <c r="R546" s="10">
        <f t="shared" si="164"/>
        <v>-4900</v>
      </c>
      <c r="S546" s="10"/>
      <c r="T546" s="10">
        <f t="shared" si="158"/>
        <v>318600</v>
      </c>
      <c r="U546" s="10"/>
      <c r="V546" s="10">
        <f t="shared" si="159"/>
        <v>84.694234393961111</v>
      </c>
      <c r="W546" s="10"/>
      <c r="X546" s="10">
        <f t="shared" si="160"/>
        <v>0.50324577146511273</v>
      </c>
      <c r="Y546" s="10">
        <f t="shared" si="161"/>
        <v>2.6417219247658323</v>
      </c>
      <c r="Z546" s="10"/>
      <c r="AA546" s="10">
        <f t="shared" si="165"/>
        <v>-6.7312527673676903E-3</v>
      </c>
      <c r="AB546" s="10">
        <f t="shared" si="166"/>
        <v>-5.946252785093975E-5</v>
      </c>
      <c r="AC546" s="10"/>
      <c r="AD546" s="10">
        <f t="shared" si="167"/>
        <v>5.5032457714651128</v>
      </c>
      <c r="AE546" s="10">
        <f t="shared" si="162"/>
        <v>-3.3582780752341677</v>
      </c>
      <c r="AF546" s="10"/>
      <c r="AG546" s="24">
        <f t="shared" si="168"/>
        <v>-6.7312527673681899E-3</v>
      </c>
      <c r="AH546" s="24">
        <f t="shared" si="169"/>
        <v>-5.946252785093975E-5</v>
      </c>
      <c r="AJ546" s="57">
        <f t="shared" si="170"/>
        <v>-2.6295000000000996</v>
      </c>
      <c r="AL546">
        <f>(1-EXP(-$AW$21*((A551-$AW$23)/($AW$19)^($AW$22+1))))</f>
        <v>1.3406780182510403E-2</v>
      </c>
      <c r="AR546" s="11">
        <f>($AW$18*$AW$15 -($AW$18*COS(RADIANS(A546)))-($AW$15*COS(RADIANS(DEGREES(ASIN(SIN(RADIANS(A547))*($AW$18/$AW$15)))))))</f>
        <v>-4.4431140970240257E-2</v>
      </c>
      <c r="AS546">
        <f t="shared" si="153"/>
        <v>1080.2654402077519</v>
      </c>
    </row>
    <row r="547" spans="1:45" customFormat="1" x14ac:dyDescent="0.2">
      <c r="A547" s="7">
        <v>182</v>
      </c>
      <c r="B547" s="7">
        <v>438.19</v>
      </c>
      <c r="C547" s="7">
        <f t="shared" si="163"/>
        <v>4.3818999999999998E-4</v>
      </c>
      <c r="D547" s="7"/>
      <c r="E547" s="7">
        <v>3.137</v>
      </c>
      <c r="F547" s="7"/>
      <c r="G547" s="7">
        <v>2.899</v>
      </c>
      <c r="H547" s="7">
        <v>3.1509999999999998</v>
      </c>
      <c r="I547" s="7">
        <v>2.867</v>
      </c>
      <c r="J547" s="7">
        <v>3.629</v>
      </c>
      <c r="L547" s="13">
        <f t="shared" si="154"/>
        <v>4.3818999999999998E-4</v>
      </c>
      <c r="M547" s="12"/>
      <c r="N547" s="10">
        <f t="shared" si="155"/>
        <v>-0.11000000000001364</v>
      </c>
      <c r="O547" s="10">
        <f t="shared" si="156"/>
        <v>-6.5999999999999837E-2</v>
      </c>
      <c r="P547" s="10"/>
      <c r="Q547" s="13">
        <f t="shared" si="157"/>
        <v>-1.0999999999999725E-7</v>
      </c>
      <c r="R547" s="10">
        <f t="shared" si="164"/>
        <v>-6600</v>
      </c>
      <c r="S547" s="10"/>
      <c r="T547" s="10">
        <f t="shared" si="158"/>
        <v>313700</v>
      </c>
      <c r="U547" s="10"/>
      <c r="V547" s="10">
        <f t="shared" si="159"/>
        <v>73.173143467736281</v>
      </c>
      <c r="W547" s="10"/>
      <c r="X547" s="10">
        <f t="shared" si="160"/>
        <v>0.49651451869774504</v>
      </c>
      <c r="Y547" s="10">
        <f t="shared" si="161"/>
        <v>2.6416624622379814</v>
      </c>
      <c r="Z547" s="10"/>
      <c r="AA547" s="10">
        <f t="shared" si="165"/>
        <v>-9.2347022546760971E-3</v>
      </c>
      <c r="AB547" s="10">
        <f t="shared" si="166"/>
        <v>-1.0903578408560932E-4</v>
      </c>
      <c r="AC547" s="10"/>
      <c r="AD547" s="10">
        <f t="shared" si="167"/>
        <v>5.4965145186977447</v>
      </c>
      <c r="AE547" s="10">
        <f t="shared" si="162"/>
        <v>-3.3583375377620186</v>
      </c>
      <c r="AF547" s="10"/>
      <c r="AG547" s="24">
        <f t="shared" si="168"/>
        <v>-9.2347022546759305E-3</v>
      </c>
      <c r="AH547" s="24">
        <f t="shared" si="169"/>
        <v>-1.0903578408560932E-4</v>
      </c>
      <c r="AJ547" s="57">
        <f t="shared" si="170"/>
        <v>-4.8200900000005982</v>
      </c>
      <c r="AL547">
        <f>(1-EXP(-$AW$21*((A552-$AW$23)/($AW$19)^($AW$22+1))))</f>
        <v>1.3473360460646067E-2</v>
      </c>
      <c r="AR547" s="11">
        <f>($AW$18*$AW$15 -($AW$18*COS(RADIANS(A547)))-($AW$15*COS(RADIANS(DEGREES(ASIN(SIN(RADIANS(A548))*($AW$18/$AW$15)))))))</f>
        <v>-4.4431533978078391E-2</v>
      </c>
      <c r="AS547">
        <f t="shared" si="153"/>
        <v>1063.5055657781311</v>
      </c>
    </row>
    <row r="548" spans="1:45" customFormat="1" x14ac:dyDescent="0.2">
      <c r="A548" s="7">
        <v>183</v>
      </c>
      <c r="B548" s="7">
        <v>438.08</v>
      </c>
      <c r="C548" s="7">
        <f t="shared" si="163"/>
        <v>4.3807999999999998E-4</v>
      </c>
      <c r="D548" s="7"/>
      <c r="E548" s="7">
        <v>3.0710000000000002</v>
      </c>
      <c r="F548" s="7"/>
      <c r="G548" s="7">
        <v>2.8439999999999999</v>
      </c>
      <c r="H548" s="7">
        <v>3.0990000000000002</v>
      </c>
      <c r="I548" s="7">
        <v>2.82</v>
      </c>
      <c r="J548" s="7">
        <v>3.5209999999999999</v>
      </c>
      <c r="L548" s="13">
        <f t="shared" si="154"/>
        <v>4.3807999999999998E-4</v>
      </c>
      <c r="M548" s="12"/>
      <c r="N548" s="10">
        <f t="shared" si="155"/>
        <v>-0.14999999999997726</v>
      </c>
      <c r="O548" s="10">
        <f t="shared" si="156"/>
        <v>-7.6000000000000068E-2</v>
      </c>
      <c r="P548" s="10"/>
      <c r="Q548" s="13">
        <f t="shared" si="157"/>
        <v>-1.4999999999997654E-7</v>
      </c>
      <c r="R548" s="10">
        <f t="shared" si="164"/>
        <v>-7600</v>
      </c>
      <c r="S548" s="10"/>
      <c r="T548" s="10">
        <f t="shared" si="158"/>
        <v>307100</v>
      </c>
      <c r="U548" s="10"/>
      <c r="V548" s="10">
        <f t="shared" si="159"/>
        <v>51.349204394998246</v>
      </c>
      <c r="W548" s="10"/>
      <c r="X548" s="10">
        <f t="shared" si="160"/>
        <v>0.48727981644306895</v>
      </c>
      <c r="Y548" s="10">
        <f t="shared" si="161"/>
        <v>2.6415534264538958</v>
      </c>
      <c r="Z548" s="10"/>
      <c r="AA548" s="10">
        <f t="shared" si="165"/>
        <v>-1.0882989717738767E-2</v>
      </c>
      <c r="AB548" s="10">
        <f t="shared" si="166"/>
        <v>-1.4872929058373785E-4</v>
      </c>
      <c r="AC548" s="10"/>
      <c r="AD548" s="10">
        <f t="shared" si="167"/>
        <v>5.4872798164430687</v>
      </c>
      <c r="AE548" s="10">
        <f t="shared" si="162"/>
        <v>-3.3584465735461042</v>
      </c>
      <c r="AF548" s="10"/>
      <c r="AG548" s="24">
        <f t="shared" si="168"/>
        <v>-1.0882989717738489E-2</v>
      </c>
      <c r="AH548" s="24">
        <f t="shared" si="169"/>
        <v>-1.4872929058373785E-4</v>
      </c>
      <c r="AJ548" s="57">
        <f t="shared" si="170"/>
        <v>-6.5711999999990045</v>
      </c>
      <c r="AL548">
        <f>(1-EXP(-$AW$21*((A553-$AW$23)/($AW$19)^($AW$22+1))))</f>
        <v>1.3539936245609452E-2</v>
      </c>
      <c r="AR548" s="11">
        <f>($AW$18*$AW$15 -($AW$18*COS(RADIANS(A548)))-($AW$15*COS(RADIANS(DEGREES(ASIN(SIN(RADIANS(A549))*($AW$18/$AW$15)))))))</f>
        <v>-4.4442034878815109E-2</v>
      </c>
      <c r="AS548">
        <f t="shared" si="153"/>
        <v>1040.8688917507513</v>
      </c>
    </row>
    <row r="549" spans="1:45" customFormat="1" x14ac:dyDescent="0.2">
      <c r="A549" s="7">
        <v>184</v>
      </c>
      <c r="B549" s="7">
        <v>437.93</v>
      </c>
      <c r="C549" s="7">
        <f t="shared" si="163"/>
        <v>4.3793E-4</v>
      </c>
      <c r="D549" s="7"/>
      <c r="E549" s="7">
        <v>2.9950000000000001</v>
      </c>
      <c r="F549" s="7"/>
      <c r="G549" s="7">
        <v>2.7919999999999998</v>
      </c>
      <c r="H549" s="7">
        <v>3.0419999999999998</v>
      </c>
      <c r="I549" s="7">
        <v>2.778</v>
      </c>
      <c r="J549" s="7">
        <v>3.367</v>
      </c>
      <c r="L549" s="13">
        <f t="shared" si="154"/>
        <v>4.3793E-4</v>
      </c>
      <c r="M549" s="12"/>
      <c r="N549" s="10">
        <f t="shared" si="155"/>
        <v>-0.18999999999999773</v>
      </c>
      <c r="O549" s="10">
        <f t="shared" si="156"/>
        <v>-6.6000000000000281E-2</v>
      </c>
      <c r="P549" s="10"/>
      <c r="Q549" s="13">
        <f t="shared" si="157"/>
        <v>-1.9000000000001004E-7</v>
      </c>
      <c r="R549" s="10">
        <f t="shared" si="164"/>
        <v>-6600</v>
      </c>
      <c r="S549" s="10"/>
      <c r="T549" s="10">
        <f t="shared" si="158"/>
        <v>299500</v>
      </c>
      <c r="U549" s="10"/>
      <c r="V549" s="10">
        <f t="shared" si="159"/>
        <v>35.406513304853902</v>
      </c>
      <c r="W549" s="10"/>
      <c r="X549" s="10">
        <f t="shared" si="160"/>
        <v>0.47639682672533018</v>
      </c>
      <c r="Y549" s="10">
        <f t="shared" si="161"/>
        <v>2.6414046971633121</v>
      </c>
      <c r="Z549" s="10"/>
      <c r="AA549" s="10">
        <f t="shared" si="165"/>
        <v>-9.6774550437315199E-3</v>
      </c>
      <c r="AB549" s="10">
        <f t="shared" si="166"/>
        <v>-1.8846358298540977E-4</v>
      </c>
      <c r="AC549" s="10"/>
      <c r="AD549" s="10">
        <f t="shared" si="167"/>
        <v>5.4763968267253302</v>
      </c>
      <c r="AE549" s="10">
        <f t="shared" si="162"/>
        <v>-3.3585953028366879</v>
      </c>
      <c r="AF549" s="10"/>
      <c r="AG549" s="24">
        <f t="shared" si="168"/>
        <v>-9.6774550437315199E-3</v>
      </c>
      <c r="AH549" s="24">
        <f t="shared" si="169"/>
        <v>-1.8846358298540977E-4</v>
      </c>
      <c r="AJ549" s="57">
        <f t="shared" si="170"/>
        <v>-8.3206699999999003</v>
      </c>
      <c r="AL549">
        <f>(1-EXP(-$AW$21*((A554-$AW$23)/($AW$19)^($AW$22+1))))</f>
        <v>1.3606507537703538E-2</v>
      </c>
      <c r="AR549" s="11">
        <f>($AW$18*$AW$15 -($AW$18*COS(RADIANS(A549)))-($AW$15*COS(RADIANS(DEGREES(ASIN(SIN(RADIANS(A550))*($AW$18/$AW$15)))))))</f>
        <v>-4.446267098586279E-2</v>
      </c>
      <c r="AS549">
        <f t="shared" si="153"/>
        <v>1014.7622670843465</v>
      </c>
    </row>
    <row r="550" spans="1:45" customFormat="1" x14ac:dyDescent="0.2">
      <c r="A550" s="7">
        <v>185</v>
      </c>
      <c r="B550" s="7">
        <v>437.74</v>
      </c>
      <c r="C550" s="7">
        <f t="shared" si="163"/>
        <v>4.3773999999999999E-4</v>
      </c>
      <c r="D550" s="7"/>
      <c r="E550" s="7">
        <v>2.9289999999999998</v>
      </c>
      <c r="F550" s="7"/>
      <c r="G550" s="7">
        <v>2.75</v>
      </c>
      <c r="H550" s="7">
        <v>2.9990000000000001</v>
      </c>
      <c r="I550" s="7">
        <v>2.7349999999999999</v>
      </c>
      <c r="J550" s="7">
        <v>3.2320000000000002</v>
      </c>
      <c r="L550" s="13">
        <f t="shared" si="154"/>
        <v>4.3773999999999999E-4</v>
      </c>
      <c r="M550" s="12"/>
      <c r="N550" s="10">
        <f t="shared" si="155"/>
        <v>-0.23000000000001819</v>
      </c>
      <c r="O550" s="10">
        <f t="shared" si="156"/>
        <v>-5.3999999999999826E-2</v>
      </c>
      <c r="P550" s="10"/>
      <c r="Q550" s="13">
        <f t="shared" si="157"/>
        <v>-2.3000000000004354E-7</v>
      </c>
      <c r="R550" s="10">
        <f t="shared" si="164"/>
        <v>-5400</v>
      </c>
      <c r="S550" s="10"/>
      <c r="T550" s="10">
        <f t="shared" si="158"/>
        <v>292900</v>
      </c>
      <c r="U550" s="10"/>
      <c r="V550" s="10">
        <f t="shared" si="159"/>
        <v>32.389177997308906</v>
      </c>
      <c r="W550" s="10"/>
      <c r="X550" s="10">
        <f t="shared" si="160"/>
        <v>0.46671937168159866</v>
      </c>
      <c r="Y550" s="10">
        <f t="shared" si="161"/>
        <v>2.6412162335803266</v>
      </c>
      <c r="Z550" s="10"/>
      <c r="AA550" s="10">
        <f t="shared" si="165"/>
        <v>-8.081522655949358E-3</v>
      </c>
      <c r="AB550" s="10">
        <f t="shared" si="166"/>
        <v>-2.28249604426356E-4</v>
      </c>
      <c r="AC550" s="10"/>
      <c r="AD550" s="10">
        <f t="shared" si="167"/>
        <v>5.4667193716815987</v>
      </c>
      <c r="AE550" s="10">
        <f t="shared" si="162"/>
        <v>-3.3587837664196734</v>
      </c>
      <c r="AF550" s="10"/>
      <c r="AG550" s="24">
        <f t="shared" si="168"/>
        <v>-8.0815226559494135E-3</v>
      </c>
      <c r="AH550" s="24">
        <f t="shared" si="169"/>
        <v>-2.28249604426356E-4</v>
      </c>
      <c r="AJ550" s="57">
        <f t="shared" si="170"/>
        <v>-10.068020000000796</v>
      </c>
      <c r="AL550">
        <f>(1-EXP(-$AW$21*((A555-$AW$23)/($AW$19)^($AW$22+1))))</f>
        <v>1.3673074337231639E-2</v>
      </c>
      <c r="AR550" s="11">
        <f>($AW$18*$AW$15 -($AW$18*COS(RADIANS(A550)))-($AW$15*COS(RADIANS(DEGREES(ASIN(SIN(RADIANS(A551))*($AW$18/$AW$15)))))))</f>
        <v>-4.4493475263505514E-2</v>
      </c>
      <c r="AS550">
        <f t="shared" si="153"/>
        <v>991.96966508141509</v>
      </c>
    </row>
    <row r="551" spans="1:45" customFormat="1" x14ac:dyDescent="0.2">
      <c r="A551" s="7">
        <v>186</v>
      </c>
      <c r="B551" s="7">
        <v>437.51</v>
      </c>
      <c r="C551" s="7">
        <f t="shared" si="163"/>
        <v>4.3750999999999995E-4</v>
      </c>
      <c r="D551" s="7"/>
      <c r="E551" s="7">
        <v>2.875</v>
      </c>
      <c r="F551" s="7"/>
      <c r="G551" s="7">
        <v>2.706</v>
      </c>
      <c r="H551" s="7">
        <v>2.9550000000000001</v>
      </c>
      <c r="I551" s="7">
        <v>2.694</v>
      </c>
      <c r="J551" s="7">
        <v>3.1440000000000001</v>
      </c>
      <c r="L551" s="13">
        <f t="shared" si="154"/>
        <v>4.3750999999999995E-4</v>
      </c>
      <c r="M551" s="12"/>
      <c r="N551" s="10">
        <f t="shared" si="155"/>
        <v>-0.27999999999997272</v>
      </c>
      <c r="O551" s="10">
        <f t="shared" si="156"/>
        <v>-5.9000000000000163E-2</v>
      </c>
      <c r="P551" s="10"/>
      <c r="Q551" s="13">
        <f t="shared" si="157"/>
        <v>-2.7999999999996344E-7</v>
      </c>
      <c r="R551" s="10">
        <f t="shared" si="164"/>
        <v>-5900</v>
      </c>
      <c r="S551" s="10"/>
      <c r="T551" s="10">
        <f t="shared" si="158"/>
        <v>287500</v>
      </c>
      <c r="U551" s="10"/>
      <c r="V551" s="10">
        <f t="shared" si="159"/>
        <v>33.883892827077098</v>
      </c>
      <c r="W551" s="10"/>
      <c r="X551" s="10">
        <f t="shared" si="160"/>
        <v>0.4586378490256493</v>
      </c>
      <c r="Y551" s="10">
        <f t="shared" si="161"/>
        <v>2.6409879839759003</v>
      </c>
      <c r="Z551" s="10"/>
      <c r="AA551" s="10">
        <f t="shared" si="165"/>
        <v>-9.0051985555747449E-3</v>
      </c>
      <c r="AB551" s="10">
        <f t="shared" si="166"/>
        <v>-2.7803109286406169E-4</v>
      </c>
      <c r="AC551" s="10"/>
      <c r="AD551" s="10">
        <f t="shared" si="167"/>
        <v>5.4586378490256493</v>
      </c>
      <c r="AE551" s="10">
        <f t="shared" si="162"/>
        <v>-3.3590120160240997</v>
      </c>
      <c r="AF551" s="10"/>
      <c r="AG551" s="24">
        <f t="shared" si="168"/>
        <v>-9.0051985555748004E-3</v>
      </c>
      <c r="AH551" s="24">
        <f t="shared" si="169"/>
        <v>-2.7803109286450578E-4</v>
      </c>
      <c r="AJ551" s="57">
        <f t="shared" si="170"/>
        <v>-12.250279999998806</v>
      </c>
      <c r="AL551">
        <f>(1-EXP(-$AW$21*((A556-$AW$23)/($AW$19)^($AW$22+1))))</f>
        <v>1.3739636644497066E-2</v>
      </c>
      <c r="AR551" s="11">
        <f>($AW$18*$AW$15 -($AW$18*COS(RADIANS(A551)))-($AW$15*COS(RADIANS(DEGREES(ASIN(SIN(RADIANS(A552))*($AW$18/$AW$15)))))))</f>
        <v>-4.4534486332003437E-2</v>
      </c>
      <c r="AS551">
        <f t="shared" si="153"/>
        <v>973.1697909978509</v>
      </c>
    </row>
    <row r="552" spans="1:45" customFormat="1" x14ac:dyDescent="0.2">
      <c r="A552" s="7">
        <v>187</v>
      </c>
      <c r="B552" s="7">
        <v>437.23</v>
      </c>
      <c r="C552" s="7">
        <f t="shared" si="163"/>
        <v>4.3722999999999999E-4</v>
      </c>
      <c r="D552" s="7"/>
      <c r="E552" s="7">
        <v>2.8159999999999998</v>
      </c>
      <c r="F552" s="7"/>
      <c r="G552" s="7">
        <v>2.6659999999999999</v>
      </c>
      <c r="H552" s="7">
        <v>2.9129999999999998</v>
      </c>
      <c r="I552" s="7">
        <v>2.661</v>
      </c>
      <c r="J552" s="7">
        <v>3.024</v>
      </c>
      <c r="L552" s="13">
        <f t="shared" si="154"/>
        <v>4.3722999999999999E-4</v>
      </c>
      <c r="M552" s="12"/>
      <c r="N552" s="10">
        <f t="shared" si="155"/>
        <v>-0.31999999999999318</v>
      </c>
      <c r="O552" s="10">
        <f t="shared" si="156"/>
        <v>-6.899999999999995E-2</v>
      </c>
      <c r="P552" s="10"/>
      <c r="Q552" s="13">
        <f t="shared" si="157"/>
        <v>-3.1999999999999694E-7</v>
      </c>
      <c r="R552" s="10">
        <f t="shared" si="164"/>
        <v>-6900</v>
      </c>
      <c r="S552" s="10"/>
      <c r="T552" s="10">
        <f t="shared" si="158"/>
        <v>281600</v>
      </c>
      <c r="U552" s="10"/>
      <c r="V552" s="10">
        <f t="shared" si="159"/>
        <v>30.02680113081604</v>
      </c>
      <c r="W552" s="10"/>
      <c r="X552" s="10">
        <f t="shared" si="160"/>
        <v>0.44963265047007456</v>
      </c>
      <c r="Y552" s="10">
        <f t="shared" si="161"/>
        <v>2.6407099528830362</v>
      </c>
      <c r="Z552" s="10"/>
      <c r="AA552" s="10">
        <f t="shared" si="165"/>
        <v>-1.0773991049512655E-2</v>
      </c>
      <c r="AB552" s="10">
        <f t="shared" si="166"/>
        <v>-3.1796792371263649E-4</v>
      </c>
      <c r="AC552" s="10"/>
      <c r="AD552" s="10">
        <f t="shared" si="167"/>
        <v>5.4496326504700745</v>
      </c>
      <c r="AE552" s="10">
        <f t="shared" si="162"/>
        <v>-3.3592900471169642</v>
      </c>
      <c r="AF552" s="10"/>
      <c r="AG552" s="24">
        <f t="shared" si="168"/>
        <v>-1.0773991049512155E-2</v>
      </c>
      <c r="AH552" s="24">
        <f t="shared" si="169"/>
        <v>-3.179679237121924E-4</v>
      </c>
      <c r="AJ552" s="57">
        <f t="shared" si="170"/>
        <v>-13.991359999999702</v>
      </c>
      <c r="AL552">
        <f>(1-EXP(-$AW$21*((A557-$AW$23)/($AW$19)^($AW$22+1))))</f>
        <v>1.380619445980269E-2</v>
      </c>
      <c r="AR552" s="11">
        <f>($AW$18*$AW$15 -($AW$18*COS(RADIANS(A552)))-($AW$15*COS(RADIANS(DEGREES(ASIN(SIN(RADIANS(A553))*($AW$18/$AW$15)))))))</f>
        <v>-4.4585748474155695E-2</v>
      </c>
      <c r="AS552">
        <f t="shared" si="153"/>
        <v>952.58862122216203</v>
      </c>
    </row>
    <row r="553" spans="1:45" customFormat="1" x14ac:dyDescent="0.2">
      <c r="A553" s="7">
        <v>188</v>
      </c>
      <c r="B553" s="7">
        <v>436.91</v>
      </c>
      <c r="C553" s="7">
        <f t="shared" si="163"/>
        <v>4.3690999999999999E-4</v>
      </c>
      <c r="D553" s="7"/>
      <c r="E553" s="7">
        <v>2.7469999999999999</v>
      </c>
      <c r="F553" s="7"/>
      <c r="G553" s="7">
        <v>2.6269999999999998</v>
      </c>
      <c r="H553" s="7">
        <v>2.871</v>
      </c>
      <c r="I553" s="7">
        <v>2.62</v>
      </c>
      <c r="J553" s="7">
        <v>2.8679999999999999</v>
      </c>
      <c r="L553" s="13">
        <f t="shared" si="154"/>
        <v>4.3690999999999999E-4</v>
      </c>
      <c r="M553" s="12"/>
      <c r="N553" s="10">
        <f t="shared" si="155"/>
        <v>-0.37000000000000455</v>
      </c>
      <c r="O553" s="10">
        <f t="shared" si="156"/>
        <v>-6.899999999999995E-2</v>
      </c>
      <c r="P553" s="10"/>
      <c r="Q553" s="13">
        <f t="shared" si="157"/>
        <v>-3.6999999999997105E-7</v>
      </c>
      <c r="R553" s="10">
        <f t="shared" si="164"/>
        <v>-6900</v>
      </c>
      <c r="S553" s="10"/>
      <c r="T553" s="10">
        <f t="shared" si="158"/>
        <v>274700</v>
      </c>
      <c r="U553" s="10"/>
      <c r="V553" s="10">
        <f t="shared" si="159"/>
        <v>19.729549235676732</v>
      </c>
      <c r="W553" s="10"/>
      <c r="X553" s="10">
        <f t="shared" si="160"/>
        <v>0.4388586594205619</v>
      </c>
      <c r="Y553" s="10">
        <f t="shared" si="161"/>
        <v>2.6403919849593236</v>
      </c>
      <c r="Z553" s="10"/>
      <c r="AA553" s="10">
        <f t="shared" si="165"/>
        <v>-1.104808674457175E-2</v>
      </c>
      <c r="AB553" s="10">
        <f t="shared" si="166"/>
        <v>-3.6794085045688263E-4</v>
      </c>
      <c r="AC553" s="10"/>
      <c r="AD553" s="10">
        <f t="shared" si="167"/>
        <v>5.4388586594205623</v>
      </c>
      <c r="AE553" s="10">
        <f t="shared" si="162"/>
        <v>-3.3596080150406764</v>
      </c>
      <c r="AF553" s="10"/>
      <c r="AG553" s="24">
        <f t="shared" si="168"/>
        <v>-1.1048086744572139E-2</v>
      </c>
      <c r="AH553" s="24">
        <f t="shared" si="169"/>
        <v>-3.6794085045688263E-4</v>
      </c>
      <c r="AJ553" s="57">
        <f t="shared" si="170"/>
        <v>-16.165670000000198</v>
      </c>
      <c r="AL553">
        <f>(1-EXP(-$AW$21*((A558-$AW$23)/($AW$19)^($AW$22+1))))</f>
        <v>1.3872747783451933E-2</v>
      </c>
      <c r="AR553" s="11">
        <f>($AW$18*$AW$15 -($AW$18*COS(RADIANS(A553)))-($AW$15*COS(RADIANS(DEGREES(ASIN(SIN(RADIANS(A554))*($AW$18/$AW$15)))))))</f>
        <v>-4.4647311643207482E-2</v>
      </c>
      <c r="AS553">
        <f t="shared" si="153"/>
        <v>928.56739590011125</v>
      </c>
    </row>
    <row r="554" spans="1:45" customFormat="1" x14ac:dyDescent="0.2">
      <c r="A554" s="7">
        <v>189</v>
      </c>
      <c r="B554" s="7">
        <v>436.54</v>
      </c>
      <c r="C554" s="7">
        <f t="shared" si="163"/>
        <v>4.3654000000000002E-4</v>
      </c>
      <c r="D554" s="7"/>
      <c r="E554" s="7">
        <v>2.6779999999999999</v>
      </c>
      <c r="F554" s="7"/>
      <c r="G554" s="7">
        <v>2.5819999999999999</v>
      </c>
      <c r="H554" s="7">
        <v>2.8250000000000002</v>
      </c>
      <c r="I554" s="7">
        <v>2.5790000000000002</v>
      </c>
      <c r="J554" s="7">
        <v>2.7280000000000002</v>
      </c>
      <c r="L554" s="13">
        <f t="shared" si="154"/>
        <v>4.3654000000000002E-4</v>
      </c>
      <c r="M554" s="12"/>
      <c r="N554" s="10">
        <f t="shared" si="155"/>
        <v>-0.40000000000003411</v>
      </c>
      <c r="O554" s="10">
        <f t="shared" si="156"/>
        <v>-4.8000000000000043E-2</v>
      </c>
      <c r="P554" s="10"/>
      <c r="Q554" s="13">
        <f t="shared" si="157"/>
        <v>-4.0000000000006393E-7</v>
      </c>
      <c r="R554" s="10">
        <f t="shared" si="164"/>
        <v>-4800</v>
      </c>
      <c r="S554" s="10"/>
      <c r="T554" s="10">
        <f t="shared" si="158"/>
        <v>267800</v>
      </c>
      <c r="U554" s="10"/>
      <c r="V554" s="10">
        <f t="shared" si="159"/>
        <v>13.724869383784329</v>
      </c>
      <c r="W554" s="10"/>
      <c r="X554" s="10">
        <f t="shared" si="160"/>
        <v>0.42781057267599015</v>
      </c>
      <c r="Y554" s="10">
        <f t="shared" si="161"/>
        <v>2.6400240441088667</v>
      </c>
      <c r="Z554" s="10"/>
      <c r="AA554" s="10">
        <f t="shared" si="165"/>
        <v>-7.8548241862322898E-3</v>
      </c>
      <c r="AB554" s="10">
        <f t="shared" si="166"/>
        <v>-3.981248680542393E-4</v>
      </c>
      <c r="AC554" s="10"/>
      <c r="AD554" s="10">
        <f t="shared" si="167"/>
        <v>5.4278105726759902</v>
      </c>
      <c r="AE554" s="10">
        <f t="shared" si="162"/>
        <v>-3.3599759558911333</v>
      </c>
      <c r="AF554" s="10"/>
      <c r="AG554" s="24">
        <f t="shared" si="168"/>
        <v>-7.8548241862321788E-3</v>
      </c>
      <c r="AH554" s="24">
        <f t="shared" si="169"/>
        <v>-3.9812486805468339E-4</v>
      </c>
      <c r="AJ554" s="57">
        <f t="shared" si="170"/>
        <v>-17.461600000001489</v>
      </c>
      <c r="AL554">
        <f>(1-EXP(-$AW$21*((A559-$AW$23)/($AW$19)^($AW$22+1))))</f>
        <v>1.3939296615747665E-2</v>
      </c>
      <c r="AR554" s="11">
        <f>($AW$18*$AW$15 -($AW$18*COS(RADIANS(A554)))-($AW$15*COS(RADIANS(DEGREES(ASIN(SIN(RADIANS(A555))*($AW$18/$AW$15)))))))</f>
        <v>-4.471923147196423E-2</v>
      </c>
      <c r="AS554">
        <f t="shared" si="153"/>
        <v>904.47674030850601</v>
      </c>
    </row>
    <row r="555" spans="1:45" customFormat="1" x14ac:dyDescent="0.2">
      <c r="A555" s="7">
        <v>190</v>
      </c>
      <c r="B555" s="7">
        <v>436.14</v>
      </c>
      <c r="C555" s="7">
        <f t="shared" si="163"/>
        <v>4.3613999999999995E-4</v>
      </c>
      <c r="D555" s="7"/>
      <c r="E555" s="7">
        <v>2.63</v>
      </c>
      <c r="F555" s="7"/>
      <c r="G555" s="7">
        <v>2.5409999999999999</v>
      </c>
      <c r="H555" s="7">
        <v>2.7810000000000001</v>
      </c>
      <c r="I555" s="7">
        <v>2.548</v>
      </c>
      <c r="J555" s="7">
        <v>2.65</v>
      </c>
      <c r="L555" s="13">
        <f t="shared" si="154"/>
        <v>4.3613999999999995E-4</v>
      </c>
      <c r="M555" s="12"/>
      <c r="N555" s="10">
        <f t="shared" si="155"/>
        <v>-0.44999999999998863</v>
      </c>
      <c r="O555" s="10">
        <f t="shared" si="156"/>
        <v>-3.6999999999999922E-2</v>
      </c>
      <c r="P555" s="10"/>
      <c r="Q555" s="13">
        <f t="shared" si="157"/>
        <v>-4.4999999999998383E-7</v>
      </c>
      <c r="R555" s="10">
        <f t="shared" si="164"/>
        <v>-3700</v>
      </c>
      <c r="S555" s="10"/>
      <c r="T555" s="10">
        <f t="shared" si="158"/>
        <v>263000</v>
      </c>
      <c r="U555" s="10"/>
      <c r="V555" s="10">
        <f t="shared" si="159"/>
        <v>8.6094760930534182</v>
      </c>
      <c r="W555" s="10"/>
      <c r="X555" s="10">
        <f t="shared" si="160"/>
        <v>0.41995574848975786</v>
      </c>
      <c r="Y555" s="10">
        <f t="shared" si="161"/>
        <v>2.6396259192408125</v>
      </c>
      <c r="Z555" s="10"/>
      <c r="AA555" s="10">
        <f t="shared" si="165"/>
        <v>-6.1532317204063824E-3</v>
      </c>
      <c r="AB555" s="10">
        <f t="shared" si="166"/>
        <v>-4.4832716059772793E-4</v>
      </c>
      <c r="AC555" s="10"/>
      <c r="AD555" s="10">
        <f t="shared" si="167"/>
        <v>5.419955748489758</v>
      </c>
      <c r="AE555" s="10">
        <f t="shared" si="162"/>
        <v>-3.360374080759188</v>
      </c>
      <c r="AF555" s="10"/>
      <c r="AG555" s="24">
        <f t="shared" si="168"/>
        <v>-6.1532317204067155E-3</v>
      </c>
      <c r="AH555" s="24">
        <f t="shared" si="169"/>
        <v>-4.4832716059772793E-4</v>
      </c>
      <c r="AJ555" s="57">
        <f t="shared" si="170"/>
        <v>-19.626299999999503</v>
      </c>
      <c r="AL555">
        <f>(1-EXP(-$AW$21*((A560-$AW$23)/($AW$19)^($AW$22+1))))</f>
        <v>1.4005840956993199E-2</v>
      </c>
      <c r="AR555" s="11">
        <f>($AW$18*$AW$15 -($AW$18*COS(RADIANS(A555)))-($AW$15*COS(RADIANS(DEGREES(ASIN(SIN(RADIANS(A556))*($AW$18/$AW$15)))))))</f>
        <v>-4.4801569282953327E-2</v>
      </c>
      <c r="AS555">
        <f t="shared" si="153"/>
        <v>887.45114461658898</v>
      </c>
    </row>
    <row r="556" spans="1:45" customFormat="1" x14ac:dyDescent="0.2">
      <c r="A556" s="7">
        <v>191</v>
      </c>
      <c r="B556" s="7">
        <v>435.69</v>
      </c>
      <c r="C556" s="7">
        <f t="shared" si="163"/>
        <v>4.3568999999999997E-4</v>
      </c>
      <c r="D556" s="7"/>
      <c r="E556" s="7">
        <v>2.593</v>
      </c>
      <c r="F556" s="7"/>
      <c r="G556" s="7">
        <v>2.508</v>
      </c>
      <c r="H556" s="7">
        <v>2.7360000000000002</v>
      </c>
      <c r="I556" s="7">
        <v>2.5089999999999999</v>
      </c>
      <c r="J556" s="7">
        <v>2.6190000000000002</v>
      </c>
      <c r="L556" s="13">
        <f t="shared" si="154"/>
        <v>4.3568999999999997E-4</v>
      </c>
      <c r="M556" s="12"/>
      <c r="N556" s="10">
        <f t="shared" si="155"/>
        <v>-0.49000000000000909</v>
      </c>
      <c r="O556" s="10">
        <f t="shared" si="156"/>
        <v>-2.4999999999999911E-2</v>
      </c>
      <c r="P556" s="10"/>
      <c r="Q556" s="13">
        <f t="shared" si="157"/>
        <v>-4.9000000000001733E-7</v>
      </c>
      <c r="R556" s="10">
        <f t="shared" si="164"/>
        <v>-2500</v>
      </c>
      <c r="S556" s="10"/>
      <c r="T556" s="10">
        <f t="shared" si="158"/>
        <v>259300</v>
      </c>
      <c r="U556" s="10"/>
      <c r="V556" s="10">
        <f t="shared" si="159"/>
        <v>6.6135043225308259</v>
      </c>
      <c r="W556" s="10"/>
      <c r="X556" s="10">
        <f t="shared" si="160"/>
        <v>0.41380251676935148</v>
      </c>
      <c r="Y556" s="10">
        <f t="shared" si="161"/>
        <v>2.6391775920802147</v>
      </c>
      <c r="Z556" s="10"/>
      <c r="AA556" s="10">
        <f t="shared" si="165"/>
        <v>-4.2074973725357845E-3</v>
      </c>
      <c r="AB556" s="10">
        <f t="shared" si="166"/>
        <v>-4.8870539009104874E-4</v>
      </c>
      <c r="AC556" s="10"/>
      <c r="AD556" s="10">
        <f t="shared" si="167"/>
        <v>5.4138025167693513</v>
      </c>
      <c r="AE556" s="10">
        <f t="shared" si="162"/>
        <v>-3.3608224079197857</v>
      </c>
      <c r="AF556" s="10"/>
      <c r="AG556" s="24">
        <f t="shared" si="168"/>
        <v>-4.2074973725352294E-3</v>
      </c>
      <c r="AH556" s="24">
        <f t="shared" si="169"/>
        <v>-4.8870539009104874E-4</v>
      </c>
      <c r="AJ556" s="57">
        <f t="shared" si="170"/>
        <v>-21.348810000000395</v>
      </c>
      <c r="AL556">
        <f>(1-EXP(-$AW$21*((A561-$AW$23)/($AW$19)^($AW$22+1))))</f>
        <v>1.4072380807491514E-2</v>
      </c>
      <c r="AR556" s="11">
        <f>($AW$18*$AW$15 -($AW$18*COS(RADIANS(A556)))-($AW$15*COS(RADIANS(DEGREES(ASIN(SIN(RADIANS(A557))*($AW$18/$AW$15)))))))</f>
        <v>-4.4894392099449051E-2</v>
      </c>
      <c r="AS556">
        <f t="shared" si="153"/>
        <v>874.06331903961689</v>
      </c>
    </row>
    <row r="557" spans="1:45" customFormat="1" x14ac:dyDescent="0.2">
      <c r="A557" s="7">
        <v>192</v>
      </c>
      <c r="B557" s="7">
        <v>435.2</v>
      </c>
      <c r="C557" s="7">
        <f t="shared" si="163"/>
        <v>4.3519999999999995E-4</v>
      </c>
      <c r="D557" s="7"/>
      <c r="E557" s="7">
        <v>2.5680000000000001</v>
      </c>
      <c r="F557" s="7"/>
      <c r="G557" s="7">
        <v>2.468</v>
      </c>
      <c r="H557" s="7">
        <v>2.6989999999999998</v>
      </c>
      <c r="I557" s="7">
        <v>2.476</v>
      </c>
      <c r="J557" s="7">
        <v>2.6280000000000001</v>
      </c>
      <c r="L557" s="13">
        <f t="shared" si="154"/>
        <v>4.3519999999999995E-4</v>
      </c>
      <c r="M557" s="12"/>
      <c r="N557" s="10">
        <f t="shared" si="155"/>
        <v>-0.53999999999996362</v>
      </c>
      <c r="O557" s="10">
        <f t="shared" si="156"/>
        <v>-2.0999999999999908E-2</v>
      </c>
      <c r="P557" s="10"/>
      <c r="Q557" s="13">
        <f t="shared" si="157"/>
        <v>-5.3999999999993723E-7</v>
      </c>
      <c r="R557" s="10">
        <f t="shared" si="164"/>
        <v>-2099.9999999999709</v>
      </c>
      <c r="S557" s="10"/>
      <c r="T557" s="10">
        <f t="shared" si="158"/>
        <v>256800</v>
      </c>
      <c r="U557" s="10"/>
      <c r="V557" s="10">
        <f t="shared" si="159"/>
        <v>1.7973152061370332</v>
      </c>
      <c r="W557" s="10"/>
      <c r="X557" s="10">
        <f t="shared" si="160"/>
        <v>0.4095950193968157</v>
      </c>
      <c r="Y557" s="10">
        <f t="shared" si="161"/>
        <v>2.6386888866901237</v>
      </c>
      <c r="Z557" s="10"/>
      <c r="AA557" s="10">
        <f t="shared" si="165"/>
        <v>-3.5660744332005612E-3</v>
      </c>
      <c r="AB557" s="10">
        <f t="shared" si="166"/>
        <v>-5.3921102327780801E-4</v>
      </c>
      <c r="AC557" s="10"/>
      <c r="AD557" s="10">
        <f t="shared" si="167"/>
        <v>5.4095950193968161</v>
      </c>
      <c r="AE557" s="10">
        <f t="shared" si="162"/>
        <v>-3.3613111133098768</v>
      </c>
      <c r="AF557" s="10"/>
      <c r="AG557" s="24">
        <f t="shared" si="168"/>
        <v>-3.5660744332011163E-3</v>
      </c>
      <c r="AH557" s="24">
        <f t="shared" si="169"/>
        <v>-5.3921102327736392E-4</v>
      </c>
      <c r="AJ557" s="57">
        <f t="shared" si="170"/>
        <v>-23.500799999998414</v>
      </c>
      <c r="AL557">
        <f>(1-EXP(-$AW$21*((A562-$AW$23)/($AW$19)^($AW$22+1))))</f>
        <v>1.413891616754559E-2</v>
      </c>
      <c r="AR557" s="11">
        <f>($AW$18*$AW$15 -($AW$18*COS(RADIANS(A557)))-($AW$15*COS(RADIANS(DEGREES(ASIN(SIN(RADIANS(A558))*($AW$18/$AW$15)))))))</f>
        <v>-4.4997772657152255E-2</v>
      </c>
      <c r="AS557">
        <f t="shared" si="153"/>
        <v>864.66263539420083</v>
      </c>
    </row>
    <row r="558" spans="1:45" customFormat="1" x14ac:dyDescent="0.2">
      <c r="A558" s="7">
        <v>193</v>
      </c>
      <c r="B558" s="7">
        <v>434.66</v>
      </c>
      <c r="C558" s="7">
        <f t="shared" si="163"/>
        <v>4.3466000000000002E-4</v>
      </c>
      <c r="D558" s="7"/>
      <c r="E558" s="7">
        <v>2.5470000000000002</v>
      </c>
      <c r="F558" s="7"/>
      <c r="G558" s="7">
        <v>2.4260000000000002</v>
      </c>
      <c r="H558" s="7">
        <v>2.6549999999999998</v>
      </c>
      <c r="I558" s="7">
        <v>2.4430000000000001</v>
      </c>
      <c r="J558" s="7">
        <v>2.6629999999999998</v>
      </c>
      <c r="L558" s="13">
        <f t="shared" si="154"/>
        <v>4.3466000000000002E-4</v>
      </c>
      <c r="M558" s="12"/>
      <c r="N558" s="10">
        <f t="shared" si="155"/>
        <v>-0.57000000000005002</v>
      </c>
      <c r="O558" s="10">
        <f t="shared" si="156"/>
        <v>-6.0000000000002274E-3</v>
      </c>
      <c r="P558" s="10"/>
      <c r="Q558" s="13">
        <f t="shared" si="157"/>
        <v>-5.7000000000008433E-7</v>
      </c>
      <c r="R558" s="10">
        <f t="shared" si="164"/>
        <v>-600.0000000000291</v>
      </c>
      <c r="S558" s="10"/>
      <c r="T558" s="10">
        <f t="shared" si="158"/>
        <v>254700.00000000003</v>
      </c>
      <c r="U558" s="10"/>
      <c r="V558" s="10">
        <f t="shared" si="159"/>
        <v>1.3780682851635269</v>
      </c>
      <c r="W558" s="10"/>
      <c r="X558" s="10">
        <f t="shared" si="160"/>
        <v>0.40602894496361513</v>
      </c>
      <c r="Y558" s="10">
        <f t="shared" si="161"/>
        <v>2.6381496756668459</v>
      </c>
      <c r="Z558" s="10"/>
      <c r="AA558" s="10">
        <f t="shared" si="165"/>
        <v>-1.0242799132457736E-3</v>
      </c>
      <c r="AB558" s="10">
        <f t="shared" si="166"/>
        <v>-5.6989442349797415E-4</v>
      </c>
      <c r="AC558" s="10"/>
      <c r="AD558" s="10">
        <f t="shared" si="167"/>
        <v>5.406028944963615</v>
      </c>
      <c r="AE558" s="10">
        <f t="shared" si="162"/>
        <v>-3.3618503243331541</v>
      </c>
      <c r="AF558" s="10"/>
      <c r="AG558" s="24">
        <f t="shared" si="168"/>
        <v>-1.0242799132456071E-3</v>
      </c>
      <c r="AH558" s="24">
        <f t="shared" si="169"/>
        <v>-5.6989442349797415E-4</v>
      </c>
      <c r="AJ558" s="57">
        <f t="shared" si="170"/>
        <v>-24.775620000002174</v>
      </c>
      <c r="AL558">
        <f>(1-EXP(-$AW$21*((A563-$AW$23)/($AW$19)^($AW$22+1))))</f>
        <v>1.4205447037458629E-2</v>
      </c>
      <c r="AR558" s="11">
        <f>($AW$18*$AW$15 -($AW$18*COS(RADIANS(A558)))-($AW$15*COS(RADIANS(DEGREES(ASIN(SIN(RADIANS(A559))*($AW$18/$AW$15)))))))</f>
        <v>-4.5111789416289086E-2</v>
      </c>
      <c r="AS558">
        <f t="shared" si="153"/>
        <v>856.52768861850086</v>
      </c>
    </row>
    <row r="559" spans="1:45" customFormat="1" x14ac:dyDescent="0.2">
      <c r="A559" s="7">
        <v>194</v>
      </c>
      <c r="B559" s="7">
        <v>434.09</v>
      </c>
      <c r="C559" s="7">
        <f t="shared" si="163"/>
        <v>4.3408999999999993E-4</v>
      </c>
      <c r="D559" s="7"/>
      <c r="E559" s="7">
        <v>2.5409999999999999</v>
      </c>
      <c r="F559" s="7"/>
      <c r="G559" s="7">
        <v>2.395</v>
      </c>
      <c r="H559" s="7">
        <v>2.6150000000000002</v>
      </c>
      <c r="I559" s="7">
        <v>2.4119999999999999</v>
      </c>
      <c r="J559" s="7">
        <v>2.7410000000000001</v>
      </c>
      <c r="L559" s="13">
        <f t="shared" si="154"/>
        <v>4.3408999999999993E-4</v>
      </c>
      <c r="M559" s="12"/>
      <c r="N559" s="10">
        <f t="shared" si="155"/>
        <v>-0.6199999999999477</v>
      </c>
      <c r="O559" s="10">
        <f t="shared" si="156"/>
        <v>-4.9999999999998934E-3</v>
      </c>
      <c r="P559" s="10"/>
      <c r="Q559" s="13">
        <f t="shared" si="157"/>
        <v>-6.1999999999995002E-7</v>
      </c>
      <c r="R559" s="10">
        <f t="shared" si="164"/>
        <v>-500</v>
      </c>
      <c r="S559" s="10"/>
      <c r="T559" s="10">
        <f t="shared" si="158"/>
        <v>254100</v>
      </c>
      <c r="U559" s="10"/>
      <c r="V559" s="10">
        <f t="shared" si="159"/>
        <v>2.0425610052067058</v>
      </c>
      <c r="W559" s="10"/>
      <c r="X559" s="10">
        <f t="shared" si="160"/>
        <v>0.40500466505036936</v>
      </c>
      <c r="Y559" s="10">
        <f t="shared" si="161"/>
        <v>2.6375797812433479</v>
      </c>
      <c r="Z559" s="10"/>
      <c r="AA559" s="10">
        <f t="shared" si="165"/>
        <v>-8.5541584067427845E-4</v>
      </c>
      <c r="AB559" s="10">
        <f t="shared" si="166"/>
        <v>-6.2073545257801399E-4</v>
      </c>
      <c r="AC559" s="10"/>
      <c r="AD559" s="10">
        <f t="shared" si="167"/>
        <v>5.4050046650503694</v>
      </c>
      <c r="AE559" s="10">
        <f t="shared" si="162"/>
        <v>-3.3624202187566521</v>
      </c>
      <c r="AF559" s="10"/>
      <c r="AG559" s="24">
        <f t="shared" si="168"/>
        <v>-8.5541584067438947E-4</v>
      </c>
      <c r="AH559" s="24">
        <f t="shared" si="169"/>
        <v>-6.2073545257801399E-4</v>
      </c>
      <c r="AJ559" s="57">
        <f t="shared" si="170"/>
        <v>-26.913579999997729</v>
      </c>
      <c r="AL559">
        <f>(1-EXP(-$AW$21*((A564-$AW$23)/($AW$19)^($AW$22+1))))</f>
        <v>1.4271973417533612E-2</v>
      </c>
      <c r="AR559" s="11">
        <f>($AW$18*$AW$15 -($AW$18*COS(RADIANS(A559)))-($AW$15*COS(RADIANS(DEGREES(ASIN(SIN(RADIANS(A560))*($AW$18/$AW$15)))))))</f>
        <v>-4.5236526573867952E-2</v>
      </c>
      <c r="AS559">
        <f t="shared" si="153"/>
        <v>853.38937699267478</v>
      </c>
    </row>
    <row r="560" spans="1:45" customFormat="1" x14ac:dyDescent="0.2">
      <c r="A560" s="7">
        <v>195</v>
      </c>
      <c r="B560" s="7">
        <v>433.47</v>
      </c>
      <c r="C560" s="7">
        <f t="shared" si="163"/>
        <v>4.3346999999999998E-4</v>
      </c>
      <c r="D560" s="7"/>
      <c r="E560" s="7">
        <v>2.536</v>
      </c>
      <c r="F560" s="7"/>
      <c r="G560" s="7">
        <v>2.3650000000000002</v>
      </c>
      <c r="H560" s="7">
        <v>2.5790000000000002</v>
      </c>
      <c r="I560" s="7">
        <v>2.3769999999999998</v>
      </c>
      <c r="J560" s="7">
        <v>2.8220000000000001</v>
      </c>
      <c r="L560" s="13">
        <f t="shared" si="154"/>
        <v>4.3346999999999998E-4</v>
      </c>
      <c r="M560" s="12"/>
      <c r="N560" s="10">
        <f t="shared" si="155"/>
        <v>-0.67000000000001592</v>
      </c>
      <c r="O560" s="10">
        <f t="shared" si="156"/>
        <v>-8.0000000000000071E-3</v>
      </c>
      <c r="P560" s="10"/>
      <c r="Q560" s="13">
        <f t="shared" si="157"/>
        <v>-6.6999999999997834E-7</v>
      </c>
      <c r="R560" s="10">
        <f t="shared" si="164"/>
        <v>-800</v>
      </c>
      <c r="S560" s="10"/>
      <c r="T560" s="10">
        <f t="shared" si="158"/>
        <v>253600</v>
      </c>
      <c r="U560" s="10"/>
      <c r="V560" s="10">
        <f t="shared" si="159"/>
        <v>1.9581175803338353</v>
      </c>
      <c r="W560" s="10"/>
      <c r="X560" s="10">
        <f t="shared" si="160"/>
        <v>0.40414924920969508</v>
      </c>
      <c r="Y560" s="10">
        <f t="shared" si="161"/>
        <v>2.6369590457907699</v>
      </c>
      <c r="Z560" s="10"/>
      <c r="AA560" s="10">
        <f t="shared" si="165"/>
        <v>-1.372179599347656E-3</v>
      </c>
      <c r="AB560" s="10">
        <f t="shared" si="166"/>
        <v>-6.7179369225689456E-4</v>
      </c>
      <c r="AC560" s="10"/>
      <c r="AD560" s="10">
        <f t="shared" si="167"/>
        <v>5.404149249209695</v>
      </c>
      <c r="AE560" s="10">
        <f t="shared" si="162"/>
        <v>-3.3630409542092301</v>
      </c>
      <c r="AF560" s="10"/>
      <c r="AG560" s="24">
        <f t="shared" si="168"/>
        <v>-1.372179599347767E-3</v>
      </c>
      <c r="AH560" s="24">
        <f t="shared" si="169"/>
        <v>-6.7179369225689456E-4</v>
      </c>
      <c r="AJ560" s="57">
        <f t="shared" si="170"/>
        <v>-29.04249000000069</v>
      </c>
      <c r="AL560">
        <f>(1-EXP(-$AW$21*((A565-$AW$23)/($AW$19)^($AW$22+1))))</f>
        <v>1.4338495308073407E-2</v>
      </c>
      <c r="AR560" s="11">
        <f>($AW$18*$AW$15 -($AW$18*COS(RADIANS(A560)))-($AW$15*COS(RADIANS(DEGREES(ASIN(SIN(RADIANS(A561))*($AW$18/$AW$15)))))))</f>
        <v>-4.5372074075802224E-2</v>
      </c>
      <c r="AS560">
        <f t="shared" si="153"/>
        <v>850.49366125855249</v>
      </c>
    </row>
    <row r="561" spans="1:45" customFormat="1" x14ac:dyDescent="0.2">
      <c r="A561" s="7">
        <v>196</v>
      </c>
      <c r="B561" s="7">
        <v>432.8</v>
      </c>
      <c r="C561" s="7">
        <f t="shared" si="163"/>
        <v>4.328E-4</v>
      </c>
      <c r="D561" s="7"/>
      <c r="E561" s="7">
        <v>2.528</v>
      </c>
      <c r="F561" s="7"/>
      <c r="G561" s="7">
        <v>2.3380000000000001</v>
      </c>
      <c r="H561" s="7">
        <v>2.5449999999999999</v>
      </c>
      <c r="I561" s="7">
        <v>2.3439999999999999</v>
      </c>
      <c r="J561" s="7">
        <v>2.887</v>
      </c>
      <c r="L561" s="13">
        <f t="shared" si="154"/>
        <v>4.328E-4</v>
      </c>
      <c r="M561" s="12"/>
      <c r="N561" s="10">
        <f t="shared" si="155"/>
        <v>-0.69999999999998863</v>
      </c>
      <c r="O561" s="10">
        <f t="shared" si="156"/>
        <v>-8.0000000000000071E-3</v>
      </c>
      <c r="P561" s="10"/>
      <c r="Q561" s="13">
        <f t="shared" si="157"/>
        <v>-7.0000000000001701E-7</v>
      </c>
      <c r="R561" s="10">
        <f t="shared" si="164"/>
        <v>-800</v>
      </c>
      <c r="S561" s="10"/>
      <c r="T561" s="10">
        <f t="shared" si="158"/>
        <v>252800</v>
      </c>
      <c r="U561" s="10"/>
      <c r="V561" s="10">
        <f t="shared" si="159"/>
        <v>5.7391620830189769</v>
      </c>
      <c r="W561" s="10"/>
      <c r="X561" s="10">
        <f t="shared" si="160"/>
        <v>0.40277706961034743</v>
      </c>
      <c r="Y561" s="10">
        <f t="shared" si="161"/>
        <v>2.636287252098513</v>
      </c>
      <c r="Z561" s="10"/>
      <c r="AA561" s="10">
        <f t="shared" si="165"/>
        <v>-1.3765288288033473E-3</v>
      </c>
      <c r="AB561" s="10">
        <f t="shared" si="166"/>
        <v>-7.0298578728289485E-4</v>
      </c>
      <c r="AC561" s="10"/>
      <c r="AD561" s="10">
        <f t="shared" si="167"/>
        <v>5.4027770696103472</v>
      </c>
      <c r="AE561" s="10">
        <f t="shared" si="162"/>
        <v>-3.363712747901487</v>
      </c>
      <c r="AF561" s="10"/>
      <c r="AG561" s="24">
        <f t="shared" si="168"/>
        <v>-1.3765288288034583E-3</v>
      </c>
      <c r="AH561" s="24">
        <f t="shared" si="169"/>
        <v>-7.0298578728289485E-4</v>
      </c>
      <c r="AJ561" s="57">
        <f t="shared" si="170"/>
        <v>-30.295999999999509</v>
      </c>
      <c r="AL561">
        <f>(1-EXP(-$AW$21*((A566-$AW$23)/($AW$19)^($AW$22+1))))</f>
        <v>1.4405012709381104E-2</v>
      </c>
      <c r="AR561" s="11">
        <f>($AW$18*$AW$15 -($AW$18*COS(RADIANS(A561)))-($AW$15*COS(RADIANS(DEGREES(ASIN(SIN(RADIANS(A562))*($AW$18/$AW$15)))))))</f>
        <v>-4.5518527628580358E-2</v>
      </c>
      <c r="AS561">
        <f t="shared" si="153"/>
        <v>846.50028344586656</v>
      </c>
    </row>
    <row r="562" spans="1:45" customFormat="1" x14ac:dyDescent="0.2">
      <c r="A562" s="7">
        <v>197</v>
      </c>
      <c r="B562" s="7">
        <v>432.1</v>
      </c>
      <c r="C562" s="7">
        <f t="shared" si="163"/>
        <v>4.3209999999999999E-4</v>
      </c>
      <c r="D562" s="7"/>
      <c r="E562" s="7">
        <v>2.52</v>
      </c>
      <c r="F562" s="7"/>
      <c r="G562" s="7">
        <v>2.3079999999999998</v>
      </c>
      <c r="H562" s="7">
        <v>2.5150000000000001</v>
      </c>
      <c r="I562" s="7">
        <v>2.3210000000000002</v>
      </c>
      <c r="J562" s="7">
        <v>2.9369999999999998</v>
      </c>
      <c r="L562" s="13">
        <f t="shared" si="154"/>
        <v>4.3209999999999999E-4</v>
      </c>
      <c r="M562" s="12"/>
      <c r="N562" s="10">
        <f t="shared" si="155"/>
        <v>-0.75</v>
      </c>
      <c r="O562" s="10">
        <f t="shared" si="156"/>
        <v>-2.4999999999999911E-2</v>
      </c>
      <c r="P562" s="10"/>
      <c r="Q562" s="13">
        <f t="shared" si="157"/>
        <v>-7.4999999999999113E-7</v>
      </c>
      <c r="R562" s="10">
        <f t="shared" si="164"/>
        <v>-2500</v>
      </c>
      <c r="S562" s="10"/>
      <c r="T562" s="10">
        <f t="shared" si="158"/>
        <v>252000</v>
      </c>
      <c r="U562" s="10"/>
      <c r="V562" s="10">
        <f t="shared" si="159"/>
        <v>9.8044892688547129</v>
      </c>
      <c r="W562" s="10"/>
      <c r="X562" s="10">
        <f t="shared" si="160"/>
        <v>0.40140054078154408</v>
      </c>
      <c r="Y562" s="10">
        <f t="shared" si="161"/>
        <v>2.6355842663112301</v>
      </c>
      <c r="Z562" s="10"/>
      <c r="AA562" s="10">
        <f t="shared" si="165"/>
        <v>-4.3299908221353656E-3</v>
      </c>
      <c r="AB562" s="10">
        <f t="shared" si="166"/>
        <v>-7.544639373309181E-4</v>
      </c>
      <c r="AC562" s="10"/>
      <c r="AD562" s="10">
        <f t="shared" si="167"/>
        <v>5.4014005407815437</v>
      </c>
      <c r="AE562" s="10">
        <f t="shared" si="162"/>
        <v>-3.3644157336887699</v>
      </c>
      <c r="AF562" s="10"/>
      <c r="AG562" s="24">
        <f t="shared" si="168"/>
        <v>-4.3299908221348105E-3</v>
      </c>
      <c r="AH562" s="24">
        <f t="shared" si="169"/>
        <v>-7.544639373309181E-4</v>
      </c>
      <c r="AJ562" s="57">
        <f t="shared" si="170"/>
        <v>-32.407500000000006</v>
      </c>
      <c r="AL562">
        <f>(1-EXP(-$AW$21*((A567-$AW$23)/($AW$19)^($AW$22+1))))</f>
        <v>1.4471525621759684E-2</v>
      </c>
      <c r="AR562" s="11">
        <f>($AW$18*$AW$15 -($AW$18*COS(RADIANS(A562)))-($AW$15*COS(RADIANS(DEGREES(ASIN(SIN(RADIANS(A563))*($AW$18/$AW$15)))))))</f>
        <v>-4.5675988710129858E-2</v>
      </c>
      <c r="AS562">
        <f t="shared" si="153"/>
        <v>842.45670911113143</v>
      </c>
    </row>
    <row r="563" spans="1:45" customFormat="1" x14ac:dyDescent="0.2">
      <c r="A563" s="7">
        <v>198</v>
      </c>
      <c r="B563" s="7">
        <v>431.35</v>
      </c>
      <c r="C563" s="7">
        <f t="shared" si="163"/>
        <v>4.3135E-4</v>
      </c>
      <c r="D563" s="7"/>
      <c r="E563" s="7">
        <v>2.4950000000000001</v>
      </c>
      <c r="F563" s="7"/>
      <c r="G563" s="7">
        <v>2.2709999999999999</v>
      </c>
      <c r="H563" s="7">
        <v>2.4860000000000002</v>
      </c>
      <c r="I563" s="7">
        <v>2.294</v>
      </c>
      <c r="J563" s="7">
        <v>2.93</v>
      </c>
      <c r="L563" s="13">
        <f t="shared" si="154"/>
        <v>4.3135E-4</v>
      </c>
      <c r="M563" s="12"/>
      <c r="N563" s="10">
        <f t="shared" si="155"/>
        <v>-0.80000000000001137</v>
      </c>
      <c r="O563" s="10">
        <f t="shared" si="156"/>
        <v>-4.4999999999999929E-2</v>
      </c>
      <c r="P563" s="10"/>
      <c r="Q563" s="13">
        <f t="shared" si="157"/>
        <v>-8.0000000000001945E-7</v>
      </c>
      <c r="R563" s="10">
        <f t="shared" si="164"/>
        <v>-4499.9999999999709</v>
      </c>
      <c r="S563" s="10"/>
      <c r="T563" s="10">
        <f t="shared" si="158"/>
        <v>249500</v>
      </c>
      <c r="U563" s="10"/>
      <c r="V563" s="10">
        <f t="shared" si="159"/>
        <v>13.500366940387613</v>
      </c>
      <c r="W563" s="10"/>
      <c r="X563" s="10">
        <f t="shared" si="160"/>
        <v>0.39707054995940871</v>
      </c>
      <c r="Y563" s="10">
        <f t="shared" si="161"/>
        <v>2.6348298023738992</v>
      </c>
      <c r="Z563" s="10"/>
      <c r="AA563" s="10">
        <f t="shared" si="165"/>
        <v>-7.904465594876231E-3</v>
      </c>
      <c r="AB563" s="10">
        <f t="shared" si="166"/>
        <v>-8.062088068152562E-4</v>
      </c>
      <c r="AC563" s="10"/>
      <c r="AD563" s="10">
        <f t="shared" si="167"/>
        <v>5.3970705499594089</v>
      </c>
      <c r="AE563" s="10">
        <f t="shared" si="162"/>
        <v>-3.3651701976261008</v>
      </c>
      <c r="AF563" s="10"/>
      <c r="AG563" s="24">
        <f t="shared" si="168"/>
        <v>-7.904465594876342E-3</v>
      </c>
      <c r="AH563" s="24">
        <f t="shared" si="169"/>
        <v>-8.062088068152562E-4</v>
      </c>
      <c r="AJ563" s="57">
        <f t="shared" si="170"/>
        <v>-34.508000000000493</v>
      </c>
      <c r="AL563">
        <f>(1-EXP(-$AW$21*((A568-$AW$23)/($AW$19)^($AW$22+1))))</f>
        <v>1.4538034045512016E-2</v>
      </c>
      <c r="AR563" s="11">
        <f>($AW$18*$AW$15 -($AW$18*COS(RADIANS(A563)))-($AW$15*COS(RADIANS(DEGREES(ASIN(SIN(RADIANS(A564))*($AW$18/$AW$15)))))))</f>
        <v>-4.5844564579492014E-2</v>
      </c>
      <c r="AS563">
        <f t="shared" si="153"/>
        <v>832.65125024367978</v>
      </c>
    </row>
    <row r="564" spans="1:45" customFormat="1" x14ac:dyDescent="0.2">
      <c r="A564" s="7">
        <v>199</v>
      </c>
      <c r="B564" s="7">
        <v>430.55</v>
      </c>
      <c r="C564" s="7">
        <f t="shared" si="163"/>
        <v>4.3054999999999998E-4</v>
      </c>
      <c r="D564" s="7"/>
      <c r="E564" s="7">
        <v>2.4500000000000002</v>
      </c>
      <c r="F564" s="7"/>
      <c r="G564" s="7">
        <v>2.2389999999999999</v>
      </c>
      <c r="H564" s="7">
        <v>2.452</v>
      </c>
      <c r="I564" s="7">
        <v>2.2610000000000001</v>
      </c>
      <c r="J564" s="7">
        <v>2.85</v>
      </c>
      <c r="L564" s="13">
        <f t="shared" si="154"/>
        <v>4.3054999999999998E-4</v>
      </c>
      <c r="M564" s="12"/>
      <c r="N564" s="10">
        <f t="shared" si="155"/>
        <v>-0.82999999999998408</v>
      </c>
      <c r="O564" s="10">
        <f t="shared" si="156"/>
        <v>-6.3000000000000167E-2</v>
      </c>
      <c r="P564" s="10"/>
      <c r="Q564" s="13">
        <f t="shared" si="157"/>
        <v>-8.299999999999497E-7</v>
      </c>
      <c r="R564" s="10">
        <f t="shared" si="164"/>
        <v>-6300.0000000000291</v>
      </c>
      <c r="S564" s="10"/>
      <c r="T564" s="10">
        <f t="shared" si="158"/>
        <v>245000.00000000003</v>
      </c>
      <c r="U564" s="10"/>
      <c r="V564" s="10">
        <f t="shared" si="159"/>
        <v>15.151490142128655</v>
      </c>
      <c r="W564" s="10"/>
      <c r="X564" s="10">
        <f t="shared" si="160"/>
        <v>0.38916608436453248</v>
      </c>
      <c r="Y564" s="10">
        <f t="shared" si="161"/>
        <v>2.6340235935670839</v>
      </c>
      <c r="Z564" s="10"/>
      <c r="AA564" s="10">
        <f t="shared" si="165"/>
        <v>-1.1313665357777947E-2</v>
      </c>
      <c r="AB564" s="10">
        <f t="shared" si="166"/>
        <v>-8.3802650755604446E-4</v>
      </c>
      <c r="AC564" s="10"/>
      <c r="AD564" s="10">
        <f t="shared" si="167"/>
        <v>5.3891660843645326</v>
      </c>
      <c r="AE564" s="10">
        <f t="shared" si="162"/>
        <v>-3.3659764064329161</v>
      </c>
      <c r="AF564" s="10"/>
      <c r="AG564" s="24">
        <f t="shared" si="168"/>
        <v>-1.1313665357778113E-2</v>
      </c>
      <c r="AH564" s="24">
        <f t="shared" si="169"/>
        <v>-8.3802650755604446E-4</v>
      </c>
      <c r="AJ564" s="57">
        <f t="shared" si="170"/>
        <v>-35.735649999999318</v>
      </c>
      <c r="AL564">
        <f>(1-EXP(-$AW$21*((A569-$AW$23)/($AW$19)^($AW$22+1))))</f>
        <v>1.4604537980940968E-2</v>
      </c>
      <c r="AR564" s="11">
        <f>($AW$18*$AW$15 -($AW$18*COS(RADIANS(A564)))-($AW$15*COS(RADIANS(DEGREES(ASIN(SIN(RADIANS(A565))*($AW$18/$AW$15)))))))</f>
        <v>-4.6024368284887818E-2</v>
      </c>
      <c r="AS564">
        <f t="shared" si="153"/>
        <v>816.11707447947481</v>
      </c>
    </row>
    <row r="565" spans="1:45" customFormat="1" x14ac:dyDescent="0.2">
      <c r="A565" s="7">
        <v>200</v>
      </c>
      <c r="B565" s="7">
        <v>429.72</v>
      </c>
      <c r="C565" s="7">
        <f t="shared" si="163"/>
        <v>4.2972000000000003E-4</v>
      </c>
      <c r="D565" s="7"/>
      <c r="E565" s="7">
        <v>2.387</v>
      </c>
      <c r="F565" s="7"/>
      <c r="G565" s="7">
        <v>2.2010000000000001</v>
      </c>
      <c r="H565" s="7">
        <v>2.407</v>
      </c>
      <c r="I565" s="7">
        <v>2.226</v>
      </c>
      <c r="J565" s="7">
        <v>2.7130000000000001</v>
      </c>
      <c r="L565" s="13">
        <f t="shared" si="154"/>
        <v>4.2972000000000003E-4</v>
      </c>
      <c r="M565" s="12"/>
      <c r="N565" s="10">
        <f t="shared" si="155"/>
        <v>-0.8800000000000523</v>
      </c>
      <c r="O565" s="10">
        <f t="shared" si="156"/>
        <v>-7.2999999999999954E-2</v>
      </c>
      <c r="P565" s="10"/>
      <c r="Q565" s="13">
        <f t="shared" si="157"/>
        <v>-8.8000000000008644E-7</v>
      </c>
      <c r="R565" s="10">
        <f t="shared" si="164"/>
        <v>-7300</v>
      </c>
      <c r="S565" s="10"/>
      <c r="T565" s="10">
        <f t="shared" si="158"/>
        <v>238700</v>
      </c>
      <c r="U565" s="10"/>
      <c r="V565" s="10">
        <f t="shared" si="159"/>
        <v>16.382701453124778</v>
      </c>
      <c r="W565" s="10"/>
      <c r="X565" s="10">
        <f t="shared" si="160"/>
        <v>0.37785241900675454</v>
      </c>
      <c r="Y565" s="10">
        <f t="shared" si="161"/>
        <v>2.6331855670595279</v>
      </c>
      <c r="Z565" s="10"/>
      <c r="AA565" s="10">
        <f t="shared" si="165"/>
        <v>-1.3489064391023764E-2</v>
      </c>
      <c r="AB565" s="10">
        <f t="shared" si="166"/>
        <v>-8.9027971932065242E-4</v>
      </c>
      <c r="AC565" s="10"/>
      <c r="AD565" s="10">
        <f t="shared" si="167"/>
        <v>5.3778524190067545</v>
      </c>
      <c r="AE565" s="10">
        <f t="shared" si="162"/>
        <v>-3.3668144329404721</v>
      </c>
      <c r="AF565" s="10"/>
      <c r="AG565" s="24">
        <f t="shared" si="168"/>
        <v>-1.3489064391023931E-2</v>
      </c>
      <c r="AH565" s="24">
        <f t="shared" si="169"/>
        <v>-8.9027971932065242E-4</v>
      </c>
      <c r="AJ565" s="57">
        <f t="shared" si="170"/>
        <v>-37.815360000002251</v>
      </c>
      <c r="AL565">
        <f>(1-EXP(-$AW$21*((A570-$AW$23)/($AW$19)^($AW$22+1))))</f>
        <v>1.4671037428349631E-2</v>
      </c>
      <c r="AR565" s="11">
        <f>($AW$18*$AW$15 -($AW$18*COS(RADIANS(A565)))-($AW$15*COS(RADIANS(DEGREES(ASIN(SIN(RADIANS(A566))*($AW$18/$AW$15)))))))</f>
        <v>-4.6215518669720235E-2</v>
      </c>
      <c r="AS565">
        <f t="shared" si="153"/>
        <v>793.59837929992602</v>
      </c>
    </row>
    <row r="566" spans="1:45" customFormat="1" x14ac:dyDescent="0.2">
      <c r="A566" s="7">
        <v>201</v>
      </c>
      <c r="B566" s="7">
        <v>428.84</v>
      </c>
      <c r="C566" s="7">
        <f t="shared" si="163"/>
        <v>4.2883999999999994E-4</v>
      </c>
      <c r="D566" s="7"/>
      <c r="E566" s="7">
        <v>2.3140000000000001</v>
      </c>
      <c r="F566" s="7"/>
      <c r="G566" s="7">
        <v>2.169</v>
      </c>
      <c r="H566" s="7">
        <v>2.3679999999999999</v>
      </c>
      <c r="I566" s="7">
        <v>2.1970000000000001</v>
      </c>
      <c r="J566" s="7">
        <v>2.5230000000000001</v>
      </c>
      <c r="L566" s="13">
        <f t="shared" si="154"/>
        <v>4.2883999999999994E-4</v>
      </c>
      <c r="M566" s="12"/>
      <c r="N566" s="10">
        <f t="shared" si="155"/>
        <v>-0.91999999999995907</v>
      </c>
      <c r="O566" s="10">
        <f t="shared" si="156"/>
        <v>-8.0000000000000071E-2</v>
      </c>
      <c r="P566" s="10"/>
      <c r="Q566" s="13">
        <f t="shared" si="157"/>
        <v>-9.1999999999995731E-7</v>
      </c>
      <c r="R566" s="10">
        <f t="shared" si="164"/>
        <v>-8000</v>
      </c>
      <c r="S566" s="10"/>
      <c r="T566" s="10">
        <f t="shared" si="158"/>
        <v>231400</v>
      </c>
      <c r="U566" s="10"/>
      <c r="V566" s="10">
        <f t="shared" si="159"/>
        <v>17.478959963894717</v>
      </c>
      <c r="W566" s="10"/>
      <c r="X566" s="10">
        <f t="shared" si="160"/>
        <v>0.36436335461573077</v>
      </c>
      <c r="Y566" s="10">
        <f t="shared" si="161"/>
        <v>2.6322952873402072</v>
      </c>
      <c r="Z566" s="10"/>
      <c r="AA566" s="10">
        <f t="shared" si="165"/>
        <v>-1.5280185836140547E-2</v>
      </c>
      <c r="AB566" s="10">
        <f t="shared" si="166"/>
        <v>-9.3270245324639234E-4</v>
      </c>
      <c r="AC566" s="10"/>
      <c r="AD566" s="10">
        <f t="shared" si="167"/>
        <v>5.3643633546157306</v>
      </c>
      <c r="AE566" s="10">
        <f t="shared" si="162"/>
        <v>-3.3677047126597928</v>
      </c>
      <c r="AF566" s="10"/>
      <c r="AG566" s="24">
        <f t="shared" si="168"/>
        <v>-1.5280185836139992E-2</v>
      </c>
      <c r="AH566" s="24">
        <f t="shared" si="169"/>
        <v>-9.3270245324683643E-4</v>
      </c>
      <c r="AJ566" s="57">
        <f t="shared" si="170"/>
        <v>-39.453279999998244</v>
      </c>
      <c r="AL566">
        <f>(1-EXP(-$AW$21*((A571-$AW$23)/($AW$19)^($AW$22+1))))</f>
        <v>1.4737532388040653E-2</v>
      </c>
      <c r="AR566" s="11">
        <f>($AW$18*$AW$15 -($AW$18*COS(RADIANS(A566)))-($AW$15*COS(RADIANS(DEGREES(ASIN(SIN(RADIANS(A567))*($AW$18/$AW$15)))))))</f>
        <v>-4.641814037602067E-2</v>
      </c>
      <c r="AS566">
        <f t="shared" si="153"/>
        <v>767.75283380068311</v>
      </c>
    </row>
    <row r="567" spans="1:45" customFormat="1" x14ac:dyDescent="0.2">
      <c r="A567" s="7">
        <v>202</v>
      </c>
      <c r="B567" s="7">
        <v>427.92</v>
      </c>
      <c r="C567" s="7">
        <f t="shared" si="163"/>
        <v>4.2791999999999998E-4</v>
      </c>
      <c r="D567" s="7"/>
      <c r="E567" s="7">
        <v>2.234</v>
      </c>
      <c r="F567" s="7"/>
      <c r="G567" s="7">
        <v>2.1419999999999999</v>
      </c>
      <c r="H567" s="7">
        <v>2.3380000000000001</v>
      </c>
      <c r="I567" s="7">
        <v>2.173</v>
      </c>
      <c r="J567" s="7">
        <v>2.282</v>
      </c>
      <c r="L567" s="13">
        <f t="shared" si="154"/>
        <v>4.2791999999999998E-4</v>
      </c>
      <c r="M567" s="12"/>
      <c r="N567" s="10">
        <f t="shared" si="155"/>
        <v>-0.96000000000003638</v>
      </c>
      <c r="O567" s="10">
        <f t="shared" si="156"/>
        <v>-8.5999999999999854E-2</v>
      </c>
      <c r="P567" s="10"/>
      <c r="Q567" s="13">
        <f t="shared" si="157"/>
        <v>-9.6000000000004502E-7</v>
      </c>
      <c r="R567" s="10">
        <f t="shared" si="164"/>
        <v>-8600</v>
      </c>
      <c r="S567" s="10"/>
      <c r="T567" s="10">
        <f t="shared" si="158"/>
        <v>223400</v>
      </c>
      <c r="U567" s="10"/>
      <c r="V567" s="10">
        <f t="shared" si="159"/>
        <v>17.252752973204263</v>
      </c>
      <c r="W567" s="10"/>
      <c r="X567" s="10">
        <f t="shared" si="160"/>
        <v>0.34908316877959022</v>
      </c>
      <c r="Y567" s="10">
        <f t="shared" si="161"/>
        <v>2.6313625848869608</v>
      </c>
      <c r="Z567" s="10"/>
      <c r="AA567" s="10">
        <f t="shared" si="165"/>
        <v>-1.7048891752072193E-2</v>
      </c>
      <c r="AB567" s="10">
        <f t="shared" si="166"/>
        <v>-9.7539509142974268E-4</v>
      </c>
      <c r="AC567" s="10"/>
      <c r="AD567" s="10">
        <f t="shared" si="167"/>
        <v>5.3490831687795906</v>
      </c>
      <c r="AE567" s="10">
        <f t="shared" si="162"/>
        <v>-3.3686374151130396</v>
      </c>
      <c r="AF567" s="10"/>
      <c r="AG567" s="24">
        <f t="shared" si="168"/>
        <v>-1.7048891752072137E-2</v>
      </c>
      <c r="AH567" s="24">
        <f t="shared" si="169"/>
        <v>-9.7539509142929859E-4</v>
      </c>
      <c r="AJ567" s="57">
        <f t="shared" si="170"/>
        <v>-41.080320000001556</v>
      </c>
      <c r="AL567">
        <f>(1-EXP(-$AW$21*((A572-$AW$23)/($AW$19)^($AW$22+1))))</f>
        <v>1.4804022860316901E-2</v>
      </c>
      <c r="AR567" s="11">
        <f>($AW$18*$AW$15 -($AW$18*COS(RADIANS(A567)))-($AW$15*COS(RADIANS(DEGREES(ASIN(SIN(RADIANS(A568))*($AW$18/$AW$15)))))))</f>
        <v>-4.6632363844806873E-2</v>
      </c>
      <c r="AS567">
        <f t="shared" si="153"/>
        <v>739.61981855590284</v>
      </c>
    </row>
    <row r="568" spans="1:45" customFormat="1" x14ac:dyDescent="0.2">
      <c r="A568" s="7">
        <v>203</v>
      </c>
      <c r="B568" s="7">
        <v>426.96</v>
      </c>
      <c r="C568" s="7">
        <f t="shared" si="163"/>
        <v>4.2695999999999994E-4</v>
      </c>
      <c r="D568" s="7"/>
      <c r="E568" s="7">
        <v>2.1480000000000001</v>
      </c>
      <c r="F568" s="7"/>
      <c r="G568" s="7">
        <v>2.1219999999999999</v>
      </c>
      <c r="H568" s="7">
        <v>2.3130000000000002</v>
      </c>
      <c r="I568" s="7">
        <v>2.149</v>
      </c>
      <c r="J568" s="7">
        <v>2.0089999999999999</v>
      </c>
      <c r="L568" s="13">
        <f t="shared" si="154"/>
        <v>4.2695999999999994E-4</v>
      </c>
      <c r="M568" s="12"/>
      <c r="N568" s="10">
        <f t="shared" si="155"/>
        <v>-1.0099999999999909</v>
      </c>
      <c r="O568" s="10">
        <f t="shared" si="156"/>
        <v>-8.6000000000000298E-2</v>
      </c>
      <c r="P568" s="10"/>
      <c r="Q568" s="13">
        <f t="shared" si="157"/>
        <v>-1.0099999999999649E-6</v>
      </c>
      <c r="R568" s="10">
        <f t="shared" si="164"/>
        <v>-8600.0000000000291</v>
      </c>
      <c r="S568" s="10"/>
      <c r="T568" s="10">
        <f t="shared" si="158"/>
        <v>214800</v>
      </c>
      <c r="U568" s="10"/>
      <c r="V568" s="10">
        <f t="shared" si="159"/>
        <v>14.196773694285222</v>
      </c>
      <c r="W568" s="10"/>
      <c r="X568" s="10">
        <f t="shared" si="160"/>
        <v>0.33203427702751803</v>
      </c>
      <c r="Y568" s="10">
        <f t="shared" si="161"/>
        <v>2.6303871897955311</v>
      </c>
      <c r="Z568" s="10"/>
      <c r="AA568" s="10">
        <f t="shared" si="165"/>
        <v>-1.7745616080020343E-2</v>
      </c>
      <c r="AB568" s="10">
        <f t="shared" si="166"/>
        <v>-1.0285672151906233E-3</v>
      </c>
      <c r="AC568" s="10"/>
      <c r="AD568" s="10">
        <f t="shared" si="167"/>
        <v>5.3320342770275184</v>
      </c>
      <c r="AE568" s="10">
        <f t="shared" si="162"/>
        <v>-3.3696128102044689</v>
      </c>
      <c r="AF568" s="10"/>
      <c r="AG568" s="24">
        <f t="shared" si="168"/>
        <v>-1.7745616080020454E-2</v>
      </c>
      <c r="AH568" s="24">
        <f t="shared" si="169"/>
        <v>-1.0285672151906233E-3</v>
      </c>
      <c r="AJ568" s="57">
        <f t="shared" si="170"/>
        <v>-43.122959999999608</v>
      </c>
      <c r="AL568">
        <f>(1-EXP(-$AW$21*((A573-$AW$23)/($AW$19)^($AW$22+1))))</f>
        <v>1.4870508845481467E-2</v>
      </c>
      <c r="AR568" s="11">
        <f>($AW$18*$AW$15 -($AW$18*COS(RADIANS(A568)))-($AW$15*COS(RADIANS(DEGREES(ASIN(SIN(RADIANS(A569))*($AW$18/$AW$15)))))))</f>
        <v>-4.6858325312779725E-2</v>
      </c>
      <c r="AS568">
        <f t="shared" si="153"/>
        <v>709.55203995386728</v>
      </c>
    </row>
    <row r="569" spans="1:45" customFormat="1" x14ac:dyDescent="0.2">
      <c r="A569" s="7">
        <v>204</v>
      </c>
      <c r="B569" s="7">
        <v>425.95</v>
      </c>
      <c r="C569" s="7">
        <f t="shared" si="163"/>
        <v>4.2594999999999997E-4</v>
      </c>
      <c r="D569" s="7"/>
      <c r="E569" s="7">
        <v>2.0619999999999998</v>
      </c>
      <c r="F569" s="7"/>
      <c r="G569" s="7">
        <v>2.0939999999999999</v>
      </c>
      <c r="H569" s="7">
        <v>2.286</v>
      </c>
      <c r="I569" s="7">
        <v>2.1179999999999999</v>
      </c>
      <c r="J569" s="7">
        <v>1.75</v>
      </c>
      <c r="L569" s="13">
        <f t="shared" si="154"/>
        <v>4.2594999999999997E-4</v>
      </c>
      <c r="M569" s="12"/>
      <c r="N569" s="10">
        <f t="shared" si="155"/>
        <v>-1.0500000000000114</v>
      </c>
      <c r="O569" s="10">
        <f t="shared" si="156"/>
        <v>-7.099999999999973E-2</v>
      </c>
      <c r="P569" s="10"/>
      <c r="Q569" s="13">
        <f t="shared" si="157"/>
        <v>-1.0499999999999984E-6</v>
      </c>
      <c r="R569" s="10">
        <f t="shared" si="164"/>
        <v>-7099.9999999999709</v>
      </c>
      <c r="S569" s="10"/>
      <c r="T569" s="10">
        <f t="shared" si="158"/>
        <v>206199.99999999997</v>
      </c>
      <c r="U569" s="10"/>
      <c r="V569" s="10">
        <f t="shared" si="159"/>
        <v>10.209334035396479</v>
      </c>
      <c r="W569" s="10"/>
      <c r="X569" s="10">
        <f t="shared" si="160"/>
        <v>0.31428866094749769</v>
      </c>
      <c r="Y569" s="10">
        <f t="shared" si="161"/>
        <v>2.6293586225803405</v>
      </c>
      <c r="Z569" s="10"/>
      <c r="AA569" s="10">
        <f t="shared" si="165"/>
        <v>-1.5217400920088109E-2</v>
      </c>
      <c r="AB569" s="10">
        <f t="shared" si="166"/>
        <v>-1.0718914908260935E-3</v>
      </c>
      <c r="AC569" s="10"/>
      <c r="AD569" s="10">
        <f t="shared" si="167"/>
        <v>5.314288660947498</v>
      </c>
      <c r="AE569" s="10">
        <f t="shared" si="162"/>
        <v>-3.3706413774196595</v>
      </c>
      <c r="AF569" s="10"/>
      <c r="AG569" s="24">
        <f t="shared" si="168"/>
        <v>-1.5217400920088053E-2</v>
      </c>
      <c r="AH569" s="24">
        <f t="shared" si="169"/>
        <v>-1.0718914908260935E-3</v>
      </c>
      <c r="AJ569" s="57">
        <f t="shared" si="170"/>
        <v>-44.724750000000483</v>
      </c>
      <c r="AL569">
        <f>(1-EXP(-$AW$21*((A574-$AW$23)/($AW$19)^($AW$22+1))))</f>
        <v>1.4936990343836887E-2</v>
      </c>
      <c r="AR569" s="11">
        <f>($AW$18*$AW$15 -($AW$18*COS(RADIANS(A569)))-($AW$15*COS(RADIANS(DEGREES(ASIN(SIN(RADIANS(A570))*($AW$18/$AW$15)))))))</f>
        <v>-4.7096166804742295E-2</v>
      </c>
      <c r="AS569">
        <f t="shared" si="153"/>
        <v>679.53224514186684</v>
      </c>
    </row>
    <row r="570" spans="1:45" customFormat="1" x14ac:dyDescent="0.2">
      <c r="A570" s="7">
        <v>205</v>
      </c>
      <c r="B570" s="7">
        <v>424.9</v>
      </c>
      <c r="C570" s="7">
        <f t="shared" si="163"/>
        <v>4.2489999999999997E-4</v>
      </c>
      <c r="D570" s="7"/>
      <c r="E570" s="7">
        <v>1.9910000000000001</v>
      </c>
      <c r="F570" s="7"/>
      <c r="G570" s="7">
        <v>2.0670000000000002</v>
      </c>
      <c r="H570" s="7">
        <v>2.2650000000000001</v>
      </c>
      <c r="I570" s="7">
        <v>2.0880000000000001</v>
      </c>
      <c r="J570" s="7">
        <v>1.5449999999999999</v>
      </c>
      <c r="L570" s="13">
        <f t="shared" si="154"/>
        <v>4.2489999999999997E-4</v>
      </c>
      <c r="M570" s="12"/>
      <c r="N570" s="10">
        <f t="shared" si="155"/>
        <v>-1.0999999999999659</v>
      </c>
      <c r="O570" s="10">
        <f t="shared" si="156"/>
        <v>-5.2000000000000046E-2</v>
      </c>
      <c r="P570" s="10"/>
      <c r="Q570" s="13">
        <f t="shared" si="157"/>
        <v>-1.0999999999999725E-6</v>
      </c>
      <c r="R570" s="10">
        <f t="shared" si="164"/>
        <v>-5200</v>
      </c>
      <c r="S570" s="10"/>
      <c r="T570" s="10">
        <f t="shared" si="158"/>
        <v>199100</v>
      </c>
      <c r="U570" s="10"/>
      <c r="V570" s="10">
        <f t="shared" si="159"/>
        <v>6.4292620694995541</v>
      </c>
      <c r="W570" s="10"/>
      <c r="X570" s="10">
        <f t="shared" si="160"/>
        <v>0.29907126002740958</v>
      </c>
      <c r="Y570" s="10">
        <f t="shared" si="161"/>
        <v>2.6282867310895144</v>
      </c>
      <c r="Z570" s="10"/>
      <c r="AA570" s="10">
        <f t="shared" si="165"/>
        <v>-1.1493450948704187E-2</v>
      </c>
      <c r="AB570" s="10">
        <f t="shared" si="166"/>
        <v>-1.1257787147385123E-3</v>
      </c>
      <c r="AC570" s="10"/>
      <c r="AD570" s="10">
        <f t="shared" si="167"/>
        <v>5.2990712600274099</v>
      </c>
      <c r="AE570" s="10">
        <f t="shared" si="162"/>
        <v>-3.3717132689104856</v>
      </c>
      <c r="AF570" s="10"/>
      <c r="AG570" s="24">
        <f t="shared" si="168"/>
        <v>-1.1493450948704798E-2</v>
      </c>
      <c r="AH570" s="24">
        <f t="shared" si="169"/>
        <v>-1.1257787147385123E-3</v>
      </c>
      <c r="AJ570" s="57">
        <f t="shared" si="170"/>
        <v>-46.738999999998548</v>
      </c>
      <c r="AL570">
        <f>(1-EXP(-$AW$21*((A575-$AW$23)/($AW$19)^($AW$22+1))))</f>
        <v>1.5003467355686029E-2</v>
      </c>
      <c r="AR570" s="11">
        <f>($AW$18*$AW$15 -($AW$18*COS(RADIANS(A570)))-($AW$15*COS(RADIANS(DEGREES(ASIN(SIN(RADIANS(A571))*($AW$18/$AW$15)))))))</f>
        <v>-4.7346036121080223E-2</v>
      </c>
      <c r="AS570">
        <f t="shared" ref="AS570:AS633" si="171">(T570*C570)/($AV$28*$AW$27)</f>
        <v>654.5167681471878</v>
      </c>
    </row>
    <row r="571" spans="1:45" customFormat="1" x14ac:dyDescent="0.2">
      <c r="A571" s="7">
        <v>206</v>
      </c>
      <c r="B571" s="7">
        <v>423.8</v>
      </c>
      <c r="C571" s="7">
        <f t="shared" si="163"/>
        <v>4.238E-4</v>
      </c>
      <c r="D571" s="7"/>
      <c r="E571" s="7">
        <v>1.9390000000000001</v>
      </c>
      <c r="F571" s="7"/>
      <c r="G571" s="7">
        <v>2.0379999999999998</v>
      </c>
      <c r="H571" s="7">
        <v>2.2360000000000002</v>
      </c>
      <c r="I571" s="7">
        <v>2.0609999999999999</v>
      </c>
      <c r="J571" s="7">
        <v>1.419</v>
      </c>
      <c r="L571" s="13">
        <f t="shared" si="154"/>
        <v>4.238E-4</v>
      </c>
      <c r="M571" s="12"/>
      <c r="N571" s="10">
        <f t="shared" si="155"/>
        <v>-1.1299999999999955</v>
      </c>
      <c r="O571" s="10">
        <f t="shared" si="156"/>
        <v>-3.300000000000014E-2</v>
      </c>
      <c r="P571" s="10"/>
      <c r="Q571" s="13">
        <f t="shared" si="157"/>
        <v>-1.1300000000000112E-6</v>
      </c>
      <c r="R571" s="10">
        <f t="shared" si="164"/>
        <v>-3300</v>
      </c>
      <c r="S571" s="10"/>
      <c r="T571" s="10">
        <f t="shared" si="158"/>
        <v>193900</v>
      </c>
      <c r="U571" s="10"/>
      <c r="V571" s="10">
        <f t="shared" si="159"/>
        <v>3.3940709484222773</v>
      </c>
      <c r="W571" s="10"/>
      <c r="X571" s="10">
        <f t="shared" si="160"/>
        <v>0.28757780907870539</v>
      </c>
      <c r="Y571" s="10">
        <f t="shared" si="161"/>
        <v>2.6271609523747759</v>
      </c>
      <c r="Z571" s="10"/>
      <c r="AA571" s="10">
        <f t="shared" si="165"/>
        <v>-7.4549127763978151E-3</v>
      </c>
      <c r="AB571" s="10">
        <f t="shared" si="166"/>
        <v>-1.1595285268839461E-3</v>
      </c>
      <c r="AC571" s="10"/>
      <c r="AD571" s="10">
        <f t="shared" si="167"/>
        <v>5.2875778090787051</v>
      </c>
      <c r="AE571" s="10">
        <f t="shared" si="162"/>
        <v>-3.3728390476252241</v>
      </c>
      <c r="AF571" s="10"/>
      <c r="AG571" s="24">
        <f t="shared" si="168"/>
        <v>-7.4549127763976486E-3</v>
      </c>
      <c r="AH571" s="24">
        <f t="shared" si="169"/>
        <v>-1.1595285268839461E-3</v>
      </c>
      <c r="AJ571" s="57">
        <f t="shared" si="170"/>
        <v>-47.88939999999981</v>
      </c>
      <c r="AL571">
        <f>(1-EXP(-$AW$21*((A576-$AW$23)/($AW$19)^($AW$22+1))))</f>
        <v>1.5069939881331762E-2</v>
      </c>
      <c r="AR571" s="11">
        <f>($AW$18*$AW$15 -($AW$18*COS(RADIANS(A571)))-($AW$15*COS(RADIANS(DEGREES(ASIN(SIN(RADIANS(A572))*($AW$18/$AW$15)))))))</f>
        <v>-4.7608086819596745E-2</v>
      </c>
      <c r="AS571">
        <f t="shared" si="171"/>
        <v>635.77222010079595</v>
      </c>
    </row>
    <row r="572" spans="1:45" customFormat="1" x14ac:dyDescent="0.2">
      <c r="A572" s="7">
        <v>207</v>
      </c>
      <c r="B572" s="7">
        <v>422.67</v>
      </c>
      <c r="C572" s="7">
        <f t="shared" si="163"/>
        <v>4.2266999999999999E-4</v>
      </c>
      <c r="D572" s="7"/>
      <c r="E572" s="7">
        <v>1.9059999999999999</v>
      </c>
      <c r="F572" s="7"/>
      <c r="G572" s="7">
        <v>2.0190000000000001</v>
      </c>
      <c r="H572" s="7">
        <v>2.206</v>
      </c>
      <c r="I572" s="7">
        <v>2.0339999999999998</v>
      </c>
      <c r="J572" s="7">
        <v>1.3680000000000001</v>
      </c>
      <c r="L572" s="13">
        <f t="shared" si="154"/>
        <v>4.2266999999999999E-4</v>
      </c>
      <c r="M572" s="12"/>
      <c r="N572" s="10">
        <f t="shared" si="155"/>
        <v>-1.1800000000000068</v>
      </c>
      <c r="O572" s="10">
        <f t="shared" si="156"/>
        <v>-1.8000000000000016E-2</v>
      </c>
      <c r="P572" s="10"/>
      <c r="Q572" s="13">
        <f t="shared" si="157"/>
        <v>-1.1799999999999853E-6</v>
      </c>
      <c r="R572" s="10">
        <f t="shared" si="164"/>
        <v>-1800</v>
      </c>
      <c r="S572" s="10"/>
      <c r="T572" s="10">
        <f t="shared" si="158"/>
        <v>190600</v>
      </c>
      <c r="U572" s="10"/>
      <c r="V572" s="10">
        <f t="shared" si="159"/>
        <v>2.181779250786525</v>
      </c>
      <c r="W572" s="10"/>
      <c r="X572" s="10">
        <f t="shared" si="160"/>
        <v>0.28012289630230758</v>
      </c>
      <c r="Y572" s="10">
        <f t="shared" si="161"/>
        <v>2.6260014238478919</v>
      </c>
      <c r="Z572" s="10"/>
      <c r="AA572" s="10">
        <f t="shared" si="165"/>
        <v>-4.1209063402574131E-3</v>
      </c>
      <c r="AB572" s="10">
        <f t="shared" si="166"/>
        <v>-1.214148555784611E-3</v>
      </c>
      <c r="AC572" s="10"/>
      <c r="AD572" s="10">
        <f t="shared" si="167"/>
        <v>5.2801228963023075</v>
      </c>
      <c r="AE572" s="10">
        <f t="shared" si="162"/>
        <v>-3.3739985761521081</v>
      </c>
      <c r="AF572" s="10"/>
      <c r="AG572" s="24">
        <f t="shared" si="168"/>
        <v>-4.1209063402574131E-3</v>
      </c>
      <c r="AH572" s="24">
        <f t="shared" si="169"/>
        <v>-1.214148555784611E-3</v>
      </c>
      <c r="AJ572" s="57">
        <f t="shared" si="170"/>
        <v>-49.875060000000289</v>
      </c>
      <c r="AL572">
        <f>(1-EXP(-$AW$21*((A577-$AW$23)/($AW$19)^($AW$22+1))))</f>
        <v>1.5136407921076733E-2</v>
      </c>
      <c r="AR572" s="11">
        <f>($AW$18*$AW$15 -($AW$18*COS(RADIANS(A572)))-($AW$15*COS(RADIANS(DEGREES(ASIN(SIN(RADIANS(A573))*($AW$18/$AW$15)))))))</f>
        <v>-4.7882478190947098E-2</v>
      </c>
      <c r="AS572">
        <f t="shared" si="171"/>
        <v>623.28561860996649</v>
      </c>
    </row>
    <row r="573" spans="1:45" customFormat="1" x14ac:dyDescent="0.2">
      <c r="A573" s="7">
        <v>208</v>
      </c>
      <c r="B573" s="7">
        <v>421.49</v>
      </c>
      <c r="C573" s="7">
        <f t="shared" si="163"/>
        <v>4.2149E-4</v>
      </c>
      <c r="D573" s="7"/>
      <c r="E573" s="7">
        <v>1.8879999999999999</v>
      </c>
      <c r="F573" s="7"/>
      <c r="G573" s="7">
        <v>1.9990000000000001</v>
      </c>
      <c r="H573" s="7">
        <v>2.1800000000000002</v>
      </c>
      <c r="I573" s="7">
        <v>2.0099999999999998</v>
      </c>
      <c r="J573" s="7">
        <v>1.363</v>
      </c>
      <c r="L573" s="13">
        <f t="shared" si="154"/>
        <v>4.2149E-4</v>
      </c>
      <c r="M573" s="12"/>
      <c r="N573" s="10">
        <f t="shared" si="155"/>
        <v>-1.2300000000000182</v>
      </c>
      <c r="O573" s="10">
        <f t="shared" si="156"/>
        <v>-1.2000000000000011E-2</v>
      </c>
      <c r="P573" s="10"/>
      <c r="Q573" s="13">
        <f t="shared" si="157"/>
        <v>-1.2300000000000136E-6</v>
      </c>
      <c r="R573" s="10">
        <f t="shared" si="164"/>
        <v>-1200</v>
      </c>
      <c r="S573" s="10"/>
      <c r="T573" s="10">
        <f t="shared" si="158"/>
        <v>188800</v>
      </c>
      <c r="U573" s="10"/>
      <c r="V573" s="10">
        <f t="shared" si="159"/>
        <v>1.0668650842084966</v>
      </c>
      <c r="W573" s="10"/>
      <c r="X573" s="10">
        <f t="shared" si="160"/>
        <v>0.27600198996205016</v>
      </c>
      <c r="Y573" s="10">
        <f t="shared" si="161"/>
        <v>2.6247872752921073</v>
      </c>
      <c r="Z573" s="10"/>
      <c r="AA573" s="10">
        <f t="shared" si="165"/>
        <v>-2.7691559190045623E-3</v>
      </c>
      <c r="AB573" s="10">
        <f t="shared" si="166"/>
        <v>-1.2692191100480699E-3</v>
      </c>
      <c r="AC573" s="10"/>
      <c r="AD573" s="10">
        <f t="shared" si="167"/>
        <v>5.2760019899620501</v>
      </c>
      <c r="AE573" s="10">
        <f t="shared" si="162"/>
        <v>-3.3752127247078927</v>
      </c>
      <c r="AF573" s="10"/>
      <c r="AG573" s="24">
        <f t="shared" si="168"/>
        <v>-2.7691559190046178E-3</v>
      </c>
      <c r="AH573" s="24">
        <f t="shared" si="169"/>
        <v>-1.2692191100480699E-3</v>
      </c>
      <c r="AJ573" s="57">
        <f t="shared" si="170"/>
        <v>-51.843270000000771</v>
      </c>
      <c r="AL573">
        <f>(1-EXP(-$AW$21*((A578-$AW$23)/($AW$19)^($AW$22+1))))</f>
        <v>1.52028714752237E-2</v>
      </c>
      <c r="AR573" s="11">
        <f>($AW$18*$AW$15 -($AW$18*COS(RADIANS(A573)))-($AW$15*COS(RADIANS(DEGREES(ASIN(SIN(RADIANS(A574))*($AW$18/$AW$15)))))))</f>
        <v>-4.8169375226867886E-2</v>
      </c>
      <c r="AS573">
        <f t="shared" si="171"/>
        <v>615.67575468852522</v>
      </c>
    </row>
    <row r="574" spans="1:45" customFormat="1" x14ac:dyDescent="0.2">
      <c r="A574" s="7">
        <v>209</v>
      </c>
      <c r="B574" s="7">
        <v>420.26</v>
      </c>
      <c r="C574" s="7">
        <f t="shared" si="163"/>
        <v>4.2025999999999999E-4</v>
      </c>
      <c r="D574" s="7"/>
      <c r="E574" s="7">
        <v>1.8759999999999999</v>
      </c>
      <c r="F574" s="7"/>
      <c r="G574" s="7">
        <v>1.978</v>
      </c>
      <c r="H574" s="7">
        <v>2.157</v>
      </c>
      <c r="I574" s="7">
        <v>1.9890000000000001</v>
      </c>
      <c r="J574" s="7">
        <v>1.381</v>
      </c>
      <c r="L574" s="13">
        <f t="shared" si="154"/>
        <v>4.2025999999999999E-4</v>
      </c>
      <c r="M574" s="12"/>
      <c r="N574" s="10">
        <f t="shared" si="155"/>
        <v>-1.2599999999999909</v>
      </c>
      <c r="O574" s="10">
        <f t="shared" si="156"/>
        <v>-5.9999999999997833E-3</v>
      </c>
      <c r="P574" s="10"/>
      <c r="Q574" s="13">
        <f t="shared" si="157"/>
        <v>-1.2599999999999981E-6</v>
      </c>
      <c r="R574" s="10">
        <f t="shared" si="164"/>
        <v>-600</v>
      </c>
      <c r="S574" s="10"/>
      <c r="T574" s="10">
        <f t="shared" si="158"/>
        <v>187600</v>
      </c>
      <c r="U574" s="10"/>
      <c r="V574" s="10">
        <f t="shared" si="159"/>
        <v>-0.3413651498705127</v>
      </c>
      <c r="W574" s="10"/>
      <c r="X574" s="10">
        <f t="shared" si="160"/>
        <v>0.2732328340430456</v>
      </c>
      <c r="Y574" s="10">
        <f t="shared" si="161"/>
        <v>2.6235180561820592</v>
      </c>
      <c r="Z574" s="10"/>
      <c r="AA574" s="10">
        <f t="shared" si="165"/>
        <v>-1.3912275065466329E-3</v>
      </c>
      <c r="AB574" s="10">
        <f t="shared" si="166"/>
        <v>-1.304033215764111E-3</v>
      </c>
      <c r="AC574" s="10"/>
      <c r="AD574" s="10">
        <f t="shared" si="167"/>
        <v>5.2732328340430454</v>
      </c>
      <c r="AE574" s="10">
        <f t="shared" si="162"/>
        <v>-3.3764819438179408</v>
      </c>
      <c r="AF574" s="10"/>
      <c r="AG574" s="24">
        <f t="shared" si="168"/>
        <v>-1.3912275065468549E-3</v>
      </c>
      <c r="AH574" s="24">
        <f t="shared" si="169"/>
        <v>-1.304033215764111E-3</v>
      </c>
      <c r="AJ574" s="57">
        <f t="shared" si="170"/>
        <v>-52.952759999999614</v>
      </c>
      <c r="AL574">
        <f>(1-EXP(-$AW$21*((A579-$AW$23)/($AW$19)^($AW$22+1))))</f>
        <v>1.526933054407531E-2</v>
      </c>
      <c r="AR574" s="11">
        <f>($AW$18*$AW$15 -($AW$18*COS(RADIANS(A574)))-($AW$15*COS(RADIANS(DEGREES(ASIN(SIN(RADIANS(A575))*($AW$18/$AW$15)))))))</f>
        <v>-4.846894858034706E-2</v>
      </c>
      <c r="AS574">
        <f t="shared" si="171"/>
        <v>609.97730438581493</v>
      </c>
    </row>
    <row r="575" spans="1:45" customFormat="1" x14ac:dyDescent="0.2">
      <c r="A575" s="7">
        <v>210</v>
      </c>
      <c r="B575" s="7">
        <v>419</v>
      </c>
      <c r="C575" s="7">
        <f t="shared" si="163"/>
        <v>4.1899999999999999E-4</v>
      </c>
      <c r="D575" s="7"/>
      <c r="E575" s="7">
        <v>1.87</v>
      </c>
      <c r="F575" s="7"/>
      <c r="G575" s="7">
        <v>1.95</v>
      </c>
      <c r="H575" s="7">
        <v>2.137</v>
      </c>
      <c r="I575" s="7">
        <v>1.9590000000000001</v>
      </c>
      <c r="J575" s="7">
        <v>1.4339999999999999</v>
      </c>
      <c r="L575" s="13">
        <f t="shared" si="154"/>
        <v>4.1899999999999999E-4</v>
      </c>
      <c r="M575" s="12"/>
      <c r="N575" s="10">
        <f t="shared" si="155"/>
        <v>-1.3100000000000023</v>
      </c>
      <c r="O575" s="10">
        <f t="shared" si="156"/>
        <v>2.0000000000000018E-3</v>
      </c>
      <c r="P575" s="10"/>
      <c r="Q575" s="13">
        <f t="shared" si="157"/>
        <v>-1.3100000000000264E-6</v>
      </c>
      <c r="R575" s="10">
        <f t="shared" si="164"/>
        <v>200</v>
      </c>
      <c r="S575" s="10"/>
      <c r="T575" s="10">
        <f t="shared" si="158"/>
        <v>187000</v>
      </c>
      <c r="U575" s="10"/>
      <c r="V575" s="10">
        <f t="shared" si="159"/>
        <v>1.1487158725815991</v>
      </c>
      <c r="W575" s="10"/>
      <c r="X575" s="10">
        <f t="shared" si="160"/>
        <v>0.27184160653649897</v>
      </c>
      <c r="Y575" s="10">
        <f t="shared" si="161"/>
        <v>2.6222140229662951</v>
      </c>
      <c r="Z575" s="10"/>
      <c r="AA575" s="10">
        <f t="shared" si="165"/>
        <v>4.6423786558746905E-4</v>
      </c>
      <c r="AB575" s="10">
        <f t="shared" si="166"/>
        <v>-1.3599451079402414E-3</v>
      </c>
      <c r="AC575" s="10"/>
      <c r="AD575" s="10">
        <f t="shared" si="167"/>
        <v>5.2718416065364986</v>
      </c>
      <c r="AE575" s="10">
        <f t="shared" si="162"/>
        <v>-3.3777859770337049</v>
      </c>
      <c r="AF575" s="10"/>
      <c r="AG575" s="24">
        <f t="shared" si="168"/>
        <v>4.6423786558769109E-4</v>
      </c>
      <c r="AH575" s="24">
        <f t="shared" si="169"/>
        <v>-1.3599451079402414E-3</v>
      </c>
      <c r="AJ575" s="57">
        <f t="shared" si="170"/>
        <v>-54.889000000000102</v>
      </c>
      <c r="AL575">
        <f>(1-EXP(-$AW$21*((A580-$AW$23)/($AW$19)^($AW$22+1))))</f>
        <v>1.5335785127934431E-2</v>
      </c>
      <c r="AR575" s="11">
        <f>($AW$18*$AW$15 -($AW$18*COS(RADIANS(A575)))-($AW$15*COS(RADIANS(DEGREES(ASIN(SIN(RADIANS(A576))*($AW$18/$AW$15)))))))</f>
        <v>-4.8781374516827694E-2</v>
      </c>
      <c r="AS575">
        <f t="shared" si="171"/>
        <v>606.20346672566677</v>
      </c>
    </row>
    <row r="576" spans="1:45" customFormat="1" x14ac:dyDescent="0.2">
      <c r="A576" s="7">
        <v>211</v>
      </c>
      <c r="B576" s="7">
        <v>417.69</v>
      </c>
      <c r="C576" s="7">
        <f t="shared" si="163"/>
        <v>4.1768999999999997E-4</v>
      </c>
      <c r="D576" s="7"/>
      <c r="E576" s="7">
        <v>1.8720000000000001</v>
      </c>
      <c r="F576" s="7"/>
      <c r="G576" s="7">
        <v>1.9319999999999999</v>
      </c>
      <c r="H576" s="7">
        <v>2.1110000000000002</v>
      </c>
      <c r="I576" s="7">
        <v>1.9319999999999999</v>
      </c>
      <c r="J576" s="7">
        <v>1.514</v>
      </c>
      <c r="L576" s="13">
        <f t="shared" si="154"/>
        <v>4.1768999999999997E-4</v>
      </c>
      <c r="M576" s="12"/>
      <c r="N576" s="10">
        <f t="shared" si="155"/>
        <v>-1.3600000000000136</v>
      </c>
      <c r="O576" s="10">
        <f t="shared" si="156"/>
        <v>-7.0000000000001172E-3</v>
      </c>
      <c r="P576" s="10"/>
      <c r="Q576" s="13">
        <f t="shared" si="157"/>
        <v>-1.3600000000000005E-6</v>
      </c>
      <c r="R576" s="10">
        <f t="shared" si="164"/>
        <v>-700</v>
      </c>
      <c r="S576" s="10"/>
      <c r="T576" s="10">
        <f t="shared" si="158"/>
        <v>187200</v>
      </c>
      <c r="U576" s="10"/>
      <c r="V576" s="10">
        <f t="shared" si="159"/>
        <v>0.48138090394654875</v>
      </c>
      <c r="W576" s="10"/>
      <c r="X576" s="10">
        <f t="shared" si="160"/>
        <v>0.27230584440208644</v>
      </c>
      <c r="Y576" s="10">
        <f t="shared" si="161"/>
        <v>2.6208540778583549</v>
      </c>
      <c r="Z576" s="10"/>
      <c r="AA576" s="10">
        <f t="shared" si="165"/>
        <v>-1.6270082573800471E-3</v>
      </c>
      <c r="AB576" s="10">
        <f t="shared" si="166"/>
        <v>-1.4163713553667634E-3</v>
      </c>
      <c r="AC576" s="10"/>
      <c r="AD576" s="10">
        <f t="shared" si="167"/>
        <v>5.2723058444020863</v>
      </c>
      <c r="AE576" s="10">
        <f t="shared" si="162"/>
        <v>-3.3791459221416451</v>
      </c>
      <c r="AF576" s="10"/>
      <c r="AG576" s="24">
        <f t="shared" si="168"/>
        <v>-1.627008257379714E-3</v>
      </c>
      <c r="AH576" s="24">
        <f t="shared" si="169"/>
        <v>-1.4163713553667634E-3</v>
      </c>
      <c r="AJ576" s="57">
        <f t="shared" si="170"/>
        <v>-56.805840000000572</v>
      </c>
      <c r="AL576">
        <f>(1-EXP(-$AW$21*((A581-$AW$23)/($AW$19)^($AW$22+1))))</f>
        <v>1.54022352271036E-2</v>
      </c>
      <c r="AR576" s="11">
        <f>($AW$18*$AW$15 -($AW$18*COS(RADIANS(A576)))-($AW$15*COS(RADIANS(DEGREES(ASIN(SIN(RADIANS(A577))*($AW$18/$AW$15)))))))</f>
        <v>-4.9106834855486406E-2</v>
      </c>
      <c r="AS576">
        <f t="shared" si="171"/>
        <v>604.95449555620985</v>
      </c>
    </row>
    <row r="577" spans="1:45" customFormat="1" x14ac:dyDescent="0.2">
      <c r="A577" s="7">
        <v>212</v>
      </c>
      <c r="B577" s="7">
        <v>416.33</v>
      </c>
      <c r="C577" s="7">
        <f t="shared" si="163"/>
        <v>4.1632999999999997E-4</v>
      </c>
      <c r="D577" s="7"/>
      <c r="E577" s="7">
        <v>1.865</v>
      </c>
      <c r="F577" s="7"/>
      <c r="G577" s="7">
        <v>1.911</v>
      </c>
      <c r="H577" s="7">
        <v>2.0870000000000002</v>
      </c>
      <c r="I577" s="7">
        <v>1.9059999999999999</v>
      </c>
      <c r="J577" s="7">
        <v>1.5569999999999999</v>
      </c>
      <c r="L577" s="13">
        <f t="shared" si="154"/>
        <v>4.1632999999999997E-4</v>
      </c>
      <c r="M577" s="12"/>
      <c r="N577" s="10">
        <f t="shared" si="155"/>
        <v>-1.3899999999999864</v>
      </c>
      <c r="O577" s="10">
        <f t="shared" si="156"/>
        <v>-2.9999999999998916E-3</v>
      </c>
      <c r="P577" s="10"/>
      <c r="Q577" s="13">
        <f t="shared" si="157"/>
        <v>-1.389999999999985E-6</v>
      </c>
      <c r="R577" s="10">
        <f t="shared" si="164"/>
        <v>-300</v>
      </c>
      <c r="S577" s="10"/>
      <c r="T577" s="10">
        <f t="shared" si="158"/>
        <v>186500</v>
      </c>
      <c r="U577" s="10"/>
      <c r="V577" s="10">
        <f t="shared" si="159"/>
        <v>-0.61728025421166433</v>
      </c>
      <c r="W577" s="10"/>
      <c r="X577" s="10">
        <f t="shared" si="160"/>
        <v>0.27067883614470639</v>
      </c>
      <c r="Y577" s="10">
        <f t="shared" si="161"/>
        <v>2.6194377065029881</v>
      </c>
      <c r="Z577" s="10"/>
      <c r="AA577" s="10">
        <f t="shared" si="165"/>
        <v>-6.9915949938254007E-4</v>
      </c>
      <c r="AB577" s="10">
        <f t="shared" si="166"/>
        <v>-1.4524038939862649E-3</v>
      </c>
      <c r="AC577" s="10"/>
      <c r="AD577" s="10">
        <f t="shared" si="167"/>
        <v>5.2706788361447066</v>
      </c>
      <c r="AE577" s="10">
        <f t="shared" si="162"/>
        <v>-3.3805622934970119</v>
      </c>
      <c r="AF577" s="10"/>
      <c r="AG577" s="24">
        <f t="shared" si="168"/>
        <v>-6.9915949938259558E-4</v>
      </c>
      <c r="AH577" s="24">
        <f t="shared" si="169"/>
        <v>-1.4524038939862649E-3</v>
      </c>
      <c r="AJ577" s="57">
        <f t="shared" si="170"/>
        <v>-57.869869999999437</v>
      </c>
      <c r="AL577">
        <f>(1-EXP(-$AW$21*((A582-$AW$23)/($AW$19)^($AW$22+1))))</f>
        <v>1.5468680841885463E-2</v>
      </c>
      <c r="AR577" s="11">
        <f>($AW$18*$AW$15 -($AW$18*COS(RADIANS(A577)))-($AW$15*COS(RADIANS(DEGREES(ASIN(SIN(RADIANS(A578))*($AW$18/$AW$15)))))))</f>
        <v>-4.9445516899575312E-2</v>
      </c>
      <c r="AS577">
        <f t="shared" si="171"/>
        <v>600.730011037277</v>
      </c>
    </row>
    <row r="578" spans="1:45" customFormat="1" x14ac:dyDescent="0.2">
      <c r="A578" s="7">
        <v>213</v>
      </c>
      <c r="B578" s="7">
        <v>414.94</v>
      </c>
      <c r="C578" s="7">
        <f t="shared" si="163"/>
        <v>4.1493999999999998E-4</v>
      </c>
      <c r="D578" s="7"/>
      <c r="E578" s="7">
        <v>1.8620000000000001</v>
      </c>
      <c r="F578" s="7"/>
      <c r="G578" s="7">
        <v>1.891</v>
      </c>
      <c r="H578" s="7">
        <v>2.0609999999999999</v>
      </c>
      <c r="I578" s="7">
        <v>1.881</v>
      </c>
      <c r="J578" s="7">
        <v>1.615</v>
      </c>
      <c r="L578" s="13">
        <f t="shared" si="154"/>
        <v>4.1493999999999998E-4</v>
      </c>
      <c r="M578" s="12"/>
      <c r="N578" s="10">
        <f t="shared" si="155"/>
        <v>-1.4399999999999977</v>
      </c>
      <c r="O578" s="10">
        <f t="shared" si="156"/>
        <v>4.0000000000000036E-3</v>
      </c>
      <c r="P578" s="10"/>
      <c r="Q578" s="13">
        <f t="shared" si="157"/>
        <v>-1.4400000000000133E-6</v>
      </c>
      <c r="R578" s="10">
        <f t="shared" si="164"/>
        <v>400</v>
      </c>
      <c r="S578" s="10"/>
      <c r="T578" s="10">
        <f t="shared" si="158"/>
        <v>186200</v>
      </c>
      <c r="U578" s="10"/>
      <c r="V578" s="10">
        <f t="shared" si="159"/>
        <v>-1.7877727442277773</v>
      </c>
      <c r="W578" s="10"/>
      <c r="X578" s="10">
        <f t="shared" si="160"/>
        <v>0.26997967664532385</v>
      </c>
      <c r="Y578" s="10">
        <f t="shared" si="161"/>
        <v>2.6179853026090019</v>
      </c>
      <c r="Z578" s="10"/>
      <c r="AA578" s="10">
        <f t="shared" si="165"/>
        <v>9.3196276515733478E-4</v>
      </c>
      <c r="AB578" s="10">
        <f t="shared" si="166"/>
        <v>-1.5097887204365001E-3</v>
      </c>
      <c r="AC578" s="10"/>
      <c r="AD578" s="10">
        <f t="shared" si="167"/>
        <v>5.269979676645324</v>
      </c>
      <c r="AE578" s="10">
        <f t="shared" si="162"/>
        <v>-3.3820146973909981</v>
      </c>
      <c r="AF578" s="10"/>
      <c r="AG578" s="24">
        <f t="shared" si="168"/>
        <v>9.319627651569462E-4</v>
      </c>
      <c r="AH578" s="24">
        <f t="shared" si="169"/>
        <v>-1.5097887204365001E-3</v>
      </c>
      <c r="AJ578" s="57">
        <f t="shared" si="170"/>
        <v>-59.751359999999906</v>
      </c>
      <c r="AL578">
        <f>(1-EXP(-$AW$21*((A583-$AW$23)/($AW$19)^($AW$22+1))))</f>
        <v>1.5535121972582666E-2</v>
      </c>
      <c r="AR578" s="11">
        <f>($AW$18*$AW$15 -($AW$18*COS(RADIANS(A578)))-($AW$15*COS(RADIANS(DEGREES(ASIN(SIN(RADIANS(A579))*($AW$18/$AW$15)))))))</f>
        <v>-4.9797613354761475E-2</v>
      </c>
      <c r="AS578">
        <f t="shared" si="171"/>
        <v>597.7612596730462</v>
      </c>
    </row>
    <row r="579" spans="1:45" customFormat="1" x14ac:dyDescent="0.2">
      <c r="A579" s="7">
        <v>214</v>
      </c>
      <c r="B579" s="7">
        <v>413.5</v>
      </c>
      <c r="C579" s="7">
        <f t="shared" si="163"/>
        <v>4.1349999999999997E-4</v>
      </c>
      <c r="D579" s="7"/>
      <c r="E579" s="7">
        <v>1.8660000000000001</v>
      </c>
      <c r="F579" s="7"/>
      <c r="G579" s="7">
        <v>1.867</v>
      </c>
      <c r="H579" s="7">
        <v>2.0339999999999998</v>
      </c>
      <c r="I579" s="7">
        <v>1.86</v>
      </c>
      <c r="J579" s="7">
        <v>1.7030000000000001</v>
      </c>
      <c r="L579" s="13">
        <f t="shared" si="154"/>
        <v>4.1349999999999997E-4</v>
      </c>
      <c r="M579" s="12"/>
      <c r="N579" s="10">
        <f t="shared" si="155"/>
        <v>-1.4800000000000182</v>
      </c>
      <c r="O579" s="10">
        <f t="shared" si="156"/>
        <v>1.1999999999999789E-2</v>
      </c>
      <c r="P579" s="10"/>
      <c r="Q579" s="13">
        <f t="shared" si="157"/>
        <v>-1.4799999999999926E-6</v>
      </c>
      <c r="R579" s="10">
        <f t="shared" si="164"/>
        <v>1200</v>
      </c>
      <c r="S579" s="10"/>
      <c r="T579" s="10">
        <f t="shared" si="158"/>
        <v>186600</v>
      </c>
      <c r="U579" s="10"/>
      <c r="V579" s="10">
        <f t="shared" si="159"/>
        <v>-1.7120682570934946</v>
      </c>
      <c r="W579" s="10"/>
      <c r="X579" s="10">
        <f t="shared" si="160"/>
        <v>0.27091163941048119</v>
      </c>
      <c r="Y579" s="10">
        <f t="shared" si="161"/>
        <v>2.6164755138885654</v>
      </c>
      <c r="Z579" s="10"/>
      <c r="AA579" s="10">
        <f t="shared" si="165"/>
        <v>2.7839485196108904E-3</v>
      </c>
      <c r="AB579" s="10">
        <f t="shared" si="166"/>
        <v>-1.5572161107164639E-3</v>
      </c>
      <c r="AC579" s="10"/>
      <c r="AD579" s="10">
        <f t="shared" si="167"/>
        <v>5.2709116394104809</v>
      </c>
      <c r="AE579" s="10">
        <f t="shared" si="162"/>
        <v>-3.3835244861114346</v>
      </c>
      <c r="AF579" s="10"/>
      <c r="AG579" s="24">
        <f t="shared" si="168"/>
        <v>2.783948519611279E-3</v>
      </c>
      <c r="AH579" s="24">
        <f t="shared" si="169"/>
        <v>-1.5572161107164639E-3</v>
      </c>
      <c r="AJ579" s="57">
        <f t="shared" si="170"/>
        <v>-61.198000000000754</v>
      </c>
      <c r="AL579">
        <f>(1-EXP(-$AW$21*((A584-$AW$23)/($AW$19)^($AW$22+1))))</f>
        <v>1.5601558619497857E-2</v>
      </c>
      <c r="AR579" s="11">
        <f>($AW$18*$AW$15 -($AW$18*COS(RADIANS(A579)))-($AW$15*COS(RADIANS(DEGREES(ASIN(SIN(RADIANS(A580))*($AW$18/$AW$15)))))))</f>
        <v>-5.0163322234346608E-2</v>
      </c>
      <c r="AS579">
        <f t="shared" si="171"/>
        <v>596.96647109150126</v>
      </c>
    </row>
    <row r="580" spans="1:45" customFormat="1" x14ac:dyDescent="0.2">
      <c r="A580" s="7">
        <v>215</v>
      </c>
      <c r="B580" s="7">
        <v>412.02</v>
      </c>
      <c r="C580" s="7">
        <f t="shared" si="163"/>
        <v>4.1201999999999998E-4</v>
      </c>
      <c r="D580" s="7"/>
      <c r="E580" s="7">
        <v>1.8779999999999999</v>
      </c>
      <c r="F580" s="7"/>
      <c r="G580" s="7">
        <v>1.84</v>
      </c>
      <c r="H580" s="7">
        <v>2.0049999999999999</v>
      </c>
      <c r="I580" s="7">
        <v>1.8340000000000001</v>
      </c>
      <c r="J580" s="7">
        <v>1.8320000000000001</v>
      </c>
      <c r="L580" s="13">
        <f t="shared" si="154"/>
        <v>4.1201999999999998E-4</v>
      </c>
      <c r="M580" s="12"/>
      <c r="N580" s="10">
        <f t="shared" si="155"/>
        <v>-1.5299999999999727</v>
      </c>
      <c r="O580" s="10">
        <f t="shared" si="156"/>
        <v>1.2000000000000011E-2</v>
      </c>
      <c r="P580" s="10"/>
      <c r="Q580" s="13">
        <f t="shared" si="157"/>
        <v>-1.5299999999999667E-6</v>
      </c>
      <c r="R580" s="10">
        <f t="shared" si="164"/>
        <v>1200</v>
      </c>
      <c r="S580" s="10"/>
      <c r="T580" s="10">
        <f t="shared" si="158"/>
        <v>187800</v>
      </c>
      <c r="U580" s="10"/>
      <c r="V580" s="10">
        <f t="shared" si="159"/>
        <v>-0.27600032122304657</v>
      </c>
      <c r="W580" s="10"/>
      <c r="X580" s="10">
        <f t="shared" si="160"/>
        <v>0.27369558793009208</v>
      </c>
      <c r="Y580" s="10">
        <f t="shared" si="161"/>
        <v>2.6149182977778489</v>
      </c>
      <c r="Z580" s="10"/>
      <c r="AA580" s="10">
        <f t="shared" si="165"/>
        <v>2.7662162431520421E-3</v>
      </c>
      <c r="AB580" s="10">
        <f t="shared" si="166"/>
        <v>-1.6157160975858176E-3</v>
      </c>
      <c r="AC580" s="10"/>
      <c r="AD580" s="10">
        <f t="shared" si="167"/>
        <v>5.2736955879300922</v>
      </c>
      <c r="AE580" s="10">
        <f t="shared" si="162"/>
        <v>-3.3850817022221511</v>
      </c>
      <c r="AF580" s="10"/>
      <c r="AG580" s="24">
        <f t="shared" si="168"/>
        <v>2.7662162431516535E-3</v>
      </c>
      <c r="AH580" s="24">
        <f t="shared" si="169"/>
        <v>-1.6157160975858176E-3</v>
      </c>
      <c r="AJ580" s="57">
        <f t="shared" si="170"/>
        <v>-63.039059999998869</v>
      </c>
      <c r="AL580">
        <f>(1-EXP(-$AW$21*((A585-$AW$23)/($AW$19)^($AW$22+1))))</f>
        <v>1.5667990782933572E-2</v>
      </c>
      <c r="AR580" s="11">
        <f>($AW$18*$AW$15 -($AW$18*COS(RADIANS(A580)))-($AW$15*COS(RADIANS(DEGREES(ASIN(SIN(RADIANS(A581))*($AW$18/$AW$15)))))))</f>
        <v>-5.0542846750196865E-2</v>
      </c>
      <c r="AS580">
        <f t="shared" si="171"/>
        <v>598.65507961745016</v>
      </c>
    </row>
    <row r="581" spans="1:45" customFormat="1" x14ac:dyDescent="0.2">
      <c r="A581" s="7">
        <v>216</v>
      </c>
      <c r="B581" s="7">
        <v>410.49</v>
      </c>
      <c r="C581" s="7">
        <f t="shared" si="163"/>
        <v>4.1049000000000001E-4</v>
      </c>
      <c r="D581" s="7"/>
      <c r="E581" s="7">
        <v>1.89</v>
      </c>
      <c r="F581" s="7"/>
      <c r="G581" s="7">
        <v>1.819</v>
      </c>
      <c r="H581" s="7">
        <v>1.976</v>
      </c>
      <c r="I581" s="7">
        <v>1.8049999999999999</v>
      </c>
      <c r="J581" s="7">
        <v>1.9610000000000001</v>
      </c>
      <c r="L581" s="13">
        <f t="shared" ref="L581:L644" si="172">B581*10^-6</f>
        <v>4.1049000000000001E-4</v>
      </c>
      <c r="M581" s="12"/>
      <c r="N581" s="10">
        <f t="shared" ref="N581:N644" si="173">-(B581-B582)</f>
        <v>-1.5699999999999932</v>
      </c>
      <c r="O581" s="10">
        <f t="shared" ref="O581:O644" si="174">E582-E581</f>
        <v>2.0000000000000018E-3</v>
      </c>
      <c r="P581" s="10"/>
      <c r="Q581" s="13">
        <f t="shared" ref="Q581:Q644" si="175">(L582-L581)</f>
        <v>-1.5700000000000002E-6</v>
      </c>
      <c r="R581" s="10">
        <f t="shared" si="164"/>
        <v>200</v>
      </c>
      <c r="S581" s="10"/>
      <c r="T581" s="10">
        <f t="shared" ref="T581:T644" si="176">E581*10^5</f>
        <v>189000</v>
      </c>
      <c r="U581" s="10"/>
      <c r="V581" s="10">
        <f t="shared" ref="V581:V644" si="177">((AD583-AD582))/(AE583-AE582)</f>
        <v>-0.93611857497066453</v>
      </c>
      <c r="W581" s="10"/>
      <c r="X581" s="10">
        <f t="shared" ref="X581:X644" si="178">LOG(E581)</f>
        <v>0.27646180417324412</v>
      </c>
      <c r="Y581" s="10">
        <f t="shared" ref="Y581:Y644" si="179">LOG(B581)</f>
        <v>2.6133025816802631</v>
      </c>
      <c r="Z581" s="10"/>
      <c r="AA581" s="10">
        <f t="shared" si="165"/>
        <v>4.5932789252983719E-4</v>
      </c>
      <c r="AB581" s="10">
        <f t="shared" si="166"/>
        <v>-1.6642295577584676E-3</v>
      </c>
      <c r="AC581" s="10"/>
      <c r="AD581" s="10">
        <f t="shared" si="167"/>
        <v>5.2764618041732438</v>
      </c>
      <c r="AE581" s="10">
        <f t="shared" ref="AE581:AE644" si="180">LOG(L581)</f>
        <v>-3.3866974183197369</v>
      </c>
      <c r="AF581" s="10"/>
      <c r="AG581" s="24">
        <f t="shared" si="168"/>
        <v>4.5932789253022577E-4</v>
      </c>
      <c r="AH581" s="24">
        <f t="shared" si="169"/>
        <v>-1.6642295577584676E-3</v>
      </c>
      <c r="AJ581" s="57">
        <f t="shared" si="170"/>
        <v>-64.446929999999725</v>
      </c>
      <c r="AL581">
        <f>(1-EXP(-$AW$21*((A586-$AW$23)/($AW$19)^($AW$22+1))))</f>
        <v>1.5734418463192346E-2</v>
      </c>
      <c r="AR581" s="11">
        <f>($AW$18*$AW$15 -($AW$18*COS(RADIANS(A581)))-($AW$15*COS(RADIANS(DEGREES(ASIN(SIN(RADIANS(A582))*($AW$18/$AW$15)))))))</f>
        <v>-5.0936395188161468E-2</v>
      </c>
      <c r="AS581">
        <f t="shared" si="171"/>
        <v>600.24309394184513</v>
      </c>
    </row>
    <row r="582" spans="1:45" customFormat="1" x14ac:dyDescent="0.2">
      <c r="A582" s="7">
        <v>217</v>
      </c>
      <c r="B582" s="7">
        <v>408.92</v>
      </c>
      <c r="C582" s="7">
        <f t="shared" ref="C582:C645" si="181">B582*10^-6</f>
        <v>4.0892000000000001E-4</v>
      </c>
      <c r="D582" s="7"/>
      <c r="E582" s="7">
        <v>1.8919999999999999</v>
      </c>
      <c r="F582" s="7"/>
      <c r="G582" s="7">
        <v>1.8</v>
      </c>
      <c r="H582" s="7">
        <v>1.946</v>
      </c>
      <c r="I582" s="7">
        <v>1.7809999999999999</v>
      </c>
      <c r="J582" s="7">
        <v>2.0419999999999998</v>
      </c>
      <c r="L582" s="13">
        <f t="shared" si="172"/>
        <v>4.0892000000000001E-4</v>
      </c>
      <c r="M582" s="12"/>
      <c r="N582" s="10">
        <f t="shared" si="173"/>
        <v>-1.6100000000000136</v>
      </c>
      <c r="O582" s="10">
        <f t="shared" si="174"/>
        <v>7.0000000000001172E-3</v>
      </c>
      <c r="P582" s="10"/>
      <c r="Q582" s="13">
        <f t="shared" si="175"/>
        <v>-1.6100000000000337E-6</v>
      </c>
      <c r="R582" s="10">
        <f t="shared" ref="R582:R645" si="182">(T583-T582)</f>
        <v>700</v>
      </c>
      <c r="S582" s="10"/>
      <c r="T582" s="10">
        <f t="shared" si="176"/>
        <v>189200</v>
      </c>
      <c r="U582" s="10"/>
      <c r="V582" s="10">
        <f t="shared" si="177"/>
        <v>-1.2938801128593957</v>
      </c>
      <c r="W582" s="10"/>
      <c r="X582" s="10">
        <f t="shared" si="178"/>
        <v>0.27692113206577396</v>
      </c>
      <c r="Y582" s="10">
        <f t="shared" si="179"/>
        <v>2.6116383521225046</v>
      </c>
      <c r="Z582" s="10"/>
      <c r="AA582" s="10">
        <f t="shared" ref="AA582:AA645" si="183">X583-X582</f>
        <v>1.603832671243588E-3</v>
      </c>
      <c r="AB582" s="10">
        <f t="shared" ref="AB582:AB645" si="184">Y583-Y582</f>
        <v>-1.7132794008425378E-3</v>
      </c>
      <c r="AC582" s="10"/>
      <c r="AD582" s="10">
        <f t="shared" ref="AD582:AD645" si="185">(LOG(T582))</f>
        <v>5.2769211320657741</v>
      </c>
      <c r="AE582" s="10">
        <f t="shared" si="180"/>
        <v>-3.3883616478774954</v>
      </c>
      <c r="AF582" s="10"/>
      <c r="AG582" s="24">
        <f t="shared" ref="AG582:AG645" si="186">AD583-AD582</f>
        <v>1.6038326712433104E-3</v>
      </c>
      <c r="AH582" s="24">
        <f t="shared" ref="AH582:AH645" si="187">AE583-AE582</f>
        <v>-1.7132794008425378E-3</v>
      </c>
      <c r="AJ582" s="57">
        <f t="shared" ref="AJ582:AJ645" si="188">(B582*$N582)/10</f>
        <v>-65.836120000000562</v>
      </c>
      <c r="AL582">
        <f>(1-EXP(-$AW$21*((A587-$AW$23)/($AW$19)^($AW$22+1))))</f>
        <v>1.5800841660576936E-2</v>
      </c>
      <c r="AR582" s="11">
        <f>($AW$18*$AW$15 -($AW$18*COS(RADIANS(A582)))-($AW$15*COS(RADIANS(DEGREES(ASIN(SIN(RADIANS(A583))*($AW$18/$AW$15)))))))</f>
        <v>-5.1344180766711461E-2</v>
      </c>
      <c r="AS582">
        <f t="shared" si="171"/>
        <v>598.58009430738548</v>
      </c>
    </row>
    <row r="583" spans="1:45" customFormat="1" x14ac:dyDescent="0.2">
      <c r="A583" s="7">
        <v>218</v>
      </c>
      <c r="B583" s="7">
        <v>407.31</v>
      </c>
      <c r="C583" s="7">
        <f t="shared" si="181"/>
        <v>4.0730999999999997E-4</v>
      </c>
      <c r="D583" s="7"/>
      <c r="E583" s="7">
        <v>1.899</v>
      </c>
      <c r="F583" s="7"/>
      <c r="G583" s="7">
        <v>1.78</v>
      </c>
      <c r="H583" s="7">
        <v>1.9239999999999999</v>
      </c>
      <c r="I583" s="7">
        <v>1.7589999999999999</v>
      </c>
      <c r="J583" s="7">
        <v>2.1309999999999998</v>
      </c>
      <c r="L583" s="13">
        <f t="shared" si="172"/>
        <v>4.0730999999999997E-4</v>
      </c>
      <c r="M583" s="12"/>
      <c r="N583" s="10">
        <f t="shared" si="173"/>
        <v>-1.6499999999999773</v>
      </c>
      <c r="O583" s="10">
        <f t="shared" si="174"/>
        <v>1.0000000000000009E-2</v>
      </c>
      <c r="P583" s="10"/>
      <c r="Q583" s="13">
        <f t="shared" si="175"/>
        <v>-1.6499999999999588E-6</v>
      </c>
      <c r="R583" s="10">
        <f t="shared" si="182"/>
        <v>1000</v>
      </c>
      <c r="S583" s="10"/>
      <c r="T583" s="10">
        <f t="shared" si="176"/>
        <v>189900</v>
      </c>
      <c r="U583" s="10"/>
      <c r="V583" s="10">
        <f t="shared" si="177"/>
        <v>-0.74724908429942094</v>
      </c>
      <c r="W583" s="10"/>
      <c r="X583" s="10">
        <f t="shared" si="178"/>
        <v>0.27852496473701754</v>
      </c>
      <c r="Y583" s="10">
        <f t="shared" si="179"/>
        <v>2.6099250727216621</v>
      </c>
      <c r="Z583" s="10"/>
      <c r="AA583" s="10">
        <f t="shared" si="183"/>
        <v>2.2809636566492597E-3</v>
      </c>
      <c r="AB583" s="10">
        <f t="shared" si="184"/>
        <v>-1.7628864019005874E-3</v>
      </c>
      <c r="AC583" s="10"/>
      <c r="AD583" s="10">
        <f t="shared" si="185"/>
        <v>5.2785249647370174</v>
      </c>
      <c r="AE583" s="10">
        <f t="shared" si="180"/>
        <v>-3.3900749272783379</v>
      </c>
      <c r="AF583" s="10"/>
      <c r="AG583" s="24">
        <f t="shared" si="186"/>
        <v>2.2809636566494262E-3</v>
      </c>
      <c r="AH583" s="24">
        <f t="shared" si="187"/>
        <v>-1.7628864019005874E-3</v>
      </c>
      <c r="AJ583" s="57">
        <f t="shared" si="188"/>
        <v>-67.20614999999907</v>
      </c>
      <c r="AL583">
        <f>(1-EXP(-$AW$21*((A588-$AW$23)/($AW$19)^($AW$22+1))))</f>
        <v>1.5867260375389547E-2</v>
      </c>
      <c r="AR583" s="11">
        <f>($AW$18*$AW$15 -($AW$18*COS(RADIANS(A583)))-($AW$15*COS(RADIANS(DEGREES(ASIN(SIN(RADIANS(A584))*($AW$18/$AW$15)))))))</f>
        <v>-5.1766421477481755E-2</v>
      </c>
      <c r="AS583">
        <f t="shared" si="171"/>
        <v>598.42926489965612</v>
      </c>
    </row>
    <row r="584" spans="1:45" customFormat="1" x14ac:dyDescent="0.2">
      <c r="A584" s="7">
        <v>219</v>
      </c>
      <c r="B584" s="7">
        <v>405.66</v>
      </c>
      <c r="C584" s="7">
        <f t="shared" si="181"/>
        <v>4.0566000000000002E-4</v>
      </c>
      <c r="D584" s="7"/>
      <c r="E584" s="7">
        <v>1.909</v>
      </c>
      <c r="F584" s="7"/>
      <c r="G584" s="7">
        <v>1.7689999999999999</v>
      </c>
      <c r="H584" s="7">
        <v>1.9059999999999999</v>
      </c>
      <c r="I584" s="7">
        <v>1.7410000000000001</v>
      </c>
      <c r="J584" s="7">
        <v>2.218</v>
      </c>
      <c r="L584" s="13">
        <f t="shared" si="172"/>
        <v>4.0566000000000002E-4</v>
      </c>
      <c r="M584" s="12"/>
      <c r="N584" s="10">
        <f t="shared" si="173"/>
        <v>-1.7000000000000455</v>
      </c>
      <c r="O584" s="10">
        <f t="shared" si="174"/>
        <v>6.0000000000000053E-3</v>
      </c>
      <c r="P584" s="10"/>
      <c r="Q584" s="13">
        <f t="shared" si="175"/>
        <v>-1.7000000000000413E-6</v>
      </c>
      <c r="R584" s="10">
        <f t="shared" si="182"/>
        <v>600</v>
      </c>
      <c r="S584" s="10"/>
      <c r="T584" s="10">
        <f t="shared" si="176"/>
        <v>190900</v>
      </c>
      <c r="U584" s="10"/>
      <c r="V584" s="10">
        <f t="shared" si="177"/>
        <v>1.2128852827311978</v>
      </c>
      <c r="W584" s="10"/>
      <c r="X584" s="10">
        <f t="shared" si="178"/>
        <v>0.2808059283936668</v>
      </c>
      <c r="Y584" s="10">
        <f t="shared" si="179"/>
        <v>2.6081621863197615</v>
      </c>
      <c r="Z584" s="10"/>
      <c r="AA584" s="10">
        <f t="shared" si="183"/>
        <v>1.3628499109747394E-3</v>
      </c>
      <c r="AB584" s="10">
        <f t="shared" si="184"/>
        <v>-1.8238227916365091E-3</v>
      </c>
      <c r="AC584" s="10"/>
      <c r="AD584" s="10">
        <f t="shared" si="185"/>
        <v>5.2808059283936668</v>
      </c>
      <c r="AE584" s="10">
        <f t="shared" si="180"/>
        <v>-3.3918378136802385</v>
      </c>
      <c r="AF584" s="10"/>
      <c r="AG584" s="24">
        <f t="shared" si="186"/>
        <v>1.3628499109747949E-3</v>
      </c>
      <c r="AH584" s="24">
        <f t="shared" si="187"/>
        <v>-1.8238227916365091E-3</v>
      </c>
      <c r="AJ584" s="57">
        <f t="shared" si="188"/>
        <v>-68.962200000001843</v>
      </c>
      <c r="AL584">
        <f>(1-EXP(-$AW$21*((A589-$AW$23)/($AW$19)^($AW$22+1))))</f>
        <v>1.5933674607932935E-2</v>
      </c>
      <c r="AR584" s="11">
        <f>($AW$18*$AW$15 -($AW$18*COS(RADIANS(A584)))-($AW$15*COS(RADIANS(DEGREES(ASIN(SIN(RADIANS(A585))*($AW$18/$AW$15)))))))</f>
        <v>-5.2203339906359683E-2</v>
      </c>
      <c r="AS584">
        <f t="shared" si="171"/>
        <v>599.14356728840255</v>
      </c>
    </row>
    <row r="585" spans="1:45" customFormat="1" x14ac:dyDescent="0.2">
      <c r="A585" s="7">
        <v>220</v>
      </c>
      <c r="B585" s="7">
        <v>403.96</v>
      </c>
      <c r="C585" s="7">
        <f t="shared" si="181"/>
        <v>4.0395999999999997E-4</v>
      </c>
      <c r="D585" s="7"/>
      <c r="E585" s="7">
        <v>1.915</v>
      </c>
      <c r="F585" s="7"/>
      <c r="G585" s="7">
        <v>1.752</v>
      </c>
      <c r="H585" s="7">
        <v>1.887</v>
      </c>
      <c r="I585" s="7">
        <v>1.7230000000000001</v>
      </c>
      <c r="J585" s="7">
        <v>2.298</v>
      </c>
      <c r="L585" s="13">
        <f t="shared" si="172"/>
        <v>4.0395999999999997E-4</v>
      </c>
      <c r="M585" s="12"/>
      <c r="N585" s="10">
        <f t="shared" si="173"/>
        <v>-1.7399999999999523</v>
      </c>
      <c r="O585" s="10">
        <f t="shared" si="174"/>
        <v>-1.0000000000000009E-2</v>
      </c>
      <c r="P585" s="10"/>
      <c r="Q585" s="13">
        <f t="shared" si="175"/>
        <v>-1.7399999999999664E-6</v>
      </c>
      <c r="R585" s="10">
        <f t="shared" si="182"/>
        <v>-1000</v>
      </c>
      <c r="S585" s="10"/>
      <c r="T585" s="10">
        <f t="shared" si="176"/>
        <v>191500</v>
      </c>
      <c r="U585" s="10"/>
      <c r="V585" s="10">
        <f t="shared" si="177"/>
        <v>1.7723692213607118</v>
      </c>
      <c r="W585" s="10"/>
      <c r="X585" s="10">
        <f t="shared" si="178"/>
        <v>0.28216877830464154</v>
      </c>
      <c r="Y585" s="10">
        <f t="shared" si="179"/>
        <v>2.606338363528125</v>
      </c>
      <c r="Z585" s="10"/>
      <c r="AA585" s="10">
        <f t="shared" si="183"/>
        <v>-2.2737982930034484E-3</v>
      </c>
      <c r="AB585" s="10">
        <f t="shared" si="184"/>
        <v>-1.8747018579392538E-3</v>
      </c>
      <c r="AC585" s="10"/>
      <c r="AD585" s="10">
        <f t="shared" si="185"/>
        <v>5.2821687783046416</v>
      </c>
      <c r="AE585" s="10">
        <f t="shared" si="180"/>
        <v>-3.393661636471875</v>
      </c>
      <c r="AF585" s="10"/>
      <c r="AG585" s="24">
        <f t="shared" si="186"/>
        <v>-2.2737982930038925E-3</v>
      </c>
      <c r="AH585" s="24">
        <f t="shared" si="187"/>
        <v>-1.8747018579396979E-3</v>
      </c>
      <c r="AJ585" s="57">
        <f t="shared" si="188"/>
        <v>-70.289039999998067</v>
      </c>
      <c r="AL585">
        <f>(1-EXP(-$AW$21*((A590-$AW$23)/($AW$19)^($AW$22+1))))</f>
        <v>1.6000084358509525E-2</v>
      </c>
      <c r="AR585" s="11">
        <f>($AW$18*$AW$15 -($AW$18*COS(RADIANS(A585)))-($AW$15*COS(RADIANS(DEGREES(ASIN(SIN(RADIANS(A586))*($AW$18/$AW$15)))))))</f>
        <v>-5.2655163033722072E-2</v>
      </c>
      <c r="AS585">
        <f t="shared" si="171"/>
        <v>598.50795614900289</v>
      </c>
    </row>
    <row r="586" spans="1:45" customFormat="1" x14ac:dyDescent="0.2">
      <c r="A586" s="7">
        <v>221</v>
      </c>
      <c r="B586" s="7">
        <v>402.22</v>
      </c>
      <c r="C586" s="7">
        <f t="shared" si="181"/>
        <v>4.0222000000000001E-4</v>
      </c>
      <c r="D586" s="7"/>
      <c r="E586" s="7">
        <v>1.905</v>
      </c>
      <c r="F586" s="7"/>
      <c r="G586" s="7">
        <v>1.7310000000000001</v>
      </c>
      <c r="H586" s="7">
        <v>1.865</v>
      </c>
      <c r="I586" s="7">
        <v>1.7010000000000001</v>
      </c>
      <c r="J586" s="7">
        <v>2.3250000000000002</v>
      </c>
      <c r="L586" s="13">
        <f t="shared" si="172"/>
        <v>4.0222000000000001E-4</v>
      </c>
      <c r="M586" s="12"/>
      <c r="N586" s="10">
        <f t="shared" si="173"/>
        <v>-1.7900000000000205</v>
      </c>
      <c r="O586" s="10">
        <f t="shared" si="174"/>
        <v>-1.5000000000000124E-2</v>
      </c>
      <c r="P586" s="10"/>
      <c r="Q586" s="13">
        <f t="shared" si="175"/>
        <v>-1.7899999999999947E-6</v>
      </c>
      <c r="R586" s="10">
        <f t="shared" si="182"/>
        <v>-1500</v>
      </c>
      <c r="S586" s="10"/>
      <c r="T586" s="10">
        <f t="shared" si="176"/>
        <v>190500</v>
      </c>
      <c r="U586" s="10"/>
      <c r="V586" s="10">
        <f t="shared" si="177"/>
        <v>2.3352997256436918</v>
      </c>
      <c r="W586" s="10"/>
      <c r="X586" s="10">
        <f t="shared" si="178"/>
        <v>0.27989498001163809</v>
      </c>
      <c r="Y586" s="10">
        <f t="shared" si="179"/>
        <v>2.6044636616701857</v>
      </c>
      <c r="Z586" s="10"/>
      <c r="AA586" s="10">
        <f t="shared" si="183"/>
        <v>-3.4331758383939759E-3</v>
      </c>
      <c r="AB586" s="10">
        <f t="shared" si="184"/>
        <v>-1.9370545352614954E-3</v>
      </c>
      <c r="AC586" s="10"/>
      <c r="AD586" s="10">
        <f t="shared" si="185"/>
        <v>5.2798949800116377</v>
      </c>
      <c r="AE586" s="10">
        <f t="shared" si="180"/>
        <v>-3.3955363383298147</v>
      </c>
      <c r="AF586" s="10"/>
      <c r="AG586" s="24">
        <f t="shared" si="186"/>
        <v>-3.4331758383938649E-3</v>
      </c>
      <c r="AH586" s="24">
        <f t="shared" si="187"/>
        <v>-1.9370545352610513E-3</v>
      </c>
      <c r="AJ586" s="57">
        <f t="shared" si="188"/>
        <v>-71.997380000000831</v>
      </c>
      <c r="AL586">
        <f>(1-EXP(-$AW$21*((A591-$AW$23)/($AW$19)^($AW$22+1))))</f>
        <v>1.6066489627421743E-2</v>
      </c>
      <c r="AR586" s="11">
        <f>($AW$18*$AW$15 -($AW$18*COS(RADIANS(A586)))-($AW$15*COS(RADIANS(DEGREES(ASIN(SIN(RADIANS(A587))*($AW$18/$AW$15)))))))</f>
        <v>-5.3122122012393178E-2</v>
      </c>
      <c r="AS586">
        <f t="shared" si="171"/>
        <v>592.8180627749897</v>
      </c>
    </row>
    <row r="587" spans="1:45" customFormat="1" x14ac:dyDescent="0.2">
      <c r="A587" s="7">
        <v>222</v>
      </c>
      <c r="B587" s="7">
        <v>400.43</v>
      </c>
      <c r="C587" s="7">
        <f t="shared" si="181"/>
        <v>4.0043000000000001E-4</v>
      </c>
      <c r="D587" s="7"/>
      <c r="E587" s="7">
        <v>1.89</v>
      </c>
      <c r="F587" s="7"/>
      <c r="G587" s="7">
        <v>1.71</v>
      </c>
      <c r="H587" s="7">
        <v>1.8440000000000001</v>
      </c>
      <c r="I587" s="7">
        <v>1.6779999999999999</v>
      </c>
      <c r="J587" s="7">
        <v>2.3279999999999998</v>
      </c>
      <c r="L587" s="13">
        <f t="shared" si="172"/>
        <v>4.0043000000000001E-4</v>
      </c>
      <c r="M587" s="12"/>
      <c r="N587" s="10">
        <f t="shared" si="173"/>
        <v>-1.8199999999999932</v>
      </c>
      <c r="O587" s="10">
        <f t="shared" si="174"/>
        <v>-1.9999999999999796E-2</v>
      </c>
      <c r="P587" s="10"/>
      <c r="Q587" s="13">
        <f t="shared" si="175"/>
        <v>-1.8200000000000334E-6</v>
      </c>
      <c r="R587" s="10">
        <f t="shared" si="182"/>
        <v>-2000</v>
      </c>
      <c r="S587" s="10"/>
      <c r="T587" s="10">
        <f t="shared" si="176"/>
        <v>189000</v>
      </c>
      <c r="U587" s="10"/>
      <c r="V587" s="10">
        <f t="shared" si="177"/>
        <v>3.2082941507764211</v>
      </c>
      <c r="W587" s="10"/>
      <c r="X587" s="10">
        <f t="shared" si="178"/>
        <v>0.27646180417324412</v>
      </c>
      <c r="Y587" s="10">
        <f t="shared" si="179"/>
        <v>2.6025266071349242</v>
      </c>
      <c r="Z587" s="10"/>
      <c r="AA587" s="10">
        <f t="shared" si="183"/>
        <v>-4.6201976367451492E-3</v>
      </c>
      <c r="AB587" s="10">
        <f t="shared" si="184"/>
        <v>-1.9784174108408159E-3</v>
      </c>
      <c r="AC587" s="10"/>
      <c r="AD587" s="10">
        <f t="shared" si="185"/>
        <v>5.2764618041732438</v>
      </c>
      <c r="AE587" s="10">
        <f t="shared" si="180"/>
        <v>-3.3974733928650758</v>
      </c>
      <c r="AF587" s="10"/>
      <c r="AG587" s="24">
        <f t="shared" si="186"/>
        <v>-4.6201976367452602E-3</v>
      </c>
      <c r="AH587" s="24">
        <f t="shared" si="187"/>
        <v>-1.9784174108408159E-3</v>
      </c>
      <c r="AJ587" s="57">
        <f t="shared" si="188"/>
        <v>-72.878259999999727</v>
      </c>
      <c r="AL587">
        <f>(1-EXP(-$AW$21*((A592-$AW$23)/($AW$19)^($AW$22+1))))</f>
        <v>1.6132890414972012E-2</v>
      </c>
      <c r="AR587" s="11">
        <f>($AW$18*$AW$15 -($AW$18*COS(RADIANS(A587)))-($AW$15*COS(RADIANS(DEGREES(ASIN(SIN(RADIANS(A588))*($AW$18/$AW$15)))))))</f>
        <v>-5.3604451921867594E-2</v>
      </c>
      <c r="AS587">
        <f t="shared" si="171"/>
        <v>585.53275867166803</v>
      </c>
    </row>
    <row r="588" spans="1:45" customFormat="1" x14ac:dyDescent="0.2">
      <c r="A588" s="7">
        <v>223</v>
      </c>
      <c r="B588" s="7">
        <v>398.61</v>
      </c>
      <c r="C588" s="7">
        <f t="shared" si="181"/>
        <v>3.9860999999999998E-4</v>
      </c>
      <c r="D588" s="7"/>
      <c r="E588" s="7">
        <v>1.87</v>
      </c>
      <c r="F588" s="7"/>
      <c r="G588" s="7">
        <v>1.694</v>
      </c>
      <c r="H588" s="7">
        <v>1.8260000000000001</v>
      </c>
      <c r="I588" s="7">
        <v>1.66</v>
      </c>
      <c r="J588" s="7">
        <v>2.2999999999999998</v>
      </c>
      <c r="L588" s="13">
        <f t="shared" si="172"/>
        <v>3.9860999999999998E-4</v>
      </c>
      <c r="M588" s="12"/>
      <c r="N588" s="10">
        <f t="shared" si="173"/>
        <v>-1.8700000000000045</v>
      </c>
      <c r="O588" s="10">
        <f t="shared" si="174"/>
        <v>-2.8000000000000025E-2</v>
      </c>
      <c r="P588" s="10"/>
      <c r="Q588" s="13">
        <f t="shared" si="175"/>
        <v>-1.8700000000000075E-6</v>
      </c>
      <c r="R588" s="10">
        <f t="shared" si="182"/>
        <v>-2800</v>
      </c>
      <c r="S588" s="10"/>
      <c r="T588" s="10">
        <f t="shared" si="176"/>
        <v>187000</v>
      </c>
      <c r="U588" s="10"/>
      <c r="V588" s="10">
        <f t="shared" si="177"/>
        <v>3.0598617971816551</v>
      </c>
      <c r="W588" s="10"/>
      <c r="X588" s="10">
        <f t="shared" si="178"/>
        <v>0.27184160653649897</v>
      </c>
      <c r="Y588" s="10">
        <f t="shared" si="179"/>
        <v>2.6005481897240834</v>
      </c>
      <c r="Z588" s="10"/>
      <c r="AA588" s="10">
        <f t="shared" si="183"/>
        <v>-6.5519806756688115E-3</v>
      </c>
      <c r="AB588" s="10">
        <f t="shared" si="184"/>
        <v>-2.0422007358904537E-3</v>
      </c>
      <c r="AC588" s="10"/>
      <c r="AD588" s="10">
        <f t="shared" si="185"/>
        <v>5.2718416065364986</v>
      </c>
      <c r="AE588" s="10">
        <f t="shared" si="180"/>
        <v>-3.3994518102759166</v>
      </c>
      <c r="AF588" s="10"/>
      <c r="AG588" s="24">
        <f t="shared" si="186"/>
        <v>-6.5519806756686449E-3</v>
      </c>
      <c r="AH588" s="24">
        <f t="shared" si="187"/>
        <v>-2.0422007358904537E-3</v>
      </c>
      <c r="AJ588" s="57">
        <f t="shared" si="188"/>
        <v>-74.540070000000185</v>
      </c>
      <c r="AL588">
        <f>(1-EXP(-$AW$21*((A593-$AW$23)/($AW$19)^($AW$22+1))))</f>
        <v>1.6199286721462869E-2</v>
      </c>
      <c r="AR588" s="11">
        <f>($AW$18*$AW$15 -($AW$18*COS(RADIANS(A588)))-($AW$15*COS(RADIANS(DEGREES(ASIN(SIN(RADIANS(A589))*($AW$18/$AW$15)))))))</f>
        <v>-5.4102391497324376E-2</v>
      </c>
      <c r="AS588">
        <f t="shared" si="171"/>
        <v>576.70349372677344</v>
      </c>
    </row>
    <row r="589" spans="1:45" customFormat="1" x14ac:dyDescent="0.2">
      <c r="A589" s="7">
        <v>224</v>
      </c>
      <c r="B589" s="7">
        <v>396.74</v>
      </c>
      <c r="C589" s="7">
        <f t="shared" si="181"/>
        <v>3.9673999999999997E-4</v>
      </c>
      <c r="D589" s="7"/>
      <c r="E589" s="7">
        <v>1.8420000000000001</v>
      </c>
      <c r="F589" s="7"/>
      <c r="G589" s="7">
        <v>1.68</v>
      </c>
      <c r="H589" s="7">
        <v>1.8069999999999999</v>
      </c>
      <c r="I589" s="7">
        <v>1.6419999999999999</v>
      </c>
      <c r="J589" s="7">
        <v>2.238</v>
      </c>
      <c r="L589" s="13">
        <f t="shared" si="172"/>
        <v>3.9673999999999997E-4</v>
      </c>
      <c r="M589" s="12"/>
      <c r="N589" s="10">
        <f t="shared" si="173"/>
        <v>-1.910000000000025</v>
      </c>
      <c r="O589" s="10">
        <f t="shared" si="174"/>
        <v>-2.7000000000000135E-2</v>
      </c>
      <c r="P589" s="10"/>
      <c r="Q589" s="13">
        <f t="shared" si="175"/>
        <v>-1.9099999999999868E-6</v>
      </c>
      <c r="R589" s="10">
        <f t="shared" si="182"/>
        <v>-2700</v>
      </c>
      <c r="S589" s="10"/>
      <c r="T589" s="10">
        <f t="shared" si="176"/>
        <v>184200</v>
      </c>
      <c r="U589" s="10"/>
      <c r="V589" s="10">
        <f t="shared" si="177"/>
        <v>3.9127918885671034</v>
      </c>
      <c r="W589" s="10"/>
      <c r="X589" s="10">
        <f t="shared" si="178"/>
        <v>0.26528962586083016</v>
      </c>
      <c r="Y589" s="10">
        <f t="shared" si="179"/>
        <v>2.598505988988193</v>
      </c>
      <c r="Z589" s="10"/>
      <c r="AA589" s="10">
        <f t="shared" si="183"/>
        <v>-6.4129964886988633E-3</v>
      </c>
      <c r="AB589" s="10">
        <f t="shared" si="184"/>
        <v>-2.0958451439230252E-3</v>
      </c>
      <c r="AC589" s="10"/>
      <c r="AD589" s="10">
        <f t="shared" si="185"/>
        <v>5.2652896258608299</v>
      </c>
      <c r="AE589" s="10">
        <f t="shared" si="180"/>
        <v>-3.401494011011807</v>
      </c>
      <c r="AF589" s="10"/>
      <c r="AG589" s="24">
        <f t="shared" si="186"/>
        <v>-6.4129964886987523E-3</v>
      </c>
      <c r="AH589" s="24">
        <f t="shared" si="187"/>
        <v>-2.0958451439230252E-3</v>
      </c>
      <c r="AJ589" s="57">
        <f t="shared" si="188"/>
        <v>-75.77734000000099</v>
      </c>
      <c r="AL589">
        <f>(1-EXP(-$AW$21*((A594-$AW$23)/($AW$19)^($AW$22+1))))</f>
        <v>1.6265678547196627E-2</v>
      </c>
      <c r="AR589" s="11">
        <f>($AW$18*$AW$15 -($AW$18*COS(RADIANS(A589)))-($AW$15*COS(RADIANS(DEGREES(ASIN(SIN(RADIANS(A590))*($AW$18/$AW$15)))))))</f>
        <v>-5.4616182831949717E-2</v>
      </c>
      <c r="AS589">
        <f t="shared" si="171"/>
        <v>565.4033808048971</v>
      </c>
    </row>
    <row r="590" spans="1:45" customFormat="1" x14ac:dyDescent="0.2">
      <c r="A590" s="7">
        <v>225</v>
      </c>
      <c r="B590" s="7">
        <v>394.83</v>
      </c>
      <c r="C590" s="7">
        <f t="shared" si="181"/>
        <v>3.9482999999999999E-4</v>
      </c>
      <c r="D590" s="7"/>
      <c r="E590" s="7">
        <v>1.8149999999999999</v>
      </c>
      <c r="F590" s="7"/>
      <c r="G590" s="7">
        <v>1.667</v>
      </c>
      <c r="H590" s="7">
        <v>1.7909999999999999</v>
      </c>
      <c r="I590" s="7">
        <v>1.6240000000000001</v>
      </c>
      <c r="J590" s="7">
        <v>2.1760000000000002</v>
      </c>
      <c r="L590" s="13">
        <f t="shared" si="172"/>
        <v>3.9482999999999999E-4</v>
      </c>
      <c r="M590" s="12"/>
      <c r="N590" s="10">
        <f t="shared" si="173"/>
        <v>-1.9599999999999795</v>
      </c>
      <c r="O590" s="10">
        <f t="shared" si="174"/>
        <v>-3.499999999999992E-2</v>
      </c>
      <c r="P590" s="10"/>
      <c r="Q590" s="13">
        <f t="shared" si="175"/>
        <v>-1.9600000000000151E-6</v>
      </c>
      <c r="R590" s="10">
        <f t="shared" si="182"/>
        <v>-3500</v>
      </c>
      <c r="S590" s="10"/>
      <c r="T590" s="10">
        <f t="shared" si="176"/>
        <v>181500</v>
      </c>
      <c r="U590" s="10"/>
      <c r="V590" s="10">
        <f t="shared" si="177"/>
        <v>4.2494687708851693</v>
      </c>
      <c r="W590" s="10"/>
      <c r="X590" s="10">
        <f t="shared" si="178"/>
        <v>0.25887662937213129</v>
      </c>
      <c r="Y590" s="10">
        <f t="shared" si="179"/>
        <v>2.5964101438442699</v>
      </c>
      <c r="Z590" s="10"/>
      <c r="AA590" s="10">
        <f t="shared" si="183"/>
        <v>-8.4566270632372986E-3</v>
      </c>
      <c r="AB590" s="10">
        <f t="shared" si="184"/>
        <v>-2.1612769868868398E-3</v>
      </c>
      <c r="AC590" s="10"/>
      <c r="AD590" s="10">
        <f t="shared" si="185"/>
        <v>5.2588766293721312</v>
      </c>
      <c r="AE590" s="10">
        <f t="shared" si="180"/>
        <v>-3.4035898561557301</v>
      </c>
      <c r="AF590" s="10"/>
      <c r="AG590" s="24">
        <f t="shared" si="186"/>
        <v>-8.4566270632375762E-3</v>
      </c>
      <c r="AH590" s="24">
        <f t="shared" si="187"/>
        <v>-2.1612769868868398E-3</v>
      </c>
      <c r="AJ590" s="57">
        <f t="shared" si="188"/>
        <v>-77.386679999999188</v>
      </c>
      <c r="AL590">
        <f>(1-EXP(-$AW$21*((A595-$AW$23)/($AW$19)^($AW$22+1))))</f>
        <v>1.63320658924756E-2</v>
      </c>
      <c r="AR590" s="11">
        <f>($AW$18*$AW$15 -($AW$18*COS(RADIANS(A590)))-($AW$15*COS(RADIANS(DEGREES(ASIN(SIN(RADIANS(A591))*($AW$18/$AW$15)))))))</f>
        <v>-5.5146071051085085E-2</v>
      </c>
      <c r="AS590">
        <f t="shared" si="171"/>
        <v>554.43362258323293</v>
      </c>
    </row>
    <row r="591" spans="1:45" customFormat="1" x14ac:dyDescent="0.2">
      <c r="A591" s="7">
        <v>226</v>
      </c>
      <c r="B591" s="7">
        <v>392.87</v>
      </c>
      <c r="C591" s="7">
        <f t="shared" si="181"/>
        <v>3.9286999999999997E-4</v>
      </c>
      <c r="D591" s="7"/>
      <c r="E591" s="7">
        <v>1.78</v>
      </c>
      <c r="F591" s="7"/>
      <c r="G591" s="7">
        <v>1.653</v>
      </c>
      <c r="H591" s="7">
        <v>1.7729999999999999</v>
      </c>
      <c r="I591" s="7">
        <v>1.609</v>
      </c>
      <c r="J591" s="7">
        <v>2.0870000000000002</v>
      </c>
      <c r="L591" s="13">
        <f t="shared" si="172"/>
        <v>3.9286999999999997E-4</v>
      </c>
      <c r="M591" s="12"/>
      <c r="N591" s="10">
        <f t="shared" si="173"/>
        <v>-1.9900000000000091</v>
      </c>
      <c r="O591" s="10">
        <f t="shared" si="174"/>
        <v>-3.8000000000000034E-2</v>
      </c>
      <c r="P591" s="10"/>
      <c r="Q591" s="13">
        <f t="shared" si="175"/>
        <v>-1.9899999999999996E-6</v>
      </c>
      <c r="R591" s="10">
        <f t="shared" si="182"/>
        <v>-3800</v>
      </c>
      <c r="S591" s="10"/>
      <c r="T591" s="10">
        <f t="shared" si="176"/>
        <v>178000</v>
      </c>
      <c r="U591" s="10"/>
      <c r="V591" s="10">
        <f t="shared" si="177"/>
        <v>4.2149598659685337</v>
      </c>
      <c r="W591" s="10"/>
      <c r="X591" s="10">
        <f t="shared" si="178"/>
        <v>0.250420002308894</v>
      </c>
      <c r="Y591" s="10">
        <f t="shared" si="179"/>
        <v>2.5942488668573831</v>
      </c>
      <c r="Z591" s="10"/>
      <c r="AA591" s="10">
        <f t="shared" si="183"/>
        <v>-9.3718516372496008E-3</v>
      </c>
      <c r="AB591" s="10">
        <f t="shared" si="184"/>
        <v>-2.2054172280214779E-3</v>
      </c>
      <c r="AC591" s="10"/>
      <c r="AD591" s="10">
        <f t="shared" si="185"/>
        <v>5.2504200023088936</v>
      </c>
      <c r="AE591" s="10">
        <f t="shared" si="180"/>
        <v>-3.4057511331426169</v>
      </c>
      <c r="AF591" s="10"/>
      <c r="AG591" s="24">
        <f t="shared" si="186"/>
        <v>-9.3718516372494065E-3</v>
      </c>
      <c r="AH591" s="24">
        <f t="shared" si="187"/>
        <v>-2.2054172280214779E-3</v>
      </c>
      <c r="AJ591" s="57">
        <f t="shared" si="188"/>
        <v>-78.181130000000365</v>
      </c>
      <c r="AL591">
        <f>(1-EXP(-$AW$21*((A596-$AW$23)/($AW$19)^($AW$22+1))))</f>
        <v>1.6398448757602324E-2</v>
      </c>
      <c r="AR591" s="11">
        <f>($AW$18*$AW$15 -($AW$18*COS(RADIANS(A591)))-($AW$15*COS(RADIANS(DEGREES(ASIN(SIN(RADIANS(A592))*($AW$18/$AW$15)))))))</f>
        <v>-5.5692303956731817E-2</v>
      </c>
      <c r="AS591">
        <f t="shared" si="171"/>
        <v>541.04284153902552</v>
      </c>
    </row>
    <row r="592" spans="1:45" customFormat="1" x14ac:dyDescent="0.2">
      <c r="A592" s="7">
        <v>227</v>
      </c>
      <c r="B592" s="7">
        <v>390.88</v>
      </c>
      <c r="C592" s="7">
        <f t="shared" si="181"/>
        <v>3.9087999999999997E-4</v>
      </c>
      <c r="D592" s="7"/>
      <c r="E592" s="7">
        <v>1.742</v>
      </c>
      <c r="F592" s="7"/>
      <c r="G592" s="7">
        <v>1.631</v>
      </c>
      <c r="H592" s="7">
        <v>1.7549999999999999</v>
      </c>
      <c r="I592" s="7">
        <v>1.585</v>
      </c>
      <c r="J592" s="7">
        <v>1.9950000000000001</v>
      </c>
      <c r="L592" s="13">
        <f t="shared" si="172"/>
        <v>3.9087999999999997E-4</v>
      </c>
      <c r="M592" s="12"/>
      <c r="N592" s="10">
        <f t="shared" si="173"/>
        <v>-2.0400000000000205</v>
      </c>
      <c r="O592" s="10">
        <f t="shared" si="174"/>
        <v>-3.8000000000000034E-2</v>
      </c>
      <c r="P592" s="10"/>
      <c r="Q592" s="13">
        <f t="shared" si="175"/>
        <v>-2.0400000000000279E-6</v>
      </c>
      <c r="R592" s="10">
        <f t="shared" si="182"/>
        <v>-3800</v>
      </c>
      <c r="S592" s="10"/>
      <c r="T592" s="10">
        <f t="shared" si="176"/>
        <v>174200</v>
      </c>
      <c r="U592" s="10"/>
      <c r="V592" s="10">
        <f t="shared" si="177"/>
        <v>3.7576987834209579</v>
      </c>
      <c r="W592" s="10"/>
      <c r="X592" s="10">
        <f t="shared" si="178"/>
        <v>0.2410481506716444</v>
      </c>
      <c r="Y592" s="10">
        <f t="shared" si="179"/>
        <v>2.5920434496293616</v>
      </c>
      <c r="Z592" s="10"/>
      <c r="AA592" s="10">
        <f t="shared" si="183"/>
        <v>-9.5785602409630966E-3</v>
      </c>
      <c r="AB592" s="10">
        <f t="shared" si="184"/>
        <v>-2.2725151710933922E-3</v>
      </c>
      <c r="AC592" s="10"/>
      <c r="AD592" s="10">
        <f t="shared" si="185"/>
        <v>5.2410481506716442</v>
      </c>
      <c r="AE592" s="10">
        <f t="shared" si="180"/>
        <v>-3.4079565503706384</v>
      </c>
      <c r="AF592" s="10"/>
      <c r="AG592" s="24">
        <f t="shared" si="186"/>
        <v>-9.5785602409632631E-3</v>
      </c>
      <c r="AH592" s="24">
        <f t="shared" si="187"/>
        <v>-2.2725151710933922E-3</v>
      </c>
      <c r="AJ592" s="57">
        <f t="shared" si="188"/>
        <v>-79.739520000000795</v>
      </c>
      <c r="AL592">
        <f>(1-EXP(-$AW$21*((A597-$AW$23)/($AW$19)^($AW$22+1))))</f>
        <v>1.6464827142879113E-2</v>
      </c>
      <c r="AR592" s="11">
        <f>($AW$18*$AW$15 -($AW$18*COS(RADIANS(A592)))-($AW$15*COS(RADIANS(DEGREES(ASIN(SIN(RADIANS(A593))*($AW$18/$AW$15)))))))</f>
        <v>-5.6255131640967307E-2</v>
      </c>
      <c r="AS592">
        <f t="shared" si="171"/>
        <v>526.8104563838466</v>
      </c>
    </row>
    <row r="593" spans="1:45" customFormat="1" x14ac:dyDescent="0.2">
      <c r="A593" s="7">
        <v>228</v>
      </c>
      <c r="B593" s="7">
        <v>388.84</v>
      </c>
      <c r="C593" s="7">
        <f t="shared" si="181"/>
        <v>3.8883999999999994E-4</v>
      </c>
      <c r="D593" s="7"/>
      <c r="E593" s="7">
        <v>1.704</v>
      </c>
      <c r="F593" s="7"/>
      <c r="G593" s="7">
        <v>1.619</v>
      </c>
      <c r="H593" s="7">
        <v>1.732</v>
      </c>
      <c r="I593" s="7">
        <v>1.5629999999999999</v>
      </c>
      <c r="J593" s="7">
        <v>1.9</v>
      </c>
      <c r="L593" s="13">
        <f t="shared" si="172"/>
        <v>3.8883999999999994E-4</v>
      </c>
      <c r="M593" s="12"/>
      <c r="N593" s="10">
        <f t="shared" si="173"/>
        <v>-2.0799999999999841</v>
      </c>
      <c r="O593" s="10">
        <f t="shared" si="174"/>
        <v>-3.400000000000003E-2</v>
      </c>
      <c r="P593" s="10"/>
      <c r="Q593" s="13">
        <f t="shared" si="175"/>
        <v>-2.079999999999953E-6</v>
      </c>
      <c r="R593" s="10">
        <f t="shared" si="182"/>
        <v>-3400</v>
      </c>
      <c r="S593" s="10"/>
      <c r="T593" s="10">
        <f t="shared" si="176"/>
        <v>170400</v>
      </c>
      <c r="U593" s="10"/>
      <c r="V593" s="10">
        <f t="shared" si="177"/>
        <v>3.503412877560848</v>
      </c>
      <c r="W593" s="10"/>
      <c r="X593" s="10">
        <f t="shared" si="178"/>
        <v>0.2314695904306813</v>
      </c>
      <c r="Y593" s="10">
        <f t="shared" si="179"/>
        <v>2.5897709344582682</v>
      </c>
      <c r="Z593" s="10"/>
      <c r="AA593" s="10">
        <f t="shared" si="183"/>
        <v>-8.7531192830980487E-3</v>
      </c>
      <c r="AB593" s="10">
        <f t="shared" si="184"/>
        <v>-2.3293828983090847E-3</v>
      </c>
      <c r="AC593" s="10"/>
      <c r="AD593" s="10">
        <f t="shared" si="185"/>
        <v>5.2314695904306809</v>
      </c>
      <c r="AE593" s="10">
        <f t="shared" si="180"/>
        <v>-3.4102290655417318</v>
      </c>
      <c r="AF593" s="10"/>
      <c r="AG593" s="24">
        <f t="shared" si="186"/>
        <v>-8.7531192830976323E-3</v>
      </c>
      <c r="AH593" s="24">
        <f t="shared" si="187"/>
        <v>-2.3293828983090847E-3</v>
      </c>
      <c r="AJ593" s="57">
        <f t="shared" si="188"/>
        <v>-80.878719999999376</v>
      </c>
      <c r="AL593">
        <f>(1-EXP(-$AW$21*((A598-$AW$23)/($AW$19)^($AW$22+1))))</f>
        <v>1.6531201048608168E-2</v>
      </c>
      <c r="AR593" s="11">
        <f>($AW$18*$AW$15 -($AW$18*COS(RADIANS(A593)))-($AW$15*COS(RADIANS(DEGREES(ASIN(SIN(RADIANS(A594))*($AW$18/$AW$15)))))))</f>
        <v>-5.6834806066870358E-2</v>
      </c>
      <c r="AS593">
        <f t="shared" si="171"/>
        <v>512.62916522244257</v>
      </c>
    </row>
    <row r="594" spans="1:45" customFormat="1" x14ac:dyDescent="0.2">
      <c r="A594" s="7">
        <v>229</v>
      </c>
      <c r="B594" s="7">
        <v>386.76</v>
      </c>
      <c r="C594" s="7">
        <f t="shared" si="181"/>
        <v>3.8675999999999999E-4</v>
      </c>
      <c r="D594" s="7"/>
      <c r="E594" s="7">
        <v>1.67</v>
      </c>
      <c r="F594" s="7"/>
      <c r="G594" s="7">
        <v>1.6020000000000001</v>
      </c>
      <c r="H594" s="7">
        <v>1.718</v>
      </c>
      <c r="I594" s="7">
        <v>1.56</v>
      </c>
      <c r="J594" s="7">
        <v>1.8009999999999999</v>
      </c>
      <c r="L594" s="13">
        <f t="shared" si="172"/>
        <v>3.8675999999999999E-4</v>
      </c>
      <c r="M594" s="12"/>
      <c r="N594" s="10">
        <f t="shared" si="173"/>
        <v>-2.1299999999999955</v>
      </c>
      <c r="O594" s="10">
        <f t="shared" si="174"/>
        <v>-3.2000000000000028E-2</v>
      </c>
      <c r="P594" s="10"/>
      <c r="Q594" s="13">
        <f t="shared" si="175"/>
        <v>-2.1300000000000355E-6</v>
      </c>
      <c r="R594" s="10">
        <f t="shared" si="182"/>
        <v>-3200</v>
      </c>
      <c r="S594" s="10"/>
      <c r="T594" s="10">
        <f t="shared" si="176"/>
        <v>167000</v>
      </c>
      <c r="U594" s="10"/>
      <c r="V594" s="10">
        <f t="shared" si="177"/>
        <v>3.613924418584717</v>
      </c>
      <c r="W594" s="10"/>
      <c r="X594" s="10">
        <f t="shared" si="178"/>
        <v>0.22271647114758325</v>
      </c>
      <c r="Y594" s="10">
        <f t="shared" si="179"/>
        <v>2.5874415515599591</v>
      </c>
      <c r="Z594" s="10"/>
      <c r="AA594" s="10">
        <f t="shared" si="183"/>
        <v>-8.4025737231836206E-3</v>
      </c>
      <c r="AB594" s="10">
        <f t="shared" si="184"/>
        <v>-2.3983966540175317E-3</v>
      </c>
      <c r="AC594" s="10"/>
      <c r="AD594" s="10">
        <f t="shared" si="185"/>
        <v>5.2227164711475833</v>
      </c>
      <c r="AE594" s="10">
        <f t="shared" si="180"/>
        <v>-3.4125584484400409</v>
      </c>
      <c r="AF594" s="10"/>
      <c r="AG594" s="24">
        <f t="shared" si="186"/>
        <v>-8.4025737231838704E-3</v>
      </c>
      <c r="AH594" s="24">
        <f t="shared" si="187"/>
        <v>-2.3983966540175317E-3</v>
      </c>
      <c r="AJ594" s="57">
        <f t="shared" si="188"/>
        <v>-82.379879999999815</v>
      </c>
      <c r="AL594">
        <f>(1-EXP(-$AW$21*((A599-$AW$23)/($AW$19)^($AW$22+1))))</f>
        <v>1.6597570475091805E-2</v>
      </c>
      <c r="AR594" s="11">
        <f>($AW$18*$AW$15 -($AW$18*COS(RADIANS(A594)))-($AW$15*COS(RADIANS(DEGREES(ASIN(SIN(RADIANS(A595))*($AW$18/$AW$15)))))))</f>
        <v>-5.7431580615608088E-2</v>
      </c>
      <c r="AS594">
        <f t="shared" si="171"/>
        <v>499.71318540536748</v>
      </c>
    </row>
    <row r="595" spans="1:45" customFormat="1" x14ac:dyDescent="0.2">
      <c r="A595" s="7">
        <v>230</v>
      </c>
      <c r="B595" s="7">
        <v>384.63</v>
      </c>
      <c r="C595" s="7">
        <f t="shared" si="181"/>
        <v>3.8462999999999995E-4</v>
      </c>
      <c r="D595" s="7"/>
      <c r="E595" s="7">
        <v>1.6379999999999999</v>
      </c>
      <c r="F595" s="7"/>
      <c r="G595" s="7">
        <v>1.593</v>
      </c>
      <c r="H595" s="7">
        <v>1.7050000000000001</v>
      </c>
      <c r="I595" s="7">
        <v>1.5389999999999999</v>
      </c>
      <c r="J595" s="7">
        <v>1.7150000000000001</v>
      </c>
      <c r="L595" s="13">
        <f t="shared" si="172"/>
        <v>3.8462999999999995E-4</v>
      </c>
      <c r="M595" s="12"/>
      <c r="N595" s="10">
        <f t="shared" si="173"/>
        <v>-2.1599999999999682</v>
      </c>
      <c r="O595" s="10">
        <f t="shared" si="174"/>
        <v>-3.2999999999999918E-2</v>
      </c>
      <c r="P595" s="10"/>
      <c r="Q595" s="13">
        <f t="shared" si="175"/>
        <v>-2.1599999999999658E-6</v>
      </c>
      <c r="R595" s="10">
        <f t="shared" si="182"/>
        <v>-3300</v>
      </c>
      <c r="S595" s="10"/>
      <c r="T595" s="10">
        <f t="shared" si="176"/>
        <v>163800</v>
      </c>
      <c r="U595" s="10"/>
      <c r="V595" s="10">
        <f t="shared" si="177"/>
        <v>4.3551299670222079</v>
      </c>
      <c r="W595" s="10"/>
      <c r="X595" s="10">
        <f t="shared" si="178"/>
        <v>0.21431389742439963</v>
      </c>
      <c r="Y595" s="10">
        <f t="shared" si="179"/>
        <v>2.5850431549059416</v>
      </c>
      <c r="Z595" s="10"/>
      <c r="AA595" s="10">
        <f t="shared" si="183"/>
        <v>-8.8388606835087535E-3</v>
      </c>
      <c r="AB595" s="10">
        <f t="shared" si="184"/>
        <v>-2.4457790644580868E-3</v>
      </c>
      <c r="AC595" s="10"/>
      <c r="AD595" s="10">
        <f t="shared" si="185"/>
        <v>5.2143138974243994</v>
      </c>
      <c r="AE595" s="10">
        <f t="shared" si="180"/>
        <v>-3.4149568450940584</v>
      </c>
      <c r="AF595" s="10"/>
      <c r="AG595" s="24">
        <f t="shared" si="186"/>
        <v>-8.838860683508365E-3</v>
      </c>
      <c r="AH595" s="24">
        <f t="shared" si="187"/>
        <v>-2.4457790644580868E-3</v>
      </c>
      <c r="AJ595" s="57">
        <f t="shared" si="188"/>
        <v>-83.080079999998773</v>
      </c>
      <c r="AL595">
        <f>(1-EXP(-$AW$21*((A600-$AW$23)/($AW$19)^($AW$22+1))))</f>
        <v>1.6663935422632448E-2</v>
      </c>
      <c r="AR595" s="11">
        <f>($AW$18*$AW$15 -($AW$18*COS(RADIANS(A595)))-($AW$15*COS(RADIANS(DEGREES(ASIN(SIN(RADIANS(A596))*($AW$18/$AW$15)))))))</f>
        <v>-5.8045709598413833E-2</v>
      </c>
      <c r="AS595">
        <f t="shared" si="171"/>
        <v>487.43851103105624</v>
      </c>
    </row>
    <row r="596" spans="1:45" customFormat="1" x14ac:dyDescent="0.2">
      <c r="A596" s="7">
        <v>231</v>
      </c>
      <c r="B596" s="7">
        <v>382.47</v>
      </c>
      <c r="C596" s="7">
        <f t="shared" si="181"/>
        <v>3.8246999999999999E-4</v>
      </c>
      <c r="D596" s="7"/>
      <c r="E596" s="7">
        <v>1.605</v>
      </c>
      <c r="F596" s="7"/>
      <c r="G596" s="7">
        <v>1.58</v>
      </c>
      <c r="H596" s="7">
        <v>1.694</v>
      </c>
      <c r="I596" s="7">
        <v>1.524</v>
      </c>
      <c r="J596" s="7">
        <v>1.62</v>
      </c>
      <c r="L596" s="13">
        <f t="shared" si="172"/>
        <v>3.8246999999999999E-4</v>
      </c>
      <c r="M596" s="12"/>
      <c r="N596" s="10">
        <f t="shared" si="173"/>
        <v>-2.2100000000000364</v>
      </c>
      <c r="O596" s="10">
        <f t="shared" si="174"/>
        <v>-4.0000000000000036E-2</v>
      </c>
      <c r="P596" s="10"/>
      <c r="Q596" s="13">
        <f t="shared" si="175"/>
        <v>-2.2099999999999941E-6</v>
      </c>
      <c r="R596" s="10">
        <f t="shared" si="182"/>
        <v>-4000</v>
      </c>
      <c r="S596" s="10"/>
      <c r="T596" s="10">
        <f t="shared" si="176"/>
        <v>160500</v>
      </c>
      <c r="U596" s="10"/>
      <c r="V596" s="10">
        <f t="shared" si="177"/>
        <v>3.7011399411615304</v>
      </c>
      <c r="W596" s="10"/>
      <c r="X596" s="10">
        <f t="shared" si="178"/>
        <v>0.20547503674089088</v>
      </c>
      <c r="Y596" s="10">
        <f t="shared" si="179"/>
        <v>2.5825973758414835</v>
      </c>
      <c r="Z596" s="10"/>
      <c r="AA596" s="10">
        <f t="shared" si="183"/>
        <v>-1.0960694858423603E-2</v>
      </c>
      <c r="AB596" s="10">
        <f t="shared" si="184"/>
        <v>-2.5167319784760167E-3</v>
      </c>
      <c r="AC596" s="10"/>
      <c r="AD596" s="10">
        <f t="shared" si="185"/>
        <v>5.2054750367408911</v>
      </c>
      <c r="AE596" s="10">
        <f t="shared" si="180"/>
        <v>-3.4174026241585165</v>
      </c>
      <c r="AF596" s="10"/>
      <c r="AG596" s="24">
        <f t="shared" si="186"/>
        <v>-1.0960694858423992E-2</v>
      </c>
      <c r="AH596" s="24">
        <f t="shared" si="187"/>
        <v>-2.5167319784760167E-3</v>
      </c>
      <c r="AJ596" s="57">
        <f t="shared" si="188"/>
        <v>-84.52587000000139</v>
      </c>
      <c r="AL596">
        <f>(1-EXP(-$AW$21*((A601-$AW$23)/($AW$19)^($AW$22+1))))</f>
        <v>1.6730295891532299E-2</v>
      </c>
      <c r="AR596" s="11">
        <f>($AW$18*$AW$15 -($AW$18*COS(RADIANS(A596)))-($AW$15*COS(RADIANS(DEGREES(ASIN(SIN(RADIANS(A597))*($AW$18/$AW$15)))))))</f>
        <v>-5.8677447732278031E-2</v>
      </c>
      <c r="AS596">
        <f t="shared" si="171"/>
        <v>474.93611867994605</v>
      </c>
    </row>
    <row r="597" spans="1:45" customFormat="1" x14ac:dyDescent="0.2">
      <c r="A597" s="7">
        <v>232</v>
      </c>
      <c r="B597" s="7">
        <v>380.26</v>
      </c>
      <c r="C597" s="7">
        <f t="shared" si="181"/>
        <v>3.8025999999999999E-4</v>
      </c>
      <c r="D597" s="7"/>
      <c r="E597" s="7">
        <v>1.5649999999999999</v>
      </c>
      <c r="F597" s="7"/>
      <c r="G597" s="7">
        <v>1.5680000000000001</v>
      </c>
      <c r="H597" s="7">
        <v>1.6819999999999999</v>
      </c>
      <c r="I597" s="7">
        <v>1.5209999999999999</v>
      </c>
      <c r="J597" s="7">
        <v>1.488</v>
      </c>
      <c r="L597" s="13">
        <f t="shared" si="172"/>
        <v>3.8025999999999999E-4</v>
      </c>
      <c r="M597" s="12"/>
      <c r="N597" s="10">
        <f t="shared" si="173"/>
        <v>-2.25</v>
      </c>
      <c r="O597" s="10">
        <f t="shared" si="174"/>
        <v>-3.400000000000003E-2</v>
      </c>
      <c r="P597" s="10"/>
      <c r="Q597" s="13">
        <f t="shared" si="175"/>
        <v>-2.2500000000000276E-6</v>
      </c>
      <c r="R597" s="10">
        <f t="shared" si="182"/>
        <v>-3400</v>
      </c>
      <c r="S597" s="10"/>
      <c r="T597" s="10">
        <f t="shared" si="176"/>
        <v>156500</v>
      </c>
      <c r="U597" s="10"/>
      <c r="V597" s="10">
        <f t="shared" si="177"/>
        <v>2.4910612777003518</v>
      </c>
      <c r="W597" s="10"/>
      <c r="X597" s="10">
        <f t="shared" si="178"/>
        <v>0.19451434188246727</v>
      </c>
      <c r="Y597" s="10">
        <f t="shared" si="179"/>
        <v>2.5800806438630075</v>
      </c>
      <c r="Z597" s="10"/>
      <c r="AA597" s="10">
        <f t="shared" si="183"/>
        <v>-9.5391511842062571E-3</v>
      </c>
      <c r="AB597" s="10">
        <f t="shared" si="184"/>
        <v>-2.5773549057461764E-3</v>
      </c>
      <c r="AC597" s="10"/>
      <c r="AD597" s="10">
        <f t="shared" si="185"/>
        <v>5.1945143418824671</v>
      </c>
      <c r="AE597" s="10">
        <f t="shared" si="180"/>
        <v>-3.4199193561369925</v>
      </c>
      <c r="AF597" s="10"/>
      <c r="AG597" s="24">
        <f t="shared" si="186"/>
        <v>-9.5391511842057852E-3</v>
      </c>
      <c r="AH597" s="24">
        <f t="shared" si="187"/>
        <v>-2.5773549057461764E-3</v>
      </c>
      <c r="AJ597" s="57">
        <f t="shared" si="188"/>
        <v>-85.558500000000009</v>
      </c>
      <c r="AL597">
        <f>(1-EXP(-$AW$21*((A602-$AW$23)/($AW$19)^($AW$22+1))))</f>
        <v>1.679665188209345E-2</v>
      </c>
      <c r="AR597" s="11">
        <f>($AW$18*$AW$15 -($AW$18*COS(RADIANS(A597)))-($AW$15*COS(RADIANS(DEGREES(ASIN(SIN(RADIANS(A598))*($AW$18/$AW$15)))))))</f>
        <v>-5.9327049578290769E-2</v>
      </c>
      <c r="AS597">
        <f t="shared" si="171"/>
        <v>460.4238074513608</v>
      </c>
    </row>
    <row r="598" spans="1:45" customFormat="1" x14ac:dyDescent="0.2">
      <c r="A598" s="7">
        <v>233</v>
      </c>
      <c r="B598" s="7">
        <v>378.01</v>
      </c>
      <c r="C598" s="7">
        <f t="shared" si="181"/>
        <v>3.7800999999999997E-4</v>
      </c>
      <c r="D598" s="7"/>
      <c r="E598" s="7">
        <v>1.5309999999999999</v>
      </c>
      <c r="F598" s="7"/>
      <c r="G598" s="7">
        <v>1.548</v>
      </c>
      <c r="H598" s="7">
        <v>1.6639999999999999</v>
      </c>
      <c r="I598" s="7">
        <v>1.4970000000000001</v>
      </c>
      <c r="J598" s="7">
        <v>1.413</v>
      </c>
      <c r="L598" s="13">
        <f t="shared" si="172"/>
        <v>3.7800999999999997E-4</v>
      </c>
      <c r="M598" s="12"/>
      <c r="N598" s="10">
        <f t="shared" si="173"/>
        <v>-2.2899999999999636</v>
      </c>
      <c r="O598" s="10">
        <f t="shared" si="174"/>
        <v>-2.2999999999999909E-2</v>
      </c>
      <c r="P598" s="10"/>
      <c r="Q598" s="13">
        <f t="shared" si="175"/>
        <v>-2.2899999999999527E-6</v>
      </c>
      <c r="R598" s="10">
        <f t="shared" si="182"/>
        <v>-2300</v>
      </c>
      <c r="S598" s="10"/>
      <c r="T598" s="10">
        <f t="shared" si="176"/>
        <v>153100</v>
      </c>
      <c r="U598" s="10"/>
      <c r="V598" s="10">
        <f t="shared" si="177"/>
        <v>1.3918069669661655</v>
      </c>
      <c r="W598" s="10"/>
      <c r="X598" s="10">
        <f t="shared" si="178"/>
        <v>0.18497519069826102</v>
      </c>
      <c r="Y598" s="10">
        <f t="shared" si="179"/>
        <v>2.5775032889572613</v>
      </c>
      <c r="Z598" s="10"/>
      <c r="AA598" s="10">
        <f t="shared" si="183"/>
        <v>-6.5738491645057628E-3</v>
      </c>
      <c r="AB598" s="10">
        <f t="shared" si="184"/>
        <v>-2.6389752927213905E-3</v>
      </c>
      <c r="AC598" s="10"/>
      <c r="AD598" s="10">
        <f t="shared" si="185"/>
        <v>5.1849751906982613</v>
      </c>
      <c r="AE598" s="10">
        <f t="shared" si="180"/>
        <v>-3.4224967110427387</v>
      </c>
      <c r="AF598" s="10"/>
      <c r="AG598" s="24">
        <f t="shared" si="186"/>
        <v>-6.5738491645062069E-3</v>
      </c>
      <c r="AH598" s="24">
        <f t="shared" si="187"/>
        <v>-2.6389752927213905E-3</v>
      </c>
      <c r="AJ598" s="57">
        <f t="shared" si="188"/>
        <v>-86.564289999998621</v>
      </c>
      <c r="AL598">
        <f>(1-EXP(-$AW$21*((A603-$AW$23)/($AW$19)^($AW$22+1))))</f>
        <v>1.6863003394618326E-2</v>
      </c>
      <c r="AR598" s="11">
        <f>($AW$18*$AW$15 -($AW$18*COS(RADIANS(A598)))-($AW$15*COS(RADIANS(DEGREES(ASIN(SIN(RADIANS(A599))*($AW$18/$AW$15)))))))</f>
        <v>-5.9994768941710797E-2</v>
      </c>
      <c r="AS598">
        <f t="shared" si="171"/>
        <v>447.75584704047071</v>
      </c>
    </row>
    <row r="599" spans="1:45" customFormat="1" x14ac:dyDescent="0.2">
      <c r="A599" s="7">
        <v>234</v>
      </c>
      <c r="B599" s="7">
        <v>375.72</v>
      </c>
      <c r="C599" s="7">
        <f t="shared" si="181"/>
        <v>3.7572000000000001E-4</v>
      </c>
      <c r="D599" s="7"/>
      <c r="E599" s="7">
        <v>1.508</v>
      </c>
      <c r="F599" s="7"/>
      <c r="G599" s="7">
        <v>1.538</v>
      </c>
      <c r="H599" s="7">
        <v>1.655</v>
      </c>
      <c r="I599" s="7">
        <v>1.4790000000000001</v>
      </c>
      <c r="J599" s="7">
        <v>1.36</v>
      </c>
      <c r="L599" s="13">
        <f t="shared" si="172"/>
        <v>3.7572000000000001E-4</v>
      </c>
      <c r="M599" s="12"/>
      <c r="N599" s="10">
        <f t="shared" si="173"/>
        <v>-2.3300000000000409</v>
      </c>
      <c r="O599" s="10">
        <f t="shared" si="174"/>
        <v>-1.2999999999999901E-2</v>
      </c>
      <c r="P599" s="10"/>
      <c r="Q599" s="13">
        <f t="shared" si="175"/>
        <v>-2.3300000000000404E-6</v>
      </c>
      <c r="R599" s="10">
        <f t="shared" si="182"/>
        <v>-1300</v>
      </c>
      <c r="S599" s="10"/>
      <c r="T599" s="10">
        <f t="shared" si="176"/>
        <v>150800</v>
      </c>
      <c r="U599" s="10"/>
      <c r="V599" s="10">
        <f t="shared" si="177"/>
        <v>1.5836906563890762</v>
      </c>
      <c r="W599" s="10"/>
      <c r="X599" s="10">
        <f t="shared" si="178"/>
        <v>0.17840134153375525</v>
      </c>
      <c r="Y599" s="10">
        <f t="shared" si="179"/>
        <v>2.5748643136645399</v>
      </c>
      <c r="Z599" s="10"/>
      <c r="AA599" s="10">
        <f t="shared" si="183"/>
        <v>-3.7601488733067789E-3</v>
      </c>
      <c r="AB599" s="10">
        <f t="shared" si="184"/>
        <v>-2.7016310182026437E-3</v>
      </c>
      <c r="AC599" s="10"/>
      <c r="AD599" s="10">
        <f t="shared" si="185"/>
        <v>5.1784013415337551</v>
      </c>
      <c r="AE599" s="10">
        <f t="shared" si="180"/>
        <v>-3.4251356863354601</v>
      </c>
      <c r="AF599" s="10"/>
      <c r="AG599" s="24">
        <f t="shared" si="186"/>
        <v>-3.7601488733063348E-3</v>
      </c>
      <c r="AH599" s="24">
        <f t="shared" si="187"/>
        <v>-2.7016310182026437E-3</v>
      </c>
      <c r="AJ599" s="57">
        <f t="shared" si="188"/>
        <v>-87.54276000000155</v>
      </c>
      <c r="AL599">
        <f>(1-EXP(-$AW$21*((A604-$AW$23)/($AW$19)^($AW$22+1))))</f>
        <v>1.6929350429409129E-2</v>
      </c>
      <c r="AR599" s="11">
        <f>($AW$18*$AW$15 -($AW$18*COS(RADIANS(A599)))-($AW$15*COS(RADIANS(DEGREES(ASIN(SIN(RADIANS(A600))*($AW$18/$AW$15)))))))</f>
        <v>-6.0680858233000387E-2</v>
      </c>
      <c r="AS599">
        <f t="shared" si="171"/>
        <v>438.3574999162721</v>
      </c>
    </row>
    <row r="600" spans="1:45" customFormat="1" x14ac:dyDescent="0.2">
      <c r="A600" s="7">
        <v>235</v>
      </c>
      <c r="B600" s="7">
        <v>373.39</v>
      </c>
      <c r="C600" s="7">
        <f t="shared" si="181"/>
        <v>3.7338999999999997E-4</v>
      </c>
      <c r="D600" s="7"/>
      <c r="E600" s="7">
        <v>1.4950000000000001</v>
      </c>
      <c r="F600" s="7"/>
      <c r="G600" s="7">
        <v>1.53</v>
      </c>
      <c r="H600" s="7">
        <v>1.6439999999999999</v>
      </c>
      <c r="I600" s="7">
        <v>1.4770000000000001</v>
      </c>
      <c r="J600" s="7">
        <v>1.327</v>
      </c>
      <c r="L600" s="13">
        <f t="shared" si="172"/>
        <v>3.7338999999999997E-4</v>
      </c>
      <c r="M600" s="12"/>
      <c r="N600" s="10">
        <f t="shared" si="173"/>
        <v>-2.3700000000000045</v>
      </c>
      <c r="O600" s="10">
        <f t="shared" si="174"/>
        <v>-1.5000000000000124E-2</v>
      </c>
      <c r="P600" s="10"/>
      <c r="Q600" s="13">
        <f t="shared" si="175"/>
        <v>-2.3700000000000197E-6</v>
      </c>
      <c r="R600" s="10">
        <f t="shared" si="182"/>
        <v>-1500</v>
      </c>
      <c r="S600" s="10"/>
      <c r="T600" s="10">
        <f t="shared" si="176"/>
        <v>149500</v>
      </c>
      <c r="U600" s="10"/>
      <c r="V600" s="10">
        <f t="shared" si="177"/>
        <v>0.62335765236888729</v>
      </c>
      <c r="W600" s="10"/>
      <c r="X600" s="10">
        <f t="shared" si="178"/>
        <v>0.17464119266044847</v>
      </c>
      <c r="Y600" s="10">
        <f t="shared" si="179"/>
        <v>2.5721626826463373</v>
      </c>
      <c r="Z600" s="10"/>
      <c r="AA600" s="10">
        <f t="shared" si="183"/>
        <v>-4.3794772654910941E-3</v>
      </c>
      <c r="AB600" s="10">
        <f t="shared" si="184"/>
        <v>-2.7653615608724813E-3</v>
      </c>
      <c r="AC600" s="10"/>
      <c r="AD600" s="10">
        <f t="shared" si="185"/>
        <v>5.1746411926604488</v>
      </c>
      <c r="AE600" s="10">
        <f t="shared" si="180"/>
        <v>-3.4278373173536627</v>
      </c>
      <c r="AF600" s="10"/>
      <c r="AG600" s="24">
        <f t="shared" si="186"/>
        <v>-4.3794772654912606E-3</v>
      </c>
      <c r="AH600" s="24">
        <f t="shared" si="187"/>
        <v>-2.7653615608724813E-3</v>
      </c>
      <c r="AJ600" s="57">
        <f t="shared" si="188"/>
        <v>-88.493430000000174</v>
      </c>
      <c r="AL600">
        <f>(1-EXP(-$AW$21*((A605-$AW$23)/($AW$19)^($AW$22+1))))</f>
        <v>1.6995692986767841E-2</v>
      </c>
      <c r="AR600" s="11">
        <f>($AW$18*$AW$15 -($AW$18*COS(RADIANS(A600)))-($AW$15*COS(RADIANS(DEGREES(ASIN(SIN(RADIANS(A601))*($AW$18/$AW$15)))))))</f>
        <v>-6.13855677892476E-2</v>
      </c>
      <c r="AS600">
        <f t="shared" si="171"/>
        <v>431.88354893729866</v>
      </c>
    </row>
    <row r="601" spans="1:45" customFormat="1" x14ac:dyDescent="0.2">
      <c r="A601" s="7">
        <v>236</v>
      </c>
      <c r="B601" s="7">
        <v>371.02</v>
      </c>
      <c r="C601" s="7">
        <f t="shared" si="181"/>
        <v>3.7101999999999995E-4</v>
      </c>
      <c r="D601" s="7"/>
      <c r="E601" s="7">
        <v>1.48</v>
      </c>
      <c r="F601" s="7"/>
      <c r="G601" s="7">
        <v>1.522</v>
      </c>
      <c r="H601" s="7">
        <v>1.631</v>
      </c>
      <c r="I601" s="7">
        <v>1.4650000000000001</v>
      </c>
      <c r="J601" s="7">
        <v>1.304</v>
      </c>
      <c r="L601" s="13">
        <f t="shared" si="172"/>
        <v>3.7101999999999995E-4</v>
      </c>
      <c r="M601" s="12"/>
      <c r="N601" s="10">
        <f t="shared" si="173"/>
        <v>-2.4099999999999682</v>
      </c>
      <c r="O601" s="10">
        <f t="shared" si="174"/>
        <v>-6.0000000000000053E-3</v>
      </c>
      <c r="P601" s="10"/>
      <c r="Q601" s="13">
        <f t="shared" si="175"/>
        <v>-2.4099999999999447E-6</v>
      </c>
      <c r="R601" s="10">
        <f t="shared" si="182"/>
        <v>-600</v>
      </c>
      <c r="S601" s="10"/>
      <c r="T601" s="10">
        <f t="shared" si="176"/>
        <v>148000</v>
      </c>
      <c r="U601" s="10"/>
      <c r="V601" s="10">
        <f t="shared" si="177"/>
        <v>0.10176621055212233</v>
      </c>
      <c r="W601" s="10"/>
      <c r="X601" s="10">
        <f t="shared" si="178"/>
        <v>0.17026171539495738</v>
      </c>
      <c r="Y601" s="10">
        <f t="shared" si="179"/>
        <v>2.5693973210854648</v>
      </c>
      <c r="Z601" s="10"/>
      <c r="AA601" s="10">
        <f t="shared" si="183"/>
        <v>-1.7642318719247041E-3</v>
      </c>
      <c r="AB601" s="10">
        <f t="shared" si="184"/>
        <v>-2.8302080919684336E-3</v>
      </c>
      <c r="AC601" s="10"/>
      <c r="AD601" s="10">
        <f t="shared" si="185"/>
        <v>5.1702617153949575</v>
      </c>
      <c r="AE601" s="10">
        <f t="shared" si="180"/>
        <v>-3.4306026789145352</v>
      </c>
      <c r="AF601" s="10"/>
      <c r="AG601" s="24">
        <f t="shared" si="186"/>
        <v>-1.7642318719248706E-3</v>
      </c>
      <c r="AH601" s="24">
        <f t="shared" si="187"/>
        <v>-2.8302080919684336E-3</v>
      </c>
      <c r="AJ601" s="57">
        <f t="shared" si="188"/>
        <v>-89.415819999998817</v>
      </c>
      <c r="AL601">
        <f>(1-EXP(-$AW$21*((A606-$AW$23)/($AW$19)^($AW$22+1))))</f>
        <v>1.7062031066996775E-2</v>
      </c>
      <c r="AR601" s="11">
        <f>($AW$18*$AW$15 -($AW$18*COS(RADIANS(A601)))-($AW$15*COS(RADIANS(DEGREES(ASIN(SIN(RADIANS(A602))*($AW$18/$AW$15)))))))</f>
        <v>-6.2109145155614248E-2</v>
      </c>
      <c r="AS601">
        <f t="shared" si="171"/>
        <v>424.83650036673032</v>
      </c>
    </row>
    <row r="602" spans="1:45" customFormat="1" x14ac:dyDescent="0.2">
      <c r="A602" s="7">
        <v>237</v>
      </c>
      <c r="B602" s="7">
        <v>368.61</v>
      </c>
      <c r="C602" s="7">
        <f t="shared" si="181"/>
        <v>3.6861000000000001E-4</v>
      </c>
      <c r="D602" s="7"/>
      <c r="E602" s="7">
        <v>1.474</v>
      </c>
      <c r="F602" s="7"/>
      <c r="G602" s="7">
        <v>1.5089999999999999</v>
      </c>
      <c r="H602" s="7">
        <v>1.623</v>
      </c>
      <c r="I602" s="7">
        <v>1.4430000000000001</v>
      </c>
      <c r="J602" s="7">
        <v>1.32</v>
      </c>
      <c r="L602" s="13">
        <f t="shared" si="172"/>
        <v>3.6861000000000001E-4</v>
      </c>
      <c r="M602" s="12"/>
      <c r="N602" s="10">
        <f t="shared" si="173"/>
        <v>-2.4499999999999886</v>
      </c>
      <c r="O602" s="10">
        <f t="shared" si="174"/>
        <v>-9.9999999999988987E-4</v>
      </c>
      <c r="P602" s="10"/>
      <c r="Q602" s="13">
        <f t="shared" si="175"/>
        <v>-2.4499999999999782E-6</v>
      </c>
      <c r="R602" s="10">
        <f t="shared" si="182"/>
        <v>-100</v>
      </c>
      <c r="S602" s="10"/>
      <c r="T602" s="10">
        <f t="shared" si="176"/>
        <v>147400</v>
      </c>
      <c r="U602" s="10"/>
      <c r="V602" s="10">
        <f t="shared" si="177"/>
        <v>-0.19805081611260897</v>
      </c>
      <c r="W602" s="10"/>
      <c r="X602" s="10">
        <f t="shared" si="178"/>
        <v>0.16849748352303268</v>
      </c>
      <c r="Y602" s="10">
        <f t="shared" si="179"/>
        <v>2.5665671129934964</v>
      </c>
      <c r="Z602" s="10"/>
      <c r="AA602" s="10">
        <f t="shared" si="183"/>
        <v>-2.947366804017526E-4</v>
      </c>
      <c r="AB602" s="10">
        <f t="shared" si="184"/>
        <v>-2.8962135742531814E-3</v>
      </c>
      <c r="AC602" s="10"/>
      <c r="AD602" s="10">
        <f t="shared" si="185"/>
        <v>5.1684974835230326</v>
      </c>
      <c r="AE602" s="10">
        <f t="shared" si="180"/>
        <v>-3.4334328870065036</v>
      </c>
      <c r="AF602" s="10"/>
      <c r="AG602" s="24">
        <f t="shared" si="186"/>
        <v>-2.9473668040136403E-4</v>
      </c>
      <c r="AH602" s="24">
        <f t="shared" si="187"/>
        <v>-2.8962135742531814E-3</v>
      </c>
      <c r="AJ602" s="57">
        <f t="shared" si="188"/>
        <v>-90.309449999999586</v>
      </c>
      <c r="AL602">
        <f>(1-EXP(-$AW$21*((A607-$AW$23)/($AW$19)^($AW$22+1))))</f>
        <v>1.7128364670398022E-2</v>
      </c>
      <c r="AR602" s="11">
        <f>($AW$18*$AW$15 -($AW$18*COS(RADIANS(A602)))-($AW$15*COS(RADIANS(DEGREES(ASIN(SIN(RADIANS(A603))*($AW$18/$AW$15)))))))</f>
        <v>-6.2851834326682315E-2</v>
      </c>
      <c r="AS602">
        <f t="shared" si="171"/>
        <v>420.36580685871462</v>
      </c>
    </row>
    <row r="603" spans="1:45" customFormat="1" x14ac:dyDescent="0.2">
      <c r="A603" s="7">
        <v>238</v>
      </c>
      <c r="B603" s="7">
        <v>366.16</v>
      </c>
      <c r="C603" s="7">
        <f t="shared" si="181"/>
        <v>3.6616000000000003E-4</v>
      </c>
      <c r="D603" s="7"/>
      <c r="E603" s="7">
        <v>1.4730000000000001</v>
      </c>
      <c r="F603" s="7"/>
      <c r="G603" s="7">
        <v>1.4950000000000001</v>
      </c>
      <c r="H603" s="7">
        <v>1.6140000000000001</v>
      </c>
      <c r="I603" s="7">
        <v>1.4339999999999999</v>
      </c>
      <c r="J603" s="7">
        <v>1.3460000000000001</v>
      </c>
      <c r="L603" s="13">
        <f t="shared" si="172"/>
        <v>3.6616000000000003E-4</v>
      </c>
      <c r="M603" s="12"/>
      <c r="N603" s="10">
        <f t="shared" si="173"/>
        <v>-2.5</v>
      </c>
      <c r="O603" s="10">
        <f t="shared" si="174"/>
        <v>2.0000000000000018E-3</v>
      </c>
      <c r="P603" s="10"/>
      <c r="Q603" s="13">
        <f t="shared" si="175"/>
        <v>-2.5000000000000066E-6</v>
      </c>
      <c r="R603" s="10">
        <f t="shared" si="182"/>
        <v>200</v>
      </c>
      <c r="S603" s="10"/>
      <c r="T603" s="10">
        <f t="shared" si="176"/>
        <v>147300</v>
      </c>
      <c r="U603" s="10"/>
      <c r="V603" s="10">
        <f t="shared" si="177"/>
        <v>0.19435355580861094</v>
      </c>
      <c r="W603" s="10"/>
      <c r="X603" s="10">
        <f t="shared" si="178"/>
        <v>0.16820274684263092</v>
      </c>
      <c r="Y603" s="10">
        <f t="shared" si="179"/>
        <v>2.5636708994192432</v>
      </c>
      <c r="Z603" s="10"/>
      <c r="AA603" s="10">
        <f t="shared" si="183"/>
        <v>5.892734715509107E-4</v>
      </c>
      <c r="AB603" s="10">
        <f t="shared" si="184"/>
        <v>-2.9753650255894826E-3</v>
      </c>
      <c r="AC603" s="10"/>
      <c r="AD603" s="10">
        <f t="shared" si="185"/>
        <v>5.1682027468426313</v>
      </c>
      <c r="AE603" s="10">
        <f t="shared" si="180"/>
        <v>-3.4363291005807568</v>
      </c>
      <c r="AF603" s="10"/>
      <c r="AG603" s="24">
        <f t="shared" si="186"/>
        <v>5.892734715509107E-4</v>
      </c>
      <c r="AH603" s="24">
        <f t="shared" si="187"/>
        <v>-2.9753650255894826E-3</v>
      </c>
      <c r="AJ603" s="57">
        <f t="shared" si="188"/>
        <v>-91.54</v>
      </c>
      <c r="AL603">
        <f>(1-EXP(-$AW$21*((A608-$AW$23)/($AW$19)^($AW$22+1))))</f>
        <v>1.7194693797273675E-2</v>
      </c>
      <c r="AR603" s="11">
        <f>($AW$18*$AW$15 -($AW$18*COS(RADIANS(A603)))-($AW$15*COS(RADIANS(DEGREES(ASIN(SIN(RADIANS(A604))*($AW$18/$AW$15)))))))</f>
        <v>-6.3613874947841487E-2</v>
      </c>
      <c r="AS603">
        <f t="shared" si="171"/>
        <v>417.2885155734254</v>
      </c>
    </row>
    <row r="604" spans="1:45" customFormat="1" x14ac:dyDescent="0.2">
      <c r="A604" s="7">
        <v>239</v>
      </c>
      <c r="B604" s="7">
        <v>363.66</v>
      </c>
      <c r="C604" s="7">
        <f t="shared" si="181"/>
        <v>3.6366000000000002E-4</v>
      </c>
      <c r="D604" s="7"/>
      <c r="E604" s="7">
        <v>1.4750000000000001</v>
      </c>
      <c r="F604" s="7"/>
      <c r="G604" s="7">
        <v>1.4870000000000001</v>
      </c>
      <c r="H604" s="7">
        <v>1.6020000000000001</v>
      </c>
      <c r="I604" s="7">
        <v>1.423</v>
      </c>
      <c r="J604" s="7">
        <v>1.387</v>
      </c>
      <c r="L604" s="13">
        <f t="shared" si="172"/>
        <v>3.6366000000000002E-4</v>
      </c>
      <c r="M604" s="12"/>
      <c r="N604" s="10">
        <f t="shared" si="173"/>
        <v>-2.5300000000000296</v>
      </c>
      <c r="O604" s="10">
        <f t="shared" si="174"/>
        <v>-2.0000000000000018E-3</v>
      </c>
      <c r="P604" s="10"/>
      <c r="Q604" s="13">
        <f t="shared" si="175"/>
        <v>-2.5300000000000452E-6</v>
      </c>
      <c r="R604" s="10">
        <f t="shared" si="182"/>
        <v>-200</v>
      </c>
      <c r="S604" s="10"/>
      <c r="T604" s="10">
        <f t="shared" si="176"/>
        <v>147500</v>
      </c>
      <c r="U604" s="10"/>
      <c r="V604" s="10">
        <f t="shared" si="177"/>
        <v>0.28545762091679061</v>
      </c>
      <c r="W604" s="10"/>
      <c r="X604" s="10">
        <f t="shared" si="178"/>
        <v>0.16879202031418183</v>
      </c>
      <c r="Y604" s="10">
        <f t="shared" si="179"/>
        <v>2.5606955343936537</v>
      </c>
      <c r="Z604" s="10"/>
      <c r="AA604" s="10">
        <f t="shared" si="183"/>
        <v>-5.892734715509107E-4</v>
      </c>
      <c r="AB604" s="10">
        <f t="shared" si="184"/>
        <v>-3.0319665060885015E-3</v>
      </c>
      <c r="AC604" s="10"/>
      <c r="AD604" s="10">
        <f t="shared" si="185"/>
        <v>5.1687920203141822</v>
      </c>
      <c r="AE604" s="10">
        <f t="shared" si="180"/>
        <v>-3.4393044656063463</v>
      </c>
      <c r="AF604" s="10"/>
      <c r="AG604" s="24">
        <f t="shared" si="186"/>
        <v>-5.892734715509107E-4</v>
      </c>
      <c r="AH604" s="24">
        <f t="shared" si="187"/>
        <v>-3.0319665060885015E-3</v>
      </c>
      <c r="AJ604" s="57">
        <f t="shared" si="188"/>
        <v>-92.005980000001074</v>
      </c>
      <c r="AL604">
        <f>(1-EXP(-$AW$21*((A609-$AW$23)/($AW$19)^($AW$22+1))))</f>
        <v>1.7261018447925935E-2</v>
      </c>
      <c r="AR604" s="11">
        <f>($AW$18*$AW$15 -($AW$18*COS(RADIANS(A604)))-($AW$15*COS(RADIANS(DEGREES(ASIN(SIN(RADIANS(A605))*($AW$18/$AW$15)))))))</f>
        <v>-6.4395501477148481E-2</v>
      </c>
      <c r="AS604">
        <f t="shared" si="171"/>
        <v>415.00214445706945</v>
      </c>
    </row>
    <row r="605" spans="1:45" customFormat="1" x14ac:dyDescent="0.2">
      <c r="A605" s="7">
        <v>240</v>
      </c>
      <c r="B605" s="7">
        <v>361.13</v>
      </c>
      <c r="C605" s="7">
        <f t="shared" si="181"/>
        <v>3.6112999999999998E-4</v>
      </c>
      <c r="D605" s="7"/>
      <c r="E605" s="7">
        <v>1.4730000000000001</v>
      </c>
      <c r="F605" s="7"/>
      <c r="G605" s="7">
        <v>1.4770000000000001</v>
      </c>
      <c r="H605" s="7">
        <v>1.589</v>
      </c>
      <c r="I605" s="7">
        <v>1.407</v>
      </c>
      <c r="J605" s="7">
        <v>1.42</v>
      </c>
      <c r="L605" s="13">
        <f t="shared" si="172"/>
        <v>3.6112999999999998E-4</v>
      </c>
      <c r="M605" s="12"/>
      <c r="N605" s="10">
        <f t="shared" si="173"/>
        <v>-2.5699999999999932</v>
      </c>
      <c r="O605" s="10">
        <f t="shared" si="174"/>
        <v>-3.0000000000001137E-3</v>
      </c>
      <c r="P605" s="10"/>
      <c r="Q605" s="13">
        <f t="shared" si="175"/>
        <v>-2.5699999999999703E-6</v>
      </c>
      <c r="R605" s="10">
        <f t="shared" si="182"/>
        <v>-300</v>
      </c>
      <c r="S605" s="10"/>
      <c r="T605" s="10">
        <f t="shared" si="176"/>
        <v>147300</v>
      </c>
      <c r="U605" s="10"/>
      <c r="V605" s="10">
        <f t="shared" si="177"/>
        <v>0.84060879263388988</v>
      </c>
      <c r="W605" s="10"/>
      <c r="X605" s="10">
        <f t="shared" si="178"/>
        <v>0.16820274684263092</v>
      </c>
      <c r="Y605" s="10">
        <f t="shared" si="179"/>
        <v>2.5576635678875652</v>
      </c>
      <c r="Z605" s="10"/>
      <c r="AA605" s="10">
        <f t="shared" si="183"/>
        <v>-8.8541209445483493E-4</v>
      </c>
      <c r="AB605" s="10">
        <f t="shared" si="184"/>
        <v>-3.101728696579098E-3</v>
      </c>
      <c r="AC605" s="10"/>
      <c r="AD605" s="10">
        <f t="shared" si="185"/>
        <v>5.1682027468426313</v>
      </c>
      <c r="AE605" s="10">
        <f t="shared" si="180"/>
        <v>-3.4423364321124348</v>
      </c>
      <c r="AF605" s="10"/>
      <c r="AG605" s="24">
        <f t="shared" si="186"/>
        <v>-8.8541209445480717E-4</v>
      </c>
      <c r="AH605" s="24">
        <f t="shared" si="187"/>
        <v>-3.101728696579098E-3</v>
      </c>
      <c r="AJ605" s="57">
        <f t="shared" si="188"/>
        <v>-92.810409999999749</v>
      </c>
      <c r="AL605">
        <f>(1-EXP(-$AW$21*((A610-$AW$23)/($AW$19)^($AW$22+1))))</f>
        <v>1.7327338622656674E-2</v>
      </c>
      <c r="AR605" s="11">
        <f>($AW$18*$AW$15 -($AW$18*COS(RADIANS(A605)))-($AW$15*COS(RADIANS(DEGREES(ASIN(SIN(RADIANS(A606))*($AW$18/$AW$15)))))))</f>
        <v>-6.5196942308410416E-2</v>
      </c>
      <c r="AS605">
        <f t="shared" si="171"/>
        <v>411.55615476576111</v>
      </c>
    </row>
    <row r="606" spans="1:45" customFormat="1" x14ac:dyDescent="0.2">
      <c r="A606" s="7">
        <v>241</v>
      </c>
      <c r="B606" s="7">
        <v>358.56</v>
      </c>
      <c r="C606" s="7">
        <f t="shared" si="181"/>
        <v>3.5856000000000001E-4</v>
      </c>
      <c r="D606" s="7"/>
      <c r="E606" s="7">
        <v>1.47</v>
      </c>
      <c r="F606" s="7"/>
      <c r="G606" s="7">
        <v>1.4690000000000001</v>
      </c>
      <c r="H606" s="7">
        <v>1.5780000000000001</v>
      </c>
      <c r="I606" s="7">
        <v>1.4</v>
      </c>
      <c r="J606" s="7">
        <v>1.4339999999999999</v>
      </c>
      <c r="L606" s="13">
        <f t="shared" si="172"/>
        <v>3.5856000000000001E-4</v>
      </c>
      <c r="M606" s="12"/>
      <c r="N606" s="10">
        <f t="shared" si="173"/>
        <v>-2.6100000000000136</v>
      </c>
      <c r="O606" s="10">
        <f t="shared" si="174"/>
        <v>-8.999999999999897E-3</v>
      </c>
      <c r="P606" s="10"/>
      <c r="Q606" s="13">
        <f t="shared" si="175"/>
        <v>-2.610000000000058E-6</v>
      </c>
      <c r="R606" s="10">
        <f t="shared" si="182"/>
        <v>-900</v>
      </c>
      <c r="S606" s="10"/>
      <c r="T606" s="10">
        <f t="shared" si="176"/>
        <v>147000</v>
      </c>
      <c r="U606" s="10"/>
      <c r="V606" s="10">
        <f t="shared" si="177"/>
        <v>0.73477264623332561</v>
      </c>
      <c r="W606" s="10"/>
      <c r="X606" s="10">
        <f t="shared" si="178"/>
        <v>0.16731733474817609</v>
      </c>
      <c r="Y606" s="10">
        <f t="shared" si="179"/>
        <v>2.5545618391909861</v>
      </c>
      <c r="Z606" s="10"/>
      <c r="AA606" s="10">
        <f t="shared" si="183"/>
        <v>-2.6671188138792934E-3</v>
      </c>
      <c r="AB606" s="10">
        <f t="shared" si="184"/>
        <v>-3.1728419179657408E-3</v>
      </c>
      <c r="AC606" s="10"/>
      <c r="AD606" s="10">
        <f t="shared" si="185"/>
        <v>5.1673173347481764</v>
      </c>
      <c r="AE606" s="10">
        <f t="shared" si="180"/>
        <v>-3.4454381608090139</v>
      </c>
      <c r="AF606" s="10"/>
      <c r="AG606" s="24">
        <f t="shared" si="186"/>
        <v>-2.6671188138793767E-3</v>
      </c>
      <c r="AH606" s="24">
        <f t="shared" si="187"/>
        <v>-3.1728419179657408E-3</v>
      </c>
      <c r="AJ606" s="57">
        <f t="shared" si="188"/>
        <v>-93.58416000000048</v>
      </c>
      <c r="AL606">
        <f>(1-EXP(-$AW$21*((A611-$AW$23)/($AW$19)^($AW$22+1))))</f>
        <v>1.7393654321768204E-2</v>
      </c>
      <c r="AR606" s="11">
        <f>($AW$18*$AW$15 -($AW$18*COS(RADIANS(A606)))-($AW$15*COS(RADIANS(DEGREES(ASIN(SIN(RADIANS(A607))*($AW$18/$AW$15)))))))</f>
        <v>-6.6018418856587713E-2</v>
      </c>
      <c r="AS606">
        <f t="shared" si="171"/>
        <v>407.795059656756</v>
      </c>
    </row>
    <row r="607" spans="1:45" customFormat="1" x14ac:dyDescent="0.2">
      <c r="A607" s="7">
        <v>242</v>
      </c>
      <c r="B607" s="7">
        <v>355.95</v>
      </c>
      <c r="C607" s="7">
        <f t="shared" si="181"/>
        <v>3.5594999999999995E-4</v>
      </c>
      <c r="D607" s="7"/>
      <c r="E607" s="7">
        <v>1.4610000000000001</v>
      </c>
      <c r="F607" s="7"/>
      <c r="G607" s="7">
        <v>1.4610000000000001</v>
      </c>
      <c r="H607" s="7">
        <v>1.577</v>
      </c>
      <c r="I607" s="7">
        <v>1.3959999999999999</v>
      </c>
      <c r="J607" s="7">
        <v>1.41</v>
      </c>
      <c r="L607" s="13">
        <f t="shared" si="172"/>
        <v>3.5594999999999995E-4</v>
      </c>
      <c r="M607" s="12"/>
      <c r="N607" s="10">
        <f t="shared" si="173"/>
        <v>-2.6499999999999773</v>
      </c>
      <c r="O607" s="10">
        <f t="shared" si="174"/>
        <v>-8.0000000000000071E-3</v>
      </c>
      <c r="P607" s="10"/>
      <c r="Q607" s="13">
        <f t="shared" si="175"/>
        <v>-2.6499999999999289E-6</v>
      </c>
      <c r="R607" s="10">
        <f t="shared" si="182"/>
        <v>-800</v>
      </c>
      <c r="S607" s="10"/>
      <c r="T607" s="10">
        <f t="shared" si="176"/>
        <v>146100</v>
      </c>
      <c r="U607" s="10"/>
      <c r="V607" s="10">
        <f t="shared" si="177"/>
        <v>0.27041894512762255</v>
      </c>
      <c r="W607" s="10"/>
      <c r="X607" s="10">
        <f t="shared" si="178"/>
        <v>0.1646502159342968</v>
      </c>
      <c r="Y607" s="10">
        <f t="shared" si="179"/>
        <v>2.5513889972730204</v>
      </c>
      <c r="Z607" s="10"/>
      <c r="AA607" s="10">
        <f t="shared" si="183"/>
        <v>-2.3846016362752409E-3</v>
      </c>
      <c r="AB607" s="10">
        <f t="shared" si="184"/>
        <v>-3.2453598381749771E-3</v>
      </c>
      <c r="AC607" s="10"/>
      <c r="AD607" s="10">
        <f t="shared" si="185"/>
        <v>5.1646502159342971</v>
      </c>
      <c r="AE607" s="10">
        <f t="shared" si="180"/>
        <v>-3.4486110027269796</v>
      </c>
      <c r="AF607" s="10"/>
      <c r="AG607" s="24">
        <f t="shared" si="186"/>
        <v>-2.3846016362751854E-3</v>
      </c>
      <c r="AH607" s="24">
        <f t="shared" si="187"/>
        <v>-3.2453598381749771E-3</v>
      </c>
      <c r="AJ607" s="57">
        <f t="shared" si="188"/>
        <v>-94.32674999999918</v>
      </c>
      <c r="AL607">
        <f>(1-EXP(-$AW$21*((A612-$AW$23)/($AW$19)^($AW$22+1))))</f>
        <v>1.7459965545562506E-2</v>
      </c>
      <c r="AR607" s="11">
        <f>($AW$18*$AW$15 -($AW$18*COS(RADIANS(A607)))-($AW$15*COS(RADIANS(DEGREES(ASIN(SIN(RADIANS(A608))*($AW$18/$AW$15)))))))</f>
        <v>-6.6860144606978075E-2</v>
      </c>
      <c r="AS607">
        <f t="shared" si="171"/>
        <v>402.34814127888222</v>
      </c>
    </row>
    <row r="608" spans="1:45" customFormat="1" x14ac:dyDescent="0.2">
      <c r="A608" s="7">
        <v>243</v>
      </c>
      <c r="B608" s="7">
        <v>353.3</v>
      </c>
      <c r="C608" s="7">
        <f t="shared" si="181"/>
        <v>3.5330000000000002E-4</v>
      </c>
      <c r="D608" s="7"/>
      <c r="E608" s="7">
        <v>1.4530000000000001</v>
      </c>
      <c r="F608" s="7"/>
      <c r="G608" s="7">
        <v>1.4530000000000001</v>
      </c>
      <c r="H608" s="7">
        <v>1.573</v>
      </c>
      <c r="I608" s="7">
        <v>1.3959999999999999</v>
      </c>
      <c r="J608" s="7">
        <v>1.39</v>
      </c>
      <c r="L608" s="13">
        <f t="shared" si="172"/>
        <v>3.5330000000000002E-4</v>
      </c>
      <c r="M608" s="12"/>
      <c r="N608" s="10">
        <f t="shared" si="173"/>
        <v>-2.6899999999999977</v>
      </c>
      <c r="O608" s="10">
        <f t="shared" si="174"/>
        <v>-3.0000000000001137E-3</v>
      </c>
      <c r="P608" s="10"/>
      <c r="Q608" s="13">
        <f t="shared" si="175"/>
        <v>-2.6900000000000166E-6</v>
      </c>
      <c r="R608" s="10">
        <f t="shared" si="182"/>
        <v>-300</v>
      </c>
      <c r="S608" s="10"/>
      <c r="T608" s="10">
        <f t="shared" si="176"/>
        <v>145300</v>
      </c>
      <c r="U608" s="10"/>
      <c r="V608" s="10">
        <f t="shared" si="177"/>
        <v>0.53241300726996055</v>
      </c>
      <c r="W608" s="10"/>
      <c r="X608" s="10">
        <f t="shared" si="178"/>
        <v>0.16226561429802155</v>
      </c>
      <c r="Y608" s="10">
        <f t="shared" si="179"/>
        <v>2.5481436374348454</v>
      </c>
      <c r="Z608" s="10"/>
      <c r="AA608" s="10">
        <f t="shared" si="183"/>
        <v>-8.9761206304667107E-4</v>
      </c>
      <c r="AB608" s="10">
        <f t="shared" si="184"/>
        <v>-3.319338675117578E-3</v>
      </c>
      <c r="AC608" s="10"/>
      <c r="AD608" s="10">
        <f t="shared" si="185"/>
        <v>5.1622656142980219</v>
      </c>
      <c r="AE608" s="10">
        <f t="shared" si="180"/>
        <v>-3.4518563625651546</v>
      </c>
      <c r="AF608" s="10"/>
      <c r="AG608" s="24">
        <f t="shared" si="186"/>
        <v>-8.9761206304661556E-4</v>
      </c>
      <c r="AH608" s="24">
        <f t="shared" si="187"/>
        <v>-3.319338675117578E-3</v>
      </c>
      <c r="AJ608" s="57">
        <f t="shared" si="188"/>
        <v>-95.03769999999993</v>
      </c>
      <c r="AL608">
        <f>(1-EXP(-$AW$21*((A613-$AW$23)/($AW$19)^($AW$22+1))))</f>
        <v>1.752627229434145E-2</v>
      </c>
      <c r="AR608" s="11">
        <f>($AW$18*$AW$15 -($AW$18*COS(RADIANS(A608)))-($AW$15*COS(RADIANS(DEGREES(ASIN(SIN(RADIANS(A609))*($AW$18/$AW$15)))))))</f>
        <v>-6.772232413003626E-2</v>
      </c>
      <c r="AS608">
        <f t="shared" si="171"/>
        <v>397.16597706015187</v>
      </c>
    </row>
    <row r="609" spans="1:45" customFormat="1" x14ac:dyDescent="0.2">
      <c r="A609" s="7">
        <v>244</v>
      </c>
      <c r="B609" s="7">
        <v>350.61</v>
      </c>
      <c r="C609" s="7">
        <f t="shared" si="181"/>
        <v>3.5061000000000001E-4</v>
      </c>
      <c r="D609" s="7"/>
      <c r="E609" s="7">
        <v>1.45</v>
      </c>
      <c r="F609" s="7"/>
      <c r="G609" s="7">
        <v>1.4470000000000001</v>
      </c>
      <c r="H609" s="7">
        <v>1.556</v>
      </c>
      <c r="I609" s="7">
        <v>1.3919999999999999</v>
      </c>
      <c r="J609" s="7">
        <v>1.4039999999999999</v>
      </c>
      <c r="L609" s="13">
        <f t="shared" si="172"/>
        <v>3.5061000000000001E-4</v>
      </c>
      <c r="M609" s="12"/>
      <c r="N609" s="10">
        <f t="shared" si="173"/>
        <v>-2.7200000000000273</v>
      </c>
      <c r="O609" s="10">
        <f t="shared" si="174"/>
        <v>-6.0000000000000053E-3</v>
      </c>
      <c r="P609" s="10"/>
      <c r="Q609" s="13">
        <f t="shared" si="175"/>
        <v>-2.7200000000000553E-6</v>
      </c>
      <c r="R609" s="10">
        <f t="shared" si="182"/>
        <v>-600</v>
      </c>
      <c r="S609" s="10"/>
      <c r="T609" s="10">
        <f t="shared" si="176"/>
        <v>145000</v>
      </c>
      <c r="U609" s="10"/>
      <c r="V609" s="10">
        <f t="shared" si="177"/>
        <v>0.86929739402149586</v>
      </c>
      <c r="W609" s="10"/>
      <c r="X609" s="10">
        <f t="shared" si="178"/>
        <v>0.16136800223497488</v>
      </c>
      <c r="Y609" s="10">
        <f t="shared" si="179"/>
        <v>2.5448242987597278</v>
      </c>
      <c r="Z609" s="10"/>
      <c r="AA609" s="10">
        <f t="shared" si="183"/>
        <v>-1.8008090013545974E-3</v>
      </c>
      <c r="AB609" s="10">
        <f t="shared" si="184"/>
        <v>-3.382353505202218E-3</v>
      </c>
      <c r="AC609" s="10"/>
      <c r="AD609" s="10">
        <f t="shared" si="185"/>
        <v>5.1613680022349753</v>
      </c>
      <c r="AE609" s="10">
        <f t="shared" si="180"/>
        <v>-3.4551757012402722</v>
      </c>
      <c r="AF609" s="10"/>
      <c r="AG609" s="24">
        <f t="shared" si="186"/>
        <v>-1.8008090013550415E-3</v>
      </c>
      <c r="AH609" s="24">
        <f t="shared" si="187"/>
        <v>-3.3823535052026621E-3</v>
      </c>
      <c r="AJ609" s="57">
        <f t="shared" si="188"/>
        <v>-95.365920000000955</v>
      </c>
      <c r="AL609">
        <f>(1-EXP(-$AW$21*((A614-$AW$23)/($AW$19)^($AW$22+1))))</f>
        <v>1.7592574568407127E-2</v>
      </c>
      <c r="AR609" s="11">
        <f>($AW$18*$AW$15 -($AW$18*COS(RADIANS(A609)))-($AW$15*COS(RADIANS(DEGREES(ASIN(SIN(RADIANS(A610))*($AW$18/$AW$15)))))))</f>
        <v>-6.8605152064088334E-2</v>
      </c>
      <c r="AS609">
        <f t="shared" si="171"/>
        <v>393.32820227635801</v>
      </c>
    </row>
    <row r="610" spans="1:45" customFormat="1" x14ac:dyDescent="0.2">
      <c r="A610" s="7">
        <v>245</v>
      </c>
      <c r="B610" s="7">
        <v>347.89</v>
      </c>
      <c r="C610" s="7">
        <f t="shared" si="181"/>
        <v>3.4788999999999995E-4</v>
      </c>
      <c r="D610" s="7"/>
      <c r="E610" s="7">
        <v>1.444</v>
      </c>
      <c r="F610" s="7"/>
      <c r="G610" s="7">
        <v>1.448</v>
      </c>
      <c r="H610" s="7">
        <v>1.5409999999999999</v>
      </c>
      <c r="I610" s="7">
        <v>1.3720000000000001</v>
      </c>
      <c r="J610" s="7">
        <v>1.415</v>
      </c>
      <c r="L610" s="13">
        <f t="shared" si="172"/>
        <v>3.4788999999999995E-4</v>
      </c>
      <c r="M610" s="12"/>
      <c r="N610" s="10">
        <f t="shared" si="173"/>
        <v>-2.7699999999999818</v>
      </c>
      <c r="O610" s="10">
        <f t="shared" si="174"/>
        <v>-1.0000000000000009E-2</v>
      </c>
      <c r="P610" s="10"/>
      <c r="Q610" s="13">
        <f t="shared" si="175"/>
        <v>-2.7699999999999752E-6</v>
      </c>
      <c r="R610" s="10">
        <f t="shared" si="182"/>
        <v>-1000</v>
      </c>
      <c r="S610" s="10"/>
      <c r="T610" s="10">
        <f t="shared" si="176"/>
        <v>144400</v>
      </c>
      <c r="U610" s="10"/>
      <c r="V610" s="10">
        <f t="shared" si="177"/>
        <v>0.85904104244674295</v>
      </c>
      <c r="W610" s="10"/>
      <c r="X610" s="10">
        <f t="shared" si="178"/>
        <v>0.15956719323362029</v>
      </c>
      <c r="Y610" s="10">
        <f t="shared" si="179"/>
        <v>2.5414419452545256</v>
      </c>
      <c r="Z610" s="10"/>
      <c r="AA610" s="10">
        <f t="shared" si="183"/>
        <v>-3.0180419018389915E-3</v>
      </c>
      <c r="AB610" s="10">
        <f t="shared" si="184"/>
        <v>-3.4718174960559622E-3</v>
      </c>
      <c r="AC610" s="10"/>
      <c r="AD610" s="10">
        <f t="shared" si="185"/>
        <v>5.1595671932336202</v>
      </c>
      <c r="AE610" s="10">
        <f t="shared" si="180"/>
        <v>-3.4585580547454748</v>
      </c>
      <c r="AF610" s="10"/>
      <c r="AG610" s="24">
        <f t="shared" si="186"/>
        <v>-3.0180419018392968E-3</v>
      </c>
      <c r="AH610" s="24">
        <f t="shared" si="187"/>
        <v>-3.4718174960555181E-3</v>
      </c>
      <c r="AJ610" s="57">
        <f t="shared" si="188"/>
        <v>-96.365529999999367</v>
      </c>
      <c r="AL610">
        <f>(1-EXP(-$AW$21*((A615-$AW$23)/($AW$19)^($AW$22+1))))</f>
        <v>1.7658872368061518E-2</v>
      </c>
      <c r="AR610" s="11">
        <f>($AW$18*$AW$15 -($AW$18*COS(RADIANS(A610)))-($AW$15*COS(RADIANS(DEGREES(ASIN(SIN(RADIANS(A611))*($AW$18/$AW$15)))))))</f>
        <v>-6.9508812068627412E-2</v>
      </c>
      <c r="AS610">
        <f t="shared" si="171"/>
        <v>388.66185993209393</v>
      </c>
    </row>
    <row r="611" spans="1:45" customFormat="1" x14ac:dyDescent="0.2">
      <c r="A611" s="7">
        <v>246</v>
      </c>
      <c r="B611" s="7">
        <v>345.12</v>
      </c>
      <c r="C611" s="7">
        <f t="shared" si="181"/>
        <v>3.4511999999999998E-4</v>
      </c>
      <c r="D611" s="7"/>
      <c r="E611" s="7">
        <v>1.4339999999999999</v>
      </c>
      <c r="F611" s="7"/>
      <c r="G611" s="7">
        <v>1.444</v>
      </c>
      <c r="H611" s="7">
        <v>1.532</v>
      </c>
      <c r="I611" s="7">
        <v>1.365</v>
      </c>
      <c r="J611" s="7">
        <v>1.395</v>
      </c>
      <c r="L611" s="13">
        <f t="shared" si="172"/>
        <v>3.4511999999999998E-4</v>
      </c>
      <c r="M611" s="12"/>
      <c r="N611" s="10">
        <f t="shared" si="173"/>
        <v>-2.8000000000000114</v>
      </c>
      <c r="O611" s="10">
        <f t="shared" si="174"/>
        <v>-1.0000000000000009E-2</v>
      </c>
      <c r="P611" s="10"/>
      <c r="Q611" s="13">
        <f t="shared" si="175"/>
        <v>-2.8000000000000138E-6</v>
      </c>
      <c r="R611" s="10">
        <f t="shared" si="182"/>
        <v>-1000</v>
      </c>
      <c r="S611" s="10"/>
      <c r="T611" s="10">
        <f t="shared" si="176"/>
        <v>143400</v>
      </c>
      <c r="U611" s="10"/>
      <c r="V611" s="10">
        <f t="shared" si="177"/>
        <v>0.84891428819354275</v>
      </c>
      <c r="W611" s="10"/>
      <c r="X611" s="10">
        <f t="shared" si="178"/>
        <v>0.15654915133178129</v>
      </c>
      <c r="Y611" s="10">
        <f t="shared" si="179"/>
        <v>2.5379701277584696</v>
      </c>
      <c r="Z611" s="10"/>
      <c r="AA611" s="10">
        <f t="shared" si="183"/>
        <v>-3.0391620309437595E-3</v>
      </c>
      <c r="AB611" s="10">
        <f t="shared" si="184"/>
        <v>-3.5378542825932335E-3</v>
      </c>
      <c r="AC611" s="10"/>
      <c r="AD611" s="10">
        <f t="shared" si="185"/>
        <v>5.1565491513317809</v>
      </c>
      <c r="AE611" s="10">
        <f t="shared" si="180"/>
        <v>-3.4620298722415304</v>
      </c>
      <c r="AF611" s="10"/>
      <c r="AG611" s="24">
        <f t="shared" si="186"/>
        <v>-3.0391620309435652E-3</v>
      </c>
      <c r="AH611" s="24">
        <f t="shared" si="187"/>
        <v>-3.5378542825932335E-3</v>
      </c>
      <c r="AJ611" s="57">
        <f t="shared" si="188"/>
        <v>-96.633600000000399</v>
      </c>
      <c r="AL611">
        <f>(1-EXP(-$AW$21*((A616-$AW$23)/($AW$19)^($AW$22+1))))</f>
        <v>1.7725165693606604E-2</v>
      </c>
      <c r="AR611" s="11">
        <f>($AW$18*$AW$15 -($AW$18*COS(RADIANS(A611)))-($AW$15*COS(RADIANS(DEGREES(ASIN(SIN(RADIANS(A612))*($AW$18/$AW$15)))))))</f>
        <v>-7.0433475751310953E-2</v>
      </c>
      <c r="AS611">
        <f t="shared" si="171"/>
        <v>382.89708956356907</v>
      </c>
    </row>
    <row r="612" spans="1:45" customFormat="1" x14ac:dyDescent="0.2">
      <c r="A612" s="7">
        <v>247</v>
      </c>
      <c r="B612" s="7">
        <v>342.32</v>
      </c>
      <c r="C612" s="7">
        <f t="shared" si="181"/>
        <v>3.4231999999999996E-4</v>
      </c>
      <c r="D612" s="7"/>
      <c r="E612" s="7">
        <v>1.4239999999999999</v>
      </c>
      <c r="F612" s="7"/>
      <c r="G612" s="7">
        <v>1.44</v>
      </c>
      <c r="H612" s="7">
        <v>1.53</v>
      </c>
      <c r="I612" s="7">
        <v>1.367</v>
      </c>
      <c r="J612" s="7">
        <v>1.3580000000000001</v>
      </c>
      <c r="L612" s="13">
        <f t="shared" si="172"/>
        <v>3.4231999999999996E-4</v>
      </c>
      <c r="M612" s="12"/>
      <c r="N612" s="10">
        <f t="shared" si="173"/>
        <v>-2.8299999999999841</v>
      </c>
      <c r="O612" s="10">
        <f t="shared" si="174"/>
        <v>-1.0000000000000009E-2</v>
      </c>
      <c r="P612" s="10"/>
      <c r="Q612" s="13">
        <f t="shared" si="175"/>
        <v>-2.8299999999999441E-6</v>
      </c>
      <c r="R612" s="10">
        <f t="shared" si="182"/>
        <v>-1000</v>
      </c>
      <c r="S612" s="10"/>
      <c r="T612" s="10">
        <f t="shared" si="176"/>
        <v>142400</v>
      </c>
      <c r="U612" s="10"/>
      <c r="V612" s="10">
        <f t="shared" si="177"/>
        <v>0.66597490579888574</v>
      </c>
      <c r="W612" s="10"/>
      <c r="X612" s="10">
        <f t="shared" si="178"/>
        <v>0.15350998930083753</v>
      </c>
      <c r="Y612" s="10">
        <f t="shared" si="179"/>
        <v>2.5344322734758764</v>
      </c>
      <c r="Z612" s="10"/>
      <c r="AA612" s="10">
        <f t="shared" si="183"/>
        <v>-3.060579839956945E-3</v>
      </c>
      <c r="AB612" s="10">
        <f t="shared" si="184"/>
        <v>-3.6052872268999003E-3</v>
      </c>
      <c r="AC612" s="10"/>
      <c r="AD612" s="10">
        <f t="shared" si="185"/>
        <v>5.1535099893008374</v>
      </c>
      <c r="AE612" s="10">
        <f t="shared" si="180"/>
        <v>-3.4655677265241236</v>
      </c>
      <c r="AF612" s="10"/>
      <c r="AG612" s="24">
        <f t="shared" si="186"/>
        <v>-3.0605798399570006E-3</v>
      </c>
      <c r="AH612" s="24">
        <f t="shared" si="187"/>
        <v>-3.6052872268999003E-3</v>
      </c>
      <c r="AJ612" s="57">
        <f t="shared" si="188"/>
        <v>-96.876559999999444</v>
      </c>
      <c r="AL612">
        <f>(1-EXP(-$AW$21*((A617-$AW$23)/($AW$19)^($AW$22+1))))</f>
        <v>1.7791454545344254E-2</v>
      </c>
      <c r="AR612" s="11">
        <f>($AW$18*$AW$15 -($AW$18*COS(RADIANS(A612)))-($AW$15*COS(RADIANS(DEGREES(ASIN(SIN(RADIANS(A613))*($AW$18/$AW$15)))))))</f>
        <v>-7.1379301572225301E-2</v>
      </c>
      <c r="AS612">
        <f t="shared" si="171"/>
        <v>377.14212948942748</v>
      </c>
    </row>
    <row r="613" spans="1:45" customFormat="1" x14ac:dyDescent="0.2">
      <c r="A613" s="7">
        <v>248</v>
      </c>
      <c r="B613" s="7">
        <v>339.49</v>
      </c>
      <c r="C613" s="7">
        <f t="shared" si="181"/>
        <v>3.3949000000000002E-4</v>
      </c>
      <c r="D613" s="7"/>
      <c r="E613" s="7">
        <v>1.4139999999999999</v>
      </c>
      <c r="F613" s="7"/>
      <c r="G613" s="7">
        <v>1.4330000000000001</v>
      </c>
      <c r="H613" s="7">
        <v>1.532</v>
      </c>
      <c r="I613" s="7">
        <v>1.359</v>
      </c>
      <c r="J613" s="7">
        <v>1.333</v>
      </c>
      <c r="L613" s="13">
        <f t="shared" si="172"/>
        <v>3.3949000000000002E-4</v>
      </c>
      <c r="M613" s="12"/>
      <c r="N613" s="10">
        <f t="shared" si="173"/>
        <v>-2.8799999999999955</v>
      </c>
      <c r="O613" s="10">
        <f t="shared" si="174"/>
        <v>-8.0000000000000071E-3</v>
      </c>
      <c r="P613" s="10"/>
      <c r="Q613" s="13">
        <f t="shared" si="175"/>
        <v>-2.8800000000000266E-6</v>
      </c>
      <c r="R613" s="10">
        <f t="shared" si="182"/>
        <v>-800</v>
      </c>
      <c r="S613" s="10"/>
      <c r="T613" s="10">
        <f t="shared" si="176"/>
        <v>141400</v>
      </c>
      <c r="U613" s="10"/>
      <c r="V613" s="10">
        <f t="shared" si="177"/>
        <v>0.65946936562958491</v>
      </c>
      <c r="W613" s="10"/>
      <c r="X613" s="10">
        <f t="shared" si="178"/>
        <v>0.15044940946088059</v>
      </c>
      <c r="Y613" s="10">
        <f t="shared" si="179"/>
        <v>2.5308269862489765</v>
      </c>
      <c r="Z613" s="10"/>
      <c r="AA613" s="10">
        <f t="shared" si="183"/>
        <v>-2.4640887770754627E-3</v>
      </c>
      <c r="AB613" s="10">
        <f t="shared" si="184"/>
        <v>-3.6999724098003561E-3</v>
      </c>
      <c r="AC613" s="10"/>
      <c r="AD613" s="10">
        <f t="shared" si="185"/>
        <v>5.1504494094608804</v>
      </c>
      <c r="AE613" s="10">
        <f t="shared" si="180"/>
        <v>-3.4691730137510235</v>
      </c>
      <c r="AF613" s="10"/>
      <c r="AG613" s="24">
        <f t="shared" si="186"/>
        <v>-2.4640887770752684E-3</v>
      </c>
      <c r="AH613" s="24">
        <f t="shared" si="187"/>
        <v>-3.6999724098003561E-3</v>
      </c>
      <c r="AJ613" s="57">
        <f t="shared" si="188"/>
        <v>-97.773119999999849</v>
      </c>
      <c r="AL613">
        <f>(1-EXP(-$AW$21*((A618-$AW$23)/($AW$19)^($AW$22+1))))</f>
        <v>1.7857738923576338E-2</v>
      </c>
      <c r="AR613" s="11">
        <f>($AW$18*$AW$15 -($AW$18*COS(RADIANS(A613)))-($AW$15*COS(RADIANS(DEGREES(ASIN(SIN(RADIANS(A614))*($AW$18/$AW$15)))))))</f>
        <v>-7.2346433729424675E-2</v>
      </c>
      <c r="AS613">
        <f t="shared" si="171"/>
        <v>371.3976760239392</v>
      </c>
    </row>
    <row r="614" spans="1:45" customFormat="1" x14ac:dyDescent="0.2">
      <c r="A614" s="7">
        <v>249</v>
      </c>
      <c r="B614" s="7">
        <v>336.61</v>
      </c>
      <c r="C614" s="7">
        <f t="shared" si="181"/>
        <v>3.3660999999999999E-4</v>
      </c>
      <c r="D614" s="7"/>
      <c r="E614" s="7">
        <v>1.4059999999999999</v>
      </c>
      <c r="F614" s="7"/>
      <c r="G614" s="7">
        <v>1.427</v>
      </c>
      <c r="H614" s="7">
        <v>1.522</v>
      </c>
      <c r="I614" s="7">
        <v>1.3620000000000001</v>
      </c>
      <c r="J614" s="7">
        <v>1.3149999999999999</v>
      </c>
      <c r="L614" s="13">
        <f t="shared" si="172"/>
        <v>3.3660999999999999E-4</v>
      </c>
      <c r="M614" s="12"/>
      <c r="N614" s="10">
        <f t="shared" si="173"/>
        <v>-2.9000000000000341</v>
      </c>
      <c r="O614" s="10">
        <f t="shared" si="174"/>
        <v>-8.0000000000000071E-3</v>
      </c>
      <c r="P614" s="10"/>
      <c r="Q614" s="13">
        <f t="shared" si="175"/>
        <v>-2.9000000000000163E-6</v>
      </c>
      <c r="R614" s="10">
        <f t="shared" si="182"/>
        <v>-800</v>
      </c>
      <c r="S614" s="10"/>
      <c r="T614" s="10">
        <f t="shared" si="176"/>
        <v>140600</v>
      </c>
      <c r="U614" s="10"/>
      <c r="V614" s="10">
        <f t="shared" si="177"/>
        <v>-0.16100259204716508</v>
      </c>
      <c r="W614" s="10"/>
      <c r="X614" s="10">
        <f t="shared" si="178"/>
        <v>0.14798532068380513</v>
      </c>
      <c r="Y614" s="10">
        <f t="shared" si="179"/>
        <v>2.5271270138391762</v>
      </c>
      <c r="Z614" s="10"/>
      <c r="AA614" s="10">
        <f t="shared" si="183"/>
        <v>-2.4781492741425548E-3</v>
      </c>
      <c r="AB614" s="10">
        <f t="shared" si="184"/>
        <v>-3.7577928608958366E-3</v>
      </c>
      <c r="AC614" s="10"/>
      <c r="AD614" s="10">
        <f t="shared" si="185"/>
        <v>5.1479853206838051</v>
      </c>
      <c r="AE614" s="10">
        <f t="shared" si="180"/>
        <v>-3.4728729861608238</v>
      </c>
      <c r="AF614" s="10"/>
      <c r="AG614" s="24">
        <f t="shared" si="186"/>
        <v>-2.4781492741423605E-3</v>
      </c>
      <c r="AH614" s="24">
        <f t="shared" si="187"/>
        <v>-3.7577928608958366E-3</v>
      </c>
      <c r="AJ614" s="57">
        <f t="shared" si="188"/>
        <v>-97.616900000001152</v>
      </c>
      <c r="AL614">
        <f>(1-EXP(-$AW$21*((A619-$AW$23)/($AW$19)^($AW$22+1))))</f>
        <v>1.7924018828604948E-2</v>
      </c>
      <c r="AR614" s="11">
        <f>($AW$18*$AW$15 -($AW$18*COS(RADIANS(A614)))-($AW$15*COS(RADIANS(DEGREES(ASIN(SIN(RADIANS(A615))*($AW$18/$AW$15)))))))</f>
        <v>-7.3335001030195218E-2</v>
      </c>
      <c r="AS614">
        <f t="shared" si="171"/>
        <v>366.1635590238339</v>
      </c>
    </row>
    <row r="615" spans="1:45" customFormat="1" x14ac:dyDescent="0.2">
      <c r="A615" s="7">
        <v>250</v>
      </c>
      <c r="B615" s="7">
        <v>333.71</v>
      </c>
      <c r="C615" s="7">
        <f t="shared" si="181"/>
        <v>3.3370999999999997E-4</v>
      </c>
      <c r="D615" s="7"/>
      <c r="E615" s="7">
        <v>1.3979999999999999</v>
      </c>
      <c r="F615" s="7"/>
      <c r="G615" s="7">
        <v>1.4179999999999999</v>
      </c>
      <c r="H615" s="7">
        <v>1.5049999999999999</v>
      </c>
      <c r="I615" s="7">
        <v>1.3620000000000001</v>
      </c>
      <c r="J615" s="7">
        <v>1.3069999999999999</v>
      </c>
      <c r="L615" s="13">
        <f t="shared" si="172"/>
        <v>3.3370999999999997E-4</v>
      </c>
      <c r="M615" s="12"/>
      <c r="N615" s="10">
        <f t="shared" si="173"/>
        <v>-2.9499999999999886</v>
      </c>
      <c r="O615" s="10">
        <f t="shared" si="174"/>
        <v>2.0000000000000018E-3</v>
      </c>
      <c r="P615" s="10"/>
      <c r="Q615" s="13">
        <f t="shared" si="175"/>
        <v>-2.9499999999999904E-6</v>
      </c>
      <c r="R615" s="10">
        <f t="shared" si="182"/>
        <v>200</v>
      </c>
      <c r="S615" s="10"/>
      <c r="T615" s="10">
        <f t="shared" si="176"/>
        <v>139800</v>
      </c>
      <c r="U615" s="10"/>
      <c r="V615" s="10">
        <f t="shared" si="177"/>
        <v>-1.0247220283583094</v>
      </c>
      <c r="W615" s="10"/>
      <c r="X615" s="10">
        <f t="shared" si="178"/>
        <v>0.14550717140966257</v>
      </c>
      <c r="Y615" s="10">
        <f t="shared" si="179"/>
        <v>2.5233692209782803</v>
      </c>
      <c r="Z615" s="10"/>
      <c r="AA615" s="10">
        <f t="shared" si="183"/>
        <v>6.2086426857543842E-4</v>
      </c>
      <c r="AB615" s="10">
        <f t="shared" si="184"/>
        <v>-3.8562377206545762E-3</v>
      </c>
      <c r="AC615" s="10"/>
      <c r="AD615" s="10">
        <f t="shared" si="185"/>
        <v>5.1455071714096627</v>
      </c>
      <c r="AE615" s="10">
        <f t="shared" si="180"/>
        <v>-3.4766307790217197</v>
      </c>
      <c r="AF615" s="10"/>
      <c r="AG615" s="24">
        <f t="shared" si="186"/>
        <v>6.2086426857543842E-4</v>
      </c>
      <c r="AH615" s="24">
        <f t="shared" si="187"/>
        <v>-3.8562377206545762E-3</v>
      </c>
      <c r="AJ615" s="57">
        <f t="shared" si="188"/>
        <v>-98.44444999999962</v>
      </c>
      <c r="AL615">
        <f>(1-EXP(-$AW$21*((A620-$AW$23)/($AW$19)^($AW$22+1))))</f>
        <v>1.7990294260731732E-2</v>
      </c>
      <c r="AR615" s="11">
        <f>($AW$18*$AW$15 -($AW$18*COS(RADIANS(A615)))-($AW$15*COS(RADIANS(DEGREES(ASIN(SIN(RADIANS(A616))*($AW$18/$AW$15)))))))</f>
        <v>-7.4345115752922672E-2</v>
      </c>
      <c r="AS615">
        <f t="shared" si="171"/>
        <v>360.94346115103332</v>
      </c>
    </row>
    <row r="616" spans="1:45" customFormat="1" x14ac:dyDescent="0.2">
      <c r="A616" s="7">
        <v>251</v>
      </c>
      <c r="B616" s="7">
        <v>330.76</v>
      </c>
      <c r="C616" s="7">
        <f t="shared" si="181"/>
        <v>3.3075999999999998E-4</v>
      </c>
      <c r="D616" s="7"/>
      <c r="E616" s="7">
        <v>1.4</v>
      </c>
      <c r="F616" s="7"/>
      <c r="G616" s="7">
        <v>1.4219999999999999</v>
      </c>
      <c r="H616" s="7">
        <v>1.4930000000000001</v>
      </c>
      <c r="I616" s="7">
        <v>1.365</v>
      </c>
      <c r="J616" s="7">
        <v>1.321</v>
      </c>
      <c r="L616" s="13">
        <f t="shared" si="172"/>
        <v>3.3075999999999998E-4</v>
      </c>
      <c r="M616" s="12"/>
      <c r="N616" s="10">
        <f t="shared" si="173"/>
        <v>-2.9699999999999704</v>
      </c>
      <c r="O616" s="10">
        <f t="shared" si="174"/>
        <v>1.3000000000000123E-2</v>
      </c>
      <c r="P616" s="10"/>
      <c r="Q616" s="13">
        <f t="shared" si="175"/>
        <v>-2.96999999999998E-6</v>
      </c>
      <c r="R616" s="10">
        <f t="shared" si="182"/>
        <v>1300</v>
      </c>
      <c r="S616" s="10"/>
      <c r="T616" s="10">
        <f t="shared" si="176"/>
        <v>140000</v>
      </c>
      <c r="U616" s="10"/>
      <c r="V616" s="10">
        <f t="shared" si="177"/>
        <v>-1.0651815105634845</v>
      </c>
      <c r="W616" s="10"/>
      <c r="X616" s="10">
        <f t="shared" si="178"/>
        <v>0.14612803567823801</v>
      </c>
      <c r="Y616" s="10">
        <f t="shared" si="179"/>
        <v>2.5195129832576257</v>
      </c>
      <c r="Z616" s="10"/>
      <c r="AA616" s="10">
        <f t="shared" si="183"/>
        <v>4.0141261703205977E-3</v>
      </c>
      <c r="AB616" s="10">
        <f t="shared" si="184"/>
        <v>-3.9172829891742644E-3</v>
      </c>
      <c r="AC616" s="10"/>
      <c r="AD616" s="10">
        <f t="shared" si="185"/>
        <v>5.1461280356782382</v>
      </c>
      <c r="AE616" s="10">
        <f t="shared" si="180"/>
        <v>-3.4804870167423743</v>
      </c>
      <c r="AF616" s="10"/>
      <c r="AG616" s="24">
        <f t="shared" si="186"/>
        <v>4.0141261703201536E-3</v>
      </c>
      <c r="AH616" s="24">
        <f t="shared" si="187"/>
        <v>-3.9172829891742644E-3</v>
      </c>
      <c r="AJ616" s="57">
        <f t="shared" si="188"/>
        <v>-98.23571999999902</v>
      </c>
      <c r="AL616">
        <f>(1-EXP(-$AW$21*((A621-$AW$23)/($AW$19)^($AW$22+1))))</f>
        <v>1.805656522025878E-2</v>
      </c>
      <c r="AR616" s="11">
        <f>($AW$18*$AW$15 -($AW$18*COS(RADIANS(A616)))-($AW$15*COS(RADIANS(DEGREES(ASIN(SIN(RADIANS(A617))*($AW$18/$AW$15)))))))</f>
        <v>-7.537687250485417E-2</v>
      </c>
      <c r="AS616">
        <f t="shared" si="171"/>
        <v>358.26452352284429</v>
      </c>
    </row>
    <row r="617" spans="1:45" customFormat="1" x14ac:dyDescent="0.2">
      <c r="A617" s="7">
        <v>252</v>
      </c>
      <c r="B617" s="7">
        <v>327.79</v>
      </c>
      <c r="C617" s="7">
        <f t="shared" si="181"/>
        <v>3.2779E-4</v>
      </c>
      <c r="D617" s="7"/>
      <c r="E617" s="7">
        <v>1.413</v>
      </c>
      <c r="F617" s="7"/>
      <c r="G617" s="7">
        <v>1.42</v>
      </c>
      <c r="H617" s="7">
        <v>1.506</v>
      </c>
      <c r="I617" s="7">
        <v>1.359</v>
      </c>
      <c r="J617" s="7">
        <v>1.3660000000000001</v>
      </c>
      <c r="L617" s="13">
        <f t="shared" si="172"/>
        <v>3.2779E-4</v>
      </c>
      <c r="M617" s="12"/>
      <c r="N617" s="10">
        <f t="shared" si="173"/>
        <v>-3.0200000000000387</v>
      </c>
      <c r="O617" s="10">
        <f t="shared" si="174"/>
        <v>1.4000000000000012E-2</v>
      </c>
      <c r="P617" s="10"/>
      <c r="Q617" s="13">
        <f t="shared" si="175"/>
        <v>-3.0200000000000626E-6</v>
      </c>
      <c r="R617" s="10">
        <f t="shared" si="182"/>
        <v>1400</v>
      </c>
      <c r="S617" s="10"/>
      <c r="T617" s="10">
        <f t="shared" si="176"/>
        <v>141300</v>
      </c>
      <c r="U617" s="10"/>
      <c r="V617" s="10">
        <f t="shared" si="177"/>
        <v>-1.4799327712404002</v>
      </c>
      <c r="W617" s="10"/>
      <c r="X617" s="10">
        <f t="shared" si="178"/>
        <v>0.15014216184855861</v>
      </c>
      <c r="Y617" s="10">
        <f t="shared" si="179"/>
        <v>2.5155957002684515</v>
      </c>
      <c r="Z617" s="10"/>
      <c r="AA617" s="10">
        <f t="shared" si="183"/>
        <v>4.28181126608837E-3</v>
      </c>
      <c r="AB617" s="10">
        <f t="shared" si="184"/>
        <v>-4.0197949585354387E-3</v>
      </c>
      <c r="AC617" s="10"/>
      <c r="AD617" s="10">
        <f t="shared" si="185"/>
        <v>5.1501421618485583</v>
      </c>
      <c r="AE617" s="10">
        <f t="shared" si="180"/>
        <v>-3.4844042997315485</v>
      </c>
      <c r="AF617" s="10"/>
      <c r="AG617" s="24">
        <f t="shared" si="186"/>
        <v>4.2818112660887309E-3</v>
      </c>
      <c r="AH617" s="24">
        <f t="shared" si="187"/>
        <v>-4.0197949585358828E-3</v>
      </c>
      <c r="AJ617" s="57">
        <f t="shared" si="188"/>
        <v>-98.992580000001269</v>
      </c>
      <c r="AL617">
        <f>(1-EXP(-$AW$21*((A622-$AW$23)/($AW$19)^($AW$22+1))))</f>
        <v>1.812283170748763E-2</v>
      </c>
      <c r="AR617" s="11">
        <f>($AW$18*$AW$15 -($AW$18*COS(RADIANS(A617)))-($AW$15*COS(RADIANS(DEGREES(ASIN(SIN(RADIANS(A618))*($AW$18/$AW$15)))))))</f>
        <v>-7.6430347081433397E-2</v>
      </c>
      <c r="AS617">
        <f t="shared" si="171"/>
        <v>358.34442171692592</v>
      </c>
    </row>
    <row r="618" spans="1:45" customFormat="1" x14ac:dyDescent="0.2">
      <c r="A618" s="7">
        <v>253</v>
      </c>
      <c r="B618" s="7">
        <v>324.77</v>
      </c>
      <c r="C618" s="7">
        <f t="shared" si="181"/>
        <v>3.2476999999999994E-4</v>
      </c>
      <c r="D618" s="7"/>
      <c r="E618" s="7">
        <v>1.427</v>
      </c>
      <c r="F618" s="7"/>
      <c r="G618" s="7">
        <v>1.4239999999999999</v>
      </c>
      <c r="H618" s="7">
        <v>1.5209999999999999</v>
      </c>
      <c r="I618" s="7">
        <v>1.353</v>
      </c>
      <c r="J618" s="7">
        <v>1.4079999999999999</v>
      </c>
      <c r="L618" s="13">
        <f t="shared" si="172"/>
        <v>3.2476999999999994E-4</v>
      </c>
      <c r="M618" s="12"/>
      <c r="N618" s="10">
        <f t="shared" si="173"/>
        <v>-3.0399999999999636</v>
      </c>
      <c r="O618" s="10">
        <f t="shared" si="174"/>
        <v>2.0000000000000018E-2</v>
      </c>
      <c r="P618" s="10"/>
      <c r="Q618" s="13">
        <f t="shared" si="175"/>
        <v>-3.0399999999999438E-6</v>
      </c>
      <c r="R618" s="10">
        <f t="shared" si="182"/>
        <v>2000</v>
      </c>
      <c r="S618" s="10"/>
      <c r="T618" s="10">
        <f t="shared" si="176"/>
        <v>142700</v>
      </c>
      <c r="U618" s="10"/>
      <c r="V618" s="10">
        <f t="shared" si="177"/>
        <v>-1.4270229648842356</v>
      </c>
      <c r="W618" s="10"/>
      <c r="X618" s="10">
        <f t="shared" si="178"/>
        <v>0.15442397311464698</v>
      </c>
      <c r="Y618" s="10">
        <f t="shared" si="179"/>
        <v>2.511575905309916</v>
      </c>
      <c r="Z618" s="10"/>
      <c r="AA618" s="10">
        <f t="shared" si="183"/>
        <v>6.0445580043905212E-3</v>
      </c>
      <c r="AB618" s="10">
        <f t="shared" si="184"/>
        <v>-4.0843463445470185E-3</v>
      </c>
      <c r="AC618" s="10"/>
      <c r="AD618" s="10">
        <f t="shared" si="185"/>
        <v>5.1544239731146471</v>
      </c>
      <c r="AE618" s="10">
        <f t="shared" si="180"/>
        <v>-3.4884240946900844</v>
      </c>
      <c r="AF618" s="10"/>
      <c r="AG618" s="24">
        <f t="shared" si="186"/>
        <v>6.0445580043904101E-3</v>
      </c>
      <c r="AH618" s="24">
        <f t="shared" si="187"/>
        <v>-4.0843463445465744E-3</v>
      </c>
      <c r="AJ618" s="57">
        <f t="shared" si="188"/>
        <v>-98.730079999998821</v>
      </c>
      <c r="AL618">
        <f>(1-EXP(-$AW$21*((A623-$AW$23)/($AW$19)^($AW$22+1))))</f>
        <v>1.8189093722720373E-2</v>
      </c>
      <c r="AR618" s="11">
        <f>($AW$18*$AW$15 -($AW$18*COS(RADIANS(A618)))-($AW$15*COS(RADIANS(DEGREES(ASIN(SIN(RADIANS(A619))*($AW$18/$AW$15)))))))</f>
        <v>-7.7505595333239821E-2</v>
      </c>
      <c r="AS618">
        <f t="shared" si="171"/>
        <v>358.56068145556912</v>
      </c>
    </row>
    <row r="619" spans="1:45" customFormat="1" x14ac:dyDescent="0.2">
      <c r="A619" s="7">
        <v>254</v>
      </c>
      <c r="B619" s="7">
        <v>321.73</v>
      </c>
      <c r="C619" s="7">
        <f t="shared" si="181"/>
        <v>3.2173E-4</v>
      </c>
      <c r="D619" s="7"/>
      <c r="E619" s="7">
        <v>1.4470000000000001</v>
      </c>
      <c r="F619" s="7"/>
      <c r="G619" s="7">
        <v>1.421</v>
      </c>
      <c r="H619" s="7">
        <v>1.5249999999999999</v>
      </c>
      <c r="I619" s="7">
        <v>1.3560000000000001</v>
      </c>
      <c r="J619" s="7">
        <v>1.4850000000000001</v>
      </c>
      <c r="L619" s="13">
        <f t="shared" si="172"/>
        <v>3.2173E-4</v>
      </c>
      <c r="M619" s="12"/>
      <c r="N619" s="10">
        <f t="shared" si="173"/>
        <v>-3.0800000000000409</v>
      </c>
      <c r="O619" s="10">
        <f t="shared" si="174"/>
        <v>2.0000000000000018E-2</v>
      </c>
      <c r="P619" s="10"/>
      <c r="Q619" s="13">
        <f t="shared" si="175"/>
        <v>-3.0800000000000315E-6</v>
      </c>
      <c r="R619" s="10">
        <f t="shared" si="182"/>
        <v>2000</v>
      </c>
      <c r="S619" s="10"/>
      <c r="T619" s="10">
        <f t="shared" si="176"/>
        <v>144700</v>
      </c>
      <c r="U619" s="10"/>
      <c r="V619" s="10">
        <f t="shared" si="177"/>
        <v>-1.2434177244099844</v>
      </c>
      <c r="W619" s="10"/>
      <c r="X619" s="10">
        <f t="shared" si="178"/>
        <v>0.1604685311190375</v>
      </c>
      <c r="Y619" s="10">
        <f t="shared" si="179"/>
        <v>2.507491558965369</v>
      </c>
      <c r="Z619" s="10"/>
      <c r="AA619" s="10">
        <f t="shared" si="183"/>
        <v>5.9615827242452124E-3</v>
      </c>
      <c r="AB619" s="10">
        <f t="shared" si="184"/>
        <v>-4.1776361494845204E-3</v>
      </c>
      <c r="AC619" s="10"/>
      <c r="AD619" s="10">
        <f t="shared" si="185"/>
        <v>5.1604685311190375</v>
      </c>
      <c r="AE619" s="10">
        <f t="shared" si="180"/>
        <v>-3.492508441034631</v>
      </c>
      <c r="AF619" s="10"/>
      <c r="AG619" s="24">
        <f t="shared" si="186"/>
        <v>5.9615827242449626E-3</v>
      </c>
      <c r="AH619" s="24">
        <f t="shared" si="187"/>
        <v>-4.1776361494845204E-3</v>
      </c>
      <c r="AJ619" s="57">
        <f t="shared" si="188"/>
        <v>-99.092840000001317</v>
      </c>
      <c r="AL619">
        <f>(1-EXP(-$AW$21*((A624-$AW$23)/($AW$19)^($AW$22+1))))</f>
        <v>1.8255351266258657E-2</v>
      </c>
      <c r="AR619" s="11">
        <f>($AW$18*$AW$15 -($AW$18*COS(RADIANS(A619)))-($AW$15*COS(RADIANS(DEGREES(ASIN(SIN(RADIANS(A620))*($AW$18/$AW$15)))))))</f>
        <v>-7.8602652046879787E-2</v>
      </c>
      <c r="AS619">
        <f t="shared" si="171"/>
        <v>360.18272233729635</v>
      </c>
    </row>
    <row r="620" spans="1:45" customFormat="1" x14ac:dyDescent="0.2">
      <c r="A620" s="7">
        <v>255</v>
      </c>
      <c r="B620" s="7">
        <v>318.64999999999998</v>
      </c>
      <c r="C620" s="7">
        <f t="shared" si="181"/>
        <v>3.1864999999999997E-4</v>
      </c>
      <c r="D620" s="7"/>
      <c r="E620" s="7">
        <v>1.4670000000000001</v>
      </c>
      <c r="F620" s="7"/>
      <c r="G620" s="7">
        <v>1.42</v>
      </c>
      <c r="H620" s="7">
        <v>1.5189999999999999</v>
      </c>
      <c r="I620" s="7">
        <v>1.349</v>
      </c>
      <c r="J620" s="7">
        <v>1.579</v>
      </c>
      <c r="L620" s="13">
        <f t="shared" si="172"/>
        <v>3.1864999999999997E-4</v>
      </c>
      <c r="M620" s="12"/>
      <c r="N620" s="10">
        <f t="shared" si="173"/>
        <v>-3.1099999999999568</v>
      </c>
      <c r="O620" s="10">
        <f t="shared" si="174"/>
        <v>1.8000000000000016E-2</v>
      </c>
      <c r="P620" s="10"/>
      <c r="Q620" s="13">
        <f t="shared" si="175"/>
        <v>-3.1099999999999618E-6</v>
      </c>
      <c r="R620" s="10">
        <f t="shared" si="182"/>
        <v>1800</v>
      </c>
      <c r="S620" s="10"/>
      <c r="T620" s="10">
        <f t="shared" si="176"/>
        <v>146700</v>
      </c>
      <c r="U620" s="10"/>
      <c r="V620" s="10">
        <f t="shared" si="177"/>
        <v>-1.4704619780011572</v>
      </c>
      <c r="W620" s="10"/>
      <c r="X620" s="10">
        <f t="shared" si="178"/>
        <v>0.16643011384328271</v>
      </c>
      <c r="Y620" s="10">
        <f t="shared" si="179"/>
        <v>2.5033139228158845</v>
      </c>
      <c r="Z620" s="10"/>
      <c r="AA620" s="10">
        <f t="shared" si="183"/>
        <v>5.2963398099484804E-3</v>
      </c>
      <c r="AB620" s="10">
        <f t="shared" si="184"/>
        <v>-4.2595016187836343E-3</v>
      </c>
      <c r="AC620" s="10"/>
      <c r="AD620" s="10">
        <f t="shared" si="185"/>
        <v>5.1664301138432824</v>
      </c>
      <c r="AE620" s="10">
        <f t="shared" si="180"/>
        <v>-3.4966860771841155</v>
      </c>
      <c r="AF620" s="10"/>
      <c r="AG620" s="24">
        <f t="shared" si="186"/>
        <v>5.2963398099485914E-3</v>
      </c>
      <c r="AH620" s="24">
        <f t="shared" si="187"/>
        <v>-4.2595016187836343E-3</v>
      </c>
      <c r="AJ620" s="57">
        <f t="shared" si="188"/>
        <v>-99.100149999998621</v>
      </c>
      <c r="AL620">
        <f>(1-EXP(-$AW$21*((A625-$AW$23)/($AW$19)^($AW$22+1))))</f>
        <v>1.832160433840424E-2</v>
      </c>
      <c r="AR620" s="11">
        <f>($AW$18*$AW$15 -($AW$18*COS(RADIANS(A620)))-($AW$15*COS(RADIANS(DEGREES(ASIN(SIN(RADIANS(A621))*($AW$18/$AW$15)))))))</f>
        <v>-7.9721529846440931E-2</v>
      </c>
      <c r="AS620">
        <f t="shared" si="171"/>
        <v>361.66528373389684</v>
      </c>
    </row>
    <row r="621" spans="1:45" customFormat="1" x14ac:dyDescent="0.2">
      <c r="A621" s="7">
        <v>256</v>
      </c>
      <c r="B621" s="7">
        <v>315.54000000000002</v>
      </c>
      <c r="C621" s="7">
        <f t="shared" si="181"/>
        <v>3.1554E-4</v>
      </c>
      <c r="D621" s="7"/>
      <c r="E621" s="7">
        <v>1.4850000000000001</v>
      </c>
      <c r="F621" s="7"/>
      <c r="G621" s="7">
        <v>1.4159999999999999</v>
      </c>
      <c r="H621" s="7">
        <v>1.51</v>
      </c>
      <c r="I621" s="7">
        <v>1.3420000000000001</v>
      </c>
      <c r="J621" s="7">
        <v>1.673</v>
      </c>
      <c r="L621" s="13">
        <f t="shared" si="172"/>
        <v>3.1554E-4</v>
      </c>
      <c r="M621" s="12"/>
      <c r="N621" s="10">
        <f t="shared" si="173"/>
        <v>-3.1400000000000432</v>
      </c>
      <c r="O621" s="10">
        <f t="shared" si="174"/>
        <v>2.1999999999999797E-2</v>
      </c>
      <c r="P621" s="10"/>
      <c r="Q621" s="13">
        <f t="shared" si="175"/>
        <v>-3.1400000000000546E-6</v>
      </c>
      <c r="R621" s="10">
        <f t="shared" si="182"/>
        <v>2200</v>
      </c>
      <c r="S621" s="10"/>
      <c r="T621" s="10">
        <f t="shared" si="176"/>
        <v>148500</v>
      </c>
      <c r="U621" s="10"/>
      <c r="V621" s="10">
        <f t="shared" si="177"/>
        <v>-1.2926758893125174</v>
      </c>
      <c r="W621" s="10"/>
      <c r="X621" s="10">
        <f t="shared" si="178"/>
        <v>0.17172645365323119</v>
      </c>
      <c r="Y621" s="10">
        <f t="shared" si="179"/>
        <v>2.4990544211971009</v>
      </c>
      <c r="Z621" s="10"/>
      <c r="AA621" s="10">
        <f t="shared" si="183"/>
        <v>6.3867986614006E-3</v>
      </c>
      <c r="AB621" s="10">
        <f t="shared" si="184"/>
        <v>-4.3433959918379728E-3</v>
      </c>
      <c r="AC621" s="10"/>
      <c r="AD621" s="10">
        <f t="shared" si="185"/>
        <v>5.171726453653231</v>
      </c>
      <c r="AE621" s="10">
        <f t="shared" si="180"/>
        <v>-3.5009455788028991</v>
      </c>
      <c r="AF621" s="10"/>
      <c r="AG621" s="24">
        <f t="shared" si="186"/>
        <v>6.3867986614010164E-3</v>
      </c>
      <c r="AH621" s="24">
        <f t="shared" si="187"/>
        <v>-4.3433959918384168E-3</v>
      </c>
      <c r="AJ621" s="57">
        <f t="shared" si="188"/>
        <v>-99.079560000001365</v>
      </c>
      <c r="AL621">
        <f>(1-EXP(-$AW$21*((A626-$AW$23)/($AW$19)^($AW$22+1))))</f>
        <v>1.8387852939458993E-2</v>
      </c>
      <c r="AR621" s="11">
        <f>($AW$18*$AW$15 -($AW$18*COS(RADIANS(A621)))-($AW$15*COS(RADIANS(DEGREES(ASIN(SIN(RADIANS(A622))*($AW$18/$AW$15)))))))</f>
        <v>-8.0862218122335253E-2</v>
      </c>
      <c r="AS621">
        <f t="shared" si="171"/>
        <v>362.52975790022862</v>
      </c>
    </row>
    <row r="622" spans="1:45" customFormat="1" x14ac:dyDescent="0.2">
      <c r="A622" s="7">
        <v>257</v>
      </c>
      <c r="B622" s="7">
        <v>312.39999999999998</v>
      </c>
      <c r="C622" s="7">
        <f t="shared" si="181"/>
        <v>3.1239999999999995E-4</v>
      </c>
      <c r="D622" s="7"/>
      <c r="E622" s="7">
        <v>1.5069999999999999</v>
      </c>
      <c r="F622" s="7"/>
      <c r="G622" s="7">
        <v>1.419</v>
      </c>
      <c r="H622" s="7">
        <v>1.5009999999999999</v>
      </c>
      <c r="I622" s="7">
        <v>1.3580000000000001</v>
      </c>
      <c r="J622" s="7">
        <v>1.7509999999999999</v>
      </c>
      <c r="L622" s="13">
        <f t="shared" si="172"/>
        <v>3.1239999999999995E-4</v>
      </c>
      <c r="M622" s="12"/>
      <c r="N622" s="10">
        <f t="shared" si="173"/>
        <v>-3.1699999999999591</v>
      </c>
      <c r="O622" s="10">
        <f t="shared" si="174"/>
        <v>2.0000000000000018E-2</v>
      </c>
      <c r="P622" s="10"/>
      <c r="Q622" s="13">
        <f t="shared" si="175"/>
        <v>-3.1699999999999307E-6</v>
      </c>
      <c r="R622" s="10">
        <f t="shared" si="182"/>
        <v>2000</v>
      </c>
      <c r="S622" s="10"/>
      <c r="T622" s="10">
        <f t="shared" si="176"/>
        <v>150700</v>
      </c>
      <c r="U622" s="10"/>
      <c r="V622" s="10">
        <f t="shared" si="177"/>
        <v>-1.1887796488044562</v>
      </c>
      <c r="W622" s="10"/>
      <c r="X622" s="10">
        <f t="shared" si="178"/>
        <v>0.17811325231463179</v>
      </c>
      <c r="Y622" s="10">
        <f t="shared" si="179"/>
        <v>2.4947110252052629</v>
      </c>
      <c r="Z622" s="10"/>
      <c r="AA622" s="10">
        <f t="shared" si="183"/>
        <v>5.7257847417893637E-3</v>
      </c>
      <c r="AB622" s="10">
        <f t="shared" si="184"/>
        <v>-4.4294047635053957E-3</v>
      </c>
      <c r="AC622" s="10"/>
      <c r="AD622" s="10">
        <f t="shared" si="185"/>
        <v>5.178113252314632</v>
      </c>
      <c r="AE622" s="10">
        <f t="shared" si="180"/>
        <v>-3.5052889747947376</v>
      </c>
      <c r="AF622" s="10"/>
      <c r="AG622" s="24">
        <f t="shared" si="186"/>
        <v>5.7257847417888641E-3</v>
      </c>
      <c r="AH622" s="24">
        <f t="shared" si="187"/>
        <v>-4.4294047635049516E-3</v>
      </c>
      <c r="AJ622" s="57">
        <f t="shared" si="188"/>
        <v>-99.03079999999872</v>
      </c>
      <c r="AL622">
        <f>(1-EXP(-$AW$21*((A627-$AW$23)/($AW$19)^($AW$22+1))))</f>
        <v>1.8454097069724562E-2</v>
      </c>
      <c r="AR622" s="11">
        <f>($AW$18*$AW$15 -($AW$18*COS(RADIANS(A622)))-($AW$15*COS(RADIANS(DEGREES(ASIN(SIN(RADIANS(A623))*($AW$18/$AW$15)))))))</f>
        <v>-8.2024681994502052E-2</v>
      </c>
      <c r="AS622">
        <f t="shared" si="171"/>
        <v>364.23951890633816</v>
      </c>
    </row>
    <row r="623" spans="1:45" customFormat="1" x14ac:dyDescent="0.2">
      <c r="A623" s="7">
        <v>258</v>
      </c>
      <c r="B623" s="7">
        <v>309.23</v>
      </c>
      <c r="C623" s="7">
        <f t="shared" si="181"/>
        <v>3.0923000000000002E-4</v>
      </c>
      <c r="D623" s="7"/>
      <c r="E623" s="7">
        <v>1.5269999999999999</v>
      </c>
      <c r="F623" s="7"/>
      <c r="G623" s="7">
        <v>1.4219999999999999</v>
      </c>
      <c r="H623" s="7">
        <v>1.506</v>
      </c>
      <c r="I623" s="7">
        <v>1.353</v>
      </c>
      <c r="J623" s="7">
        <v>1.8280000000000001</v>
      </c>
      <c r="L623" s="13">
        <f t="shared" si="172"/>
        <v>3.0923000000000002E-4</v>
      </c>
      <c r="M623" s="12"/>
      <c r="N623" s="10">
        <f t="shared" si="173"/>
        <v>-3.2000000000000455</v>
      </c>
      <c r="O623" s="10">
        <f t="shared" si="174"/>
        <v>1.9000000000000128E-2</v>
      </c>
      <c r="P623" s="10"/>
      <c r="Q623" s="13">
        <f t="shared" si="175"/>
        <v>-3.2000000000000778E-6</v>
      </c>
      <c r="R623" s="10">
        <f t="shared" si="182"/>
        <v>1900</v>
      </c>
      <c r="S623" s="10"/>
      <c r="T623" s="10">
        <f t="shared" si="176"/>
        <v>152700</v>
      </c>
      <c r="U623" s="10"/>
      <c r="V623" s="10">
        <f t="shared" si="177"/>
        <v>-0.78917575172052146</v>
      </c>
      <c r="W623" s="10"/>
      <c r="X623" s="10">
        <f t="shared" si="178"/>
        <v>0.18383903705642116</v>
      </c>
      <c r="Y623" s="10">
        <f t="shared" si="179"/>
        <v>2.4902816204417575</v>
      </c>
      <c r="Z623" s="10"/>
      <c r="AA623" s="10">
        <f t="shared" si="183"/>
        <v>5.3704525258849722E-3</v>
      </c>
      <c r="AB623" s="10">
        <f t="shared" si="184"/>
        <v>-4.517618156810066E-3</v>
      </c>
      <c r="AC623" s="10"/>
      <c r="AD623" s="10">
        <f t="shared" si="185"/>
        <v>5.1838390370564209</v>
      </c>
      <c r="AE623" s="10">
        <f t="shared" si="180"/>
        <v>-3.5097183795582425</v>
      </c>
      <c r="AF623" s="10"/>
      <c r="AG623" s="24">
        <f t="shared" si="186"/>
        <v>5.3704525258853053E-3</v>
      </c>
      <c r="AH623" s="24">
        <f t="shared" si="187"/>
        <v>-4.517618156810066E-3</v>
      </c>
      <c r="AJ623" s="57">
        <f t="shared" si="188"/>
        <v>-98.953600000001416</v>
      </c>
      <c r="AL623">
        <f>(1-EXP(-$AW$21*((A628-$AW$23)/($AW$19)^($AW$22+1))))</f>
        <v>1.8520336729502707E-2</v>
      </c>
      <c r="AR623" s="11">
        <f>($AW$18*$AW$15 -($AW$18*COS(RADIANS(A623)))-($AW$15*COS(RADIANS(DEGREES(ASIN(SIN(RADIANS(A624))*($AW$18/$AW$15)))))))</f>
        <v>-8.3208861317024874E-2</v>
      </c>
      <c r="AS623">
        <f t="shared" si="171"/>
        <v>365.3284074250987</v>
      </c>
    </row>
    <row r="624" spans="1:45" customFormat="1" x14ac:dyDescent="0.2">
      <c r="A624" s="7">
        <v>259</v>
      </c>
      <c r="B624" s="7">
        <v>306.02999999999997</v>
      </c>
      <c r="C624" s="7">
        <f t="shared" si="181"/>
        <v>3.0602999999999994E-4</v>
      </c>
      <c r="D624" s="7"/>
      <c r="E624" s="7">
        <v>1.546</v>
      </c>
      <c r="F624" s="7"/>
      <c r="G624" s="7">
        <v>1.4239999999999999</v>
      </c>
      <c r="H624" s="7">
        <v>1.52</v>
      </c>
      <c r="I624" s="7">
        <v>1.3440000000000001</v>
      </c>
      <c r="J624" s="7">
        <v>1.895</v>
      </c>
      <c r="L624" s="13">
        <f t="shared" si="172"/>
        <v>3.0602999999999994E-4</v>
      </c>
      <c r="M624" s="12"/>
      <c r="N624" s="10">
        <f t="shared" si="173"/>
        <v>-3.2299999999999613</v>
      </c>
      <c r="O624" s="10">
        <f t="shared" si="174"/>
        <v>1.2999999999999901E-2</v>
      </c>
      <c r="P624" s="10"/>
      <c r="Q624" s="13">
        <f t="shared" si="175"/>
        <v>-3.2299999999999538E-6</v>
      </c>
      <c r="R624" s="10">
        <f t="shared" si="182"/>
        <v>1300</v>
      </c>
      <c r="S624" s="10"/>
      <c r="T624" s="10">
        <f t="shared" si="176"/>
        <v>154600</v>
      </c>
      <c r="U624" s="10"/>
      <c r="V624" s="10">
        <f t="shared" si="177"/>
        <v>0.11859120182858937</v>
      </c>
      <c r="W624" s="10"/>
      <c r="X624" s="10">
        <f t="shared" si="178"/>
        <v>0.18920948958230613</v>
      </c>
      <c r="Y624" s="10">
        <f t="shared" si="179"/>
        <v>2.4857640022849474</v>
      </c>
      <c r="Z624" s="10"/>
      <c r="AA624" s="10">
        <f t="shared" si="183"/>
        <v>3.6366256065355484E-3</v>
      </c>
      <c r="AB624" s="10">
        <f t="shared" si="184"/>
        <v>-4.6081314569121901E-3</v>
      </c>
      <c r="AC624" s="10"/>
      <c r="AD624" s="10">
        <f t="shared" si="185"/>
        <v>5.1892094895823062</v>
      </c>
      <c r="AE624" s="10">
        <f t="shared" si="180"/>
        <v>-3.5142359977150526</v>
      </c>
      <c r="AF624" s="10"/>
      <c r="AG624" s="24">
        <f t="shared" si="186"/>
        <v>3.6366256065356595E-3</v>
      </c>
      <c r="AH624" s="24">
        <f t="shared" si="187"/>
        <v>-4.6081314569121901E-3</v>
      </c>
      <c r="AJ624" s="57">
        <f t="shared" si="188"/>
        <v>-98.847689999998806</v>
      </c>
      <c r="AL624">
        <f>(1-EXP(-$AW$21*((A629-$AW$23)/($AW$19)^($AW$22+1))))</f>
        <v>1.8586571919094963E-2</v>
      </c>
      <c r="AR624" s="11">
        <f>($AW$18*$AW$15 -($AW$18*COS(RADIANS(A624)))-($AW$15*COS(RADIANS(DEGREES(ASIN(SIN(RADIANS(A625))*($AW$18/$AW$15)))))))</f>
        <v>-8.4414669731222663E-2</v>
      </c>
      <c r="AS624">
        <f t="shared" si="171"/>
        <v>366.04651633185489</v>
      </c>
    </row>
    <row r="625" spans="1:45" customFormat="1" x14ac:dyDescent="0.2">
      <c r="A625" s="7">
        <v>260</v>
      </c>
      <c r="B625" s="7">
        <v>302.8</v>
      </c>
      <c r="C625" s="7">
        <f t="shared" si="181"/>
        <v>3.0279999999999999E-4</v>
      </c>
      <c r="D625" s="7"/>
      <c r="E625" s="7">
        <v>1.5589999999999999</v>
      </c>
      <c r="F625" s="7"/>
      <c r="G625" s="7">
        <v>1.4259999999999999</v>
      </c>
      <c r="H625" s="7">
        <v>1.5249999999999999</v>
      </c>
      <c r="I625" s="7">
        <v>1.3640000000000001</v>
      </c>
      <c r="J625" s="7">
        <v>1.9219999999999999</v>
      </c>
      <c r="L625" s="13">
        <f t="shared" si="172"/>
        <v>3.0279999999999999E-4</v>
      </c>
      <c r="M625" s="12"/>
      <c r="N625" s="10">
        <f t="shared" si="173"/>
        <v>-3.2599999999999909</v>
      </c>
      <c r="O625" s="10">
        <f t="shared" si="174"/>
        <v>-2.0000000000000018E-3</v>
      </c>
      <c r="P625" s="10"/>
      <c r="Q625" s="13">
        <f t="shared" si="175"/>
        <v>-3.2599999999999925E-6</v>
      </c>
      <c r="R625" s="10">
        <f t="shared" si="182"/>
        <v>-200</v>
      </c>
      <c r="S625" s="10"/>
      <c r="T625" s="10">
        <f t="shared" si="176"/>
        <v>155900</v>
      </c>
      <c r="U625" s="10"/>
      <c r="V625" s="10">
        <f t="shared" si="177"/>
        <v>0.64392456979091062</v>
      </c>
      <c r="W625" s="10"/>
      <c r="X625" s="10">
        <f t="shared" si="178"/>
        <v>0.19284611518884168</v>
      </c>
      <c r="Y625" s="10">
        <f t="shared" si="179"/>
        <v>2.4811558708280352</v>
      </c>
      <c r="Z625" s="10"/>
      <c r="AA625" s="10">
        <f t="shared" si="183"/>
        <v>-5.5750262072140622E-4</v>
      </c>
      <c r="AB625" s="10">
        <f t="shared" si="184"/>
        <v>-4.7010453737321711E-3</v>
      </c>
      <c r="AC625" s="10"/>
      <c r="AD625" s="10">
        <f t="shared" si="185"/>
        <v>5.1928461151888419</v>
      </c>
      <c r="AE625" s="10">
        <f t="shared" si="180"/>
        <v>-3.5188441291719648</v>
      </c>
      <c r="AF625" s="10"/>
      <c r="AG625" s="24">
        <f t="shared" si="186"/>
        <v>-5.5750262072162826E-4</v>
      </c>
      <c r="AH625" s="24">
        <f t="shared" si="187"/>
        <v>-4.7010453737321711E-3</v>
      </c>
      <c r="AJ625" s="57">
        <f t="shared" si="188"/>
        <v>-98.712799999999731</v>
      </c>
      <c r="AL625">
        <f>(1-EXP(-$AW$21*((A630-$AW$23)/($AW$19)^($AW$22+1))))</f>
        <v>1.8652802638803201E-2</v>
      </c>
      <c r="AR625" s="11">
        <f>($AW$18*$AW$15 -($AW$18*COS(RADIANS(A625)))-($AW$15*COS(RADIANS(DEGREES(ASIN(SIN(RADIANS(A626))*($AW$18/$AW$15)))))))</f>
        <v>-8.5641993774202979E-2</v>
      </c>
      <c r="AS625">
        <f t="shared" si="171"/>
        <v>365.22859464289212</v>
      </c>
    </row>
    <row r="626" spans="1:45" customFormat="1" x14ac:dyDescent="0.2">
      <c r="A626" s="7">
        <v>261</v>
      </c>
      <c r="B626" s="7">
        <v>299.54000000000002</v>
      </c>
      <c r="C626" s="7">
        <f t="shared" si="181"/>
        <v>2.9954E-4</v>
      </c>
      <c r="D626" s="7"/>
      <c r="E626" s="7">
        <v>1.5569999999999999</v>
      </c>
      <c r="F626" s="7"/>
      <c r="G626" s="7">
        <v>1.4259999999999999</v>
      </c>
      <c r="H626" s="7">
        <v>1.53</v>
      </c>
      <c r="I626" s="7">
        <v>1.369</v>
      </c>
      <c r="J626" s="7">
        <v>1.903</v>
      </c>
      <c r="L626" s="13">
        <f t="shared" si="172"/>
        <v>2.9954E-4</v>
      </c>
      <c r="M626" s="12"/>
      <c r="N626" s="10">
        <f t="shared" si="173"/>
        <v>-3.2800000000000296</v>
      </c>
      <c r="O626" s="10">
        <f t="shared" si="174"/>
        <v>-1.0999999999999899E-2</v>
      </c>
      <c r="P626" s="10"/>
      <c r="Q626" s="13">
        <f t="shared" si="175"/>
        <v>-3.2800000000000364E-6</v>
      </c>
      <c r="R626" s="10">
        <f t="shared" si="182"/>
        <v>-1100</v>
      </c>
      <c r="S626" s="10"/>
      <c r="T626" s="10">
        <f t="shared" si="176"/>
        <v>155700</v>
      </c>
      <c r="U626" s="10"/>
      <c r="V626" s="10">
        <f t="shared" si="177"/>
        <v>-0.1720207335987938</v>
      </c>
      <c r="W626" s="10"/>
      <c r="X626" s="10">
        <f t="shared" si="178"/>
        <v>0.19228861256812027</v>
      </c>
      <c r="Y626" s="10">
        <f t="shared" si="179"/>
        <v>2.4764548254543031</v>
      </c>
      <c r="Z626" s="10"/>
      <c r="AA626" s="10">
        <f t="shared" si="183"/>
        <v>-3.0791229858141422E-3</v>
      </c>
      <c r="AB626" s="10">
        <f t="shared" si="184"/>
        <v>-4.7818069542118202E-3</v>
      </c>
      <c r="AC626" s="10"/>
      <c r="AD626" s="10">
        <f t="shared" si="185"/>
        <v>5.1922886125681202</v>
      </c>
      <c r="AE626" s="10">
        <f t="shared" si="180"/>
        <v>-3.5235451745456969</v>
      </c>
      <c r="AF626" s="10"/>
      <c r="AG626" s="24">
        <f t="shared" si="186"/>
        <v>-3.0791229858140312E-3</v>
      </c>
      <c r="AH626" s="24">
        <f t="shared" si="187"/>
        <v>-4.7818069542118202E-3</v>
      </c>
      <c r="AJ626" s="57">
        <f t="shared" si="188"/>
        <v>-98.249120000000886</v>
      </c>
      <c r="AL626">
        <f>(1-EXP(-$AW$21*((A631-$AW$23)/($AW$19)^($AW$22+1))))</f>
        <v>1.8719028888928957E-2</v>
      </c>
      <c r="AR626" s="11">
        <f>($AW$18*$AW$15 -($AW$18*COS(RADIANS(A626)))-($AW$15*COS(RADIANS(DEGREES(ASIN(SIN(RADIANS(A627))*($AW$18/$AW$15)))))))</f>
        <v>-8.6890692049715057E-2</v>
      </c>
      <c r="AS626">
        <f t="shared" si="171"/>
        <v>360.83297928684379</v>
      </c>
    </row>
    <row r="627" spans="1:45" customFormat="1" x14ac:dyDescent="0.2">
      <c r="A627" s="7">
        <v>262</v>
      </c>
      <c r="B627" s="7">
        <v>296.26</v>
      </c>
      <c r="C627" s="7">
        <f t="shared" si="181"/>
        <v>2.9625999999999996E-4</v>
      </c>
      <c r="D627" s="7"/>
      <c r="E627" s="7">
        <v>1.546</v>
      </c>
      <c r="F627" s="7"/>
      <c r="G627" s="7">
        <v>1.4259999999999999</v>
      </c>
      <c r="H627" s="7">
        <v>1.5369999999999999</v>
      </c>
      <c r="I627" s="7">
        <v>1.3440000000000001</v>
      </c>
      <c r="J627" s="7">
        <v>1.879</v>
      </c>
      <c r="L627" s="13">
        <f t="shared" si="172"/>
        <v>2.9625999999999996E-4</v>
      </c>
      <c r="M627" s="12"/>
      <c r="N627" s="10">
        <f t="shared" si="173"/>
        <v>-3.3199999999999932</v>
      </c>
      <c r="O627" s="10">
        <f t="shared" si="174"/>
        <v>2.9999999999998916E-3</v>
      </c>
      <c r="P627" s="10"/>
      <c r="Q627" s="13">
        <f t="shared" si="175"/>
        <v>-3.3199999999999614E-6</v>
      </c>
      <c r="R627" s="10">
        <f t="shared" si="182"/>
        <v>300</v>
      </c>
      <c r="S627" s="10"/>
      <c r="T627" s="10">
        <f t="shared" si="176"/>
        <v>154600</v>
      </c>
      <c r="U627" s="10"/>
      <c r="V627" s="10">
        <f t="shared" si="177"/>
        <v>0.50969464734941872</v>
      </c>
      <c r="W627" s="10"/>
      <c r="X627" s="10">
        <f t="shared" si="178"/>
        <v>0.18920948958230613</v>
      </c>
      <c r="Y627" s="10">
        <f t="shared" si="179"/>
        <v>2.4716730185000912</v>
      </c>
      <c r="Z627" s="10"/>
      <c r="AA627" s="10">
        <f t="shared" si="183"/>
        <v>8.4192817689984767E-4</v>
      </c>
      <c r="AB627" s="10">
        <f t="shared" si="184"/>
        <v>-4.8943412766959682E-3</v>
      </c>
      <c r="AC627" s="10"/>
      <c r="AD627" s="10">
        <f t="shared" si="185"/>
        <v>5.1892094895823062</v>
      </c>
      <c r="AE627" s="10">
        <f t="shared" si="180"/>
        <v>-3.5283269814999088</v>
      </c>
      <c r="AF627" s="10"/>
      <c r="AG627" s="24">
        <f t="shared" si="186"/>
        <v>8.4192817690009747E-4</v>
      </c>
      <c r="AH627" s="24">
        <f t="shared" si="187"/>
        <v>-4.8943412766959682E-3</v>
      </c>
      <c r="AJ627" s="57">
        <f t="shared" si="188"/>
        <v>-98.358319999999793</v>
      </c>
      <c r="AL627">
        <f>(1-EXP(-$AW$21*((A632-$AW$23)/($AW$19)^($AW$22+1))))</f>
        <v>1.878525066977399E-2</v>
      </c>
      <c r="AR627" s="11">
        <f>($AW$18*$AW$15 -($AW$18*COS(RADIANS(A627)))-($AW$15*COS(RADIANS(DEGREES(ASIN(SIN(RADIANS(A628))*($AW$18/$AW$15)))))))</f>
        <v>-8.8160594467900755E-2</v>
      </c>
      <c r="AS627">
        <f t="shared" si="171"/>
        <v>354.36049056783759</v>
      </c>
    </row>
    <row r="628" spans="1:45" customFormat="1" x14ac:dyDescent="0.2">
      <c r="A628" s="7">
        <v>263</v>
      </c>
      <c r="B628" s="7">
        <v>292.94</v>
      </c>
      <c r="C628" s="7">
        <f t="shared" si="181"/>
        <v>2.9294E-4</v>
      </c>
      <c r="D628" s="7"/>
      <c r="E628" s="7">
        <v>1.5489999999999999</v>
      </c>
      <c r="F628" s="7"/>
      <c r="G628" s="7">
        <v>1.4330000000000001</v>
      </c>
      <c r="H628" s="7">
        <v>1.538</v>
      </c>
      <c r="I628" s="7">
        <v>1.3819999999999999</v>
      </c>
      <c r="J628" s="7">
        <v>1.843</v>
      </c>
      <c r="L628" s="13">
        <f t="shared" si="172"/>
        <v>2.9294E-4</v>
      </c>
      <c r="M628" s="12"/>
      <c r="N628" s="10">
        <f t="shared" si="173"/>
        <v>-3.3299999999999841</v>
      </c>
      <c r="O628" s="10">
        <f t="shared" si="174"/>
        <v>-8.999999999999897E-3</v>
      </c>
      <c r="P628" s="10"/>
      <c r="Q628" s="13">
        <f t="shared" si="175"/>
        <v>-3.3300000000000105E-6</v>
      </c>
      <c r="R628" s="10">
        <f t="shared" si="182"/>
        <v>-900</v>
      </c>
      <c r="S628" s="10"/>
      <c r="T628" s="10">
        <f t="shared" si="176"/>
        <v>154900</v>
      </c>
      <c r="U628" s="10"/>
      <c r="V628" s="10">
        <f t="shared" si="177"/>
        <v>1.2293263901307716</v>
      </c>
      <c r="W628" s="10"/>
      <c r="X628" s="10">
        <f t="shared" si="178"/>
        <v>0.19005141775920598</v>
      </c>
      <c r="Y628" s="10">
        <f t="shared" si="179"/>
        <v>2.4667786772233953</v>
      </c>
      <c r="Z628" s="10"/>
      <c r="AA628" s="10">
        <f t="shared" si="183"/>
        <v>-2.5306969227429088E-3</v>
      </c>
      <c r="AB628" s="10">
        <f t="shared" si="184"/>
        <v>-4.9651236007757227E-3</v>
      </c>
      <c r="AC628" s="10"/>
      <c r="AD628" s="10">
        <f t="shared" si="185"/>
        <v>5.1900514177592063</v>
      </c>
      <c r="AE628" s="10">
        <f t="shared" si="180"/>
        <v>-3.5332213227766047</v>
      </c>
      <c r="AF628" s="10"/>
      <c r="AG628" s="24">
        <f t="shared" si="186"/>
        <v>-2.5306969227436582E-3</v>
      </c>
      <c r="AH628" s="24">
        <f t="shared" si="187"/>
        <v>-4.9651236007757227E-3</v>
      </c>
      <c r="AJ628" s="57">
        <f t="shared" si="188"/>
        <v>-97.54901999999953</v>
      </c>
      <c r="AL628">
        <f>(1-EXP(-$AW$21*((A633-$AW$23)/($AW$19)^($AW$22+1))))</f>
        <v>1.8851467981639725E-2</v>
      </c>
      <c r="AR628" s="11">
        <f>($AW$18*$AW$15 -($AW$18*COS(RADIANS(A628)))-($AW$15*COS(RADIANS(DEGREES(ASIN(SIN(RADIANS(A629))*($AW$18/$AW$15)))))))</f>
        <v>-8.9451501560225744E-2</v>
      </c>
      <c r="AS628">
        <f t="shared" si="171"/>
        <v>351.06932248607393</v>
      </c>
    </row>
    <row r="629" spans="1:45" customFormat="1" x14ac:dyDescent="0.2">
      <c r="A629" s="7">
        <v>264</v>
      </c>
      <c r="B629" s="7">
        <v>289.61</v>
      </c>
      <c r="C629" s="7">
        <f t="shared" si="181"/>
        <v>2.8960999999999999E-4</v>
      </c>
      <c r="D629" s="7"/>
      <c r="E629" s="7">
        <v>1.54</v>
      </c>
      <c r="F629" s="7"/>
      <c r="G629" s="7">
        <v>1.4390000000000001</v>
      </c>
      <c r="H629" s="7">
        <v>1.546</v>
      </c>
      <c r="I629" s="7">
        <v>1.3879999999999999</v>
      </c>
      <c r="J629" s="7">
        <v>1.786</v>
      </c>
      <c r="L629" s="13">
        <f t="shared" si="172"/>
        <v>2.8960999999999999E-4</v>
      </c>
      <c r="M629" s="12"/>
      <c r="N629" s="10">
        <f t="shared" si="173"/>
        <v>-3.3700000000000045</v>
      </c>
      <c r="O629" s="10">
        <f t="shared" si="174"/>
        <v>-2.200000000000002E-2</v>
      </c>
      <c r="P629" s="10"/>
      <c r="Q629" s="13">
        <f t="shared" si="175"/>
        <v>-3.3699999999999898E-6</v>
      </c>
      <c r="R629" s="10">
        <f t="shared" si="182"/>
        <v>-2200</v>
      </c>
      <c r="S629" s="10"/>
      <c r="T629" s="10">
        <f t="shared" si="176"/>
        <v>154000</v>
      </c>
      <c r="U629" s="10"/>
      <c r="V629" s="10">
        <f t="shared" si="177"/>
        <v>0.61226015799455802</v>
      </c>
      <c r="W629" s="10"/>
      <c r="X629" s="10">
        <f t="shared" si="178"/>
        <v>0.18752072083646307</v>
      </c>
      <c r="Y629" s="10">
        <f t="shared" si="179"/>
        <v>2.4618135536226196</v>
      </c>
      <c r="Z629" s="10"/>
      <c r="AA629" s="10">
        <f t="shared" si="183"/>
        <v>-6.2489492770015087E-3</v>
      </c>
      <c r="AB629" s="10">
        <f t="shared" si="184"/>
        <v>-5.083230399321792E-3</v>
      </c>
      <c r="AC629" s="10"/>
      <c r="AD629" s="10">
        <f t="shared" si="185"/>
        <v>5.1875207208364627</v>
      </c>
      <c r="AE629" s="10">
        <f t="shared" si="180"/>
        <v>-3.5381864463773804</v>
      </c>
      <c r="AF629" s="10"/>
      <c r="AG629" s="24">
        <f t="shared" si="186"/>
        <v>-6.2489492770012589E-3</v>
      </c>
      <c r="AH629" s="24">
        <f t="shared" si="187"/>
        <v>-5.083230399321792E-3</v>
      </c>
      <c r="AJ629" s="57">
        <f t="shared" si="188"/>
        <v>-97.598570000000137</v>
      </c>
      <c r="AL629">
        <f>(1-EXP(-$AW$21*((A634-$AW$23)/($AW$19)^($AW$22+1))))</f>
        <v>1.8917680824827809E-2</v>
      </c>
      <c r="AR629" s="11">
        <f>($AW$18*$AW$15 -($AW$18*COS(RADIANS(A629)))-($AW$15*COS(RADIANS(DEGREES(ASIN(SIN(RADIANS(A630))*($AW$18/$AW$15)))))))</f>
        <v>-9.0763183875468376E-2</v>
      </c>
      <c r="AS629">
        <f t="shared" si="171"/>
        <v>345.06194075219503</v>
      </c>
    </row>
    <row r="630" spans="1:45" customFormat="1" x14ac:dyDescent="0.2">
      <c r="A630" s="7">
        <v>265</v>
      </c>
      <c r="B630" s="7">
        <v>286.24</v>
      </c>
      <c r="C630" s="7">
        <f t="shared" si="181"/>
        <v>2.8624E-4</v>
      </c>
      <c r="D630" s="7"/>
      <c r="E630" s="7">
        <v>1.518</v>
      </c>
      <c r="F630" s="7"/>
      <c r="G630" s="7">
        <v>1.4410000000000001</v>
      </c>
      <c r="H630" s="7">
        <v>1.552</v>
      </c>
      <c r="I630" s="7">
        <v>1.359</v>
      </c>
      <c r="J630" s="7">
        <v>1.72</v>
      </c>
      <c r="L630" s="13">
        <f t="shared" si="172"/>
        <v>2.8624E-4</v>
      </c>
      <c r="M630" s="12"/>
      <c r="N630" s="10">
        <f t="shared" si="173"/>
        <v>-3.3799999999999955</v>
      </c>
      <c r="O630" s="10">
        <f t="shared" si="174"/>
        <v>-1.1000000000000121E-2</v>
      </c>
      <c r="P630" s="10"/>
      <c r="Q630" s="13">
        <f t="shared" si="175"/>
        <v>-3.3799999999999846E-6</v>
      </c>
      <c r="R630" s="10">
        <f t="shared" si="182"/>
        <v>-1100</v>
      </c>
      <c r="S630" s="10"/>
      <c r="T630" s="10">
        <f t="shared" si="176"/>
        <v>151800</v>
      </c>
      <c r="U630" s="10"/>
      <c r="V630" s="10">
        <f t="shared" si="177"/>
        <v>0.76953085471145821</v>
      </c>
      <c r="W630" s="10"/>
      <c r="X630" s="10">
        <f t="shared" si="178"/>
        <v>0.18127177155946156</v>
      </c>
      <c r="Y630" s="10">
        <f t="shared" si="179"/>
        <v>2.4567303232232978</v>
      </c>
      <c r="Z630" s="10"/>
      <c r="AA630" s="10">
        <f t="shared" si="183"/>
        <v>-3.1585192448297661E-3</v>
      </c>
      <c r="AB630" s="10">
        <f t="shared" si="184"/>
        <v>-5.1587861852304684E-3</v>
      </c>
      <c r="AC630" s="10"/>
      <c r="AD630" s="10">
        <f t="shared" si="185"/>
        <v>5.1812717715594614</v>
      </c>
      <c r="AE630" s="10">
        <f t="shared" si="180"/>
        <v>-3.5432696767767022</v>
      </c>
      <c r="AF630" s="10"/>
      <c r="AG630" s="24">
        <f t="shared" si="186"/>
        <v>-3.1585192448293498E-3</v>
      </c>
      <c r="AH630" s="24">
        <f t="shared" si="187"/>
        <v>-5.1587861852304684E-3</v>
      </c>
      <c r="AJ630" s="57">
        <f t="shared" si="188"/>
        <v>-96.749119999999863</v>
      </c>
      <c r="AL630">
        <f>(1-EXP(-$AW$21*((A635-$AW$23)/($AW$19)^($AW$22+1))))</f>
        <v>1.8983889199639892E-2</v>
      </c>
      <c r="AR630" s="11">
        <f>($AW$18*$AW$15 -($AW$18*COS(RADIANS(A630)))-($AW$15*COS(RADIANS(DEGREES(ASIN(SIN(RADIANS(A631))*($AW$18/$AW$15)))))))</f>
        <v>-9.2095381462166517E-2</v>
      </c>
      <c r="AS630">
        <f t="shared" si="171"/>
        <v>336.17458772352342</v>
      </c>
    </row>
    <row r="631" spans="1:45" customFormat="1" x14ac:dyDescent="0.2">
      <c r="A631" s="7">
        <v>266</v>
      </c>
      <c r="B631" s="7">
        <v>282.86</v>
      </c>
      <c r="C631" s="7">
        <f t="shared" si="181"/>
        <v>2.8286000000000001E-4</v>
      </c>
      <c r="D631" s="7"/>
      <c r="E631" s="7">
        <v>1.5069999999999999</v>
      </c>
      <c r="F631" s="7"/>
      <c r="G631" s="7">
        <v>1.44</v>
      </c>
      <c r="H631" s="7">
        <v>1.556</v>
      </c>
      <c r="I631" s="7">
        <v>1.39</v>
      </c>
      <c r="J631" s="7">
        <v>1.643</v>
      </c>
      <c r="L631" s="13">
        <f t="shared" si="172"/>
        <v>2.8286000000000001E-4</v>
      </c>
      <c r="M631" s="12"/>
      <c r="N631" s="10">
        <f t="shared" si="173"/>
        <v>-3.410000000000025</v>
      </c>
      <c r="O631" s="10">
        <f t="shared" si="174"/>
        <v>-1.399999999999979E-2</v>
      </c>
      <c r="P631" s="10"/>
      <c r="Q631" s="13">
        <f t="shared" si="175"/>
        <v>-3.4100000000000233E-6</v>
      </c>
      <c r="R631" s="10">
        <f t="shared" si="182"/>
        <v>-1400</v>
      </c>
      <c r="S631" s="10"/>
      <c r="T631" s="10">
        <f t="shared" si="176"/>
        <v>150700</v>
      </c>
      <c r="U631" s="10"/>
      <c r="V631" s="10">
        <f t="shared" si="177"/>
        <v>0.59878189808593485</v>
      </c>
      <c r="W631" s="10"/>
      <c r="X631" s="10">
        <f t="shared" si="178"/>
        <v>0.17811325231463179</v>
      </c>
      <c r="Y631" s="10">
        <f t="shared" si="179"/>
        <v>2.4515715370380673</v>
      </c>
      <c r="Z631" s="10"/>
      <c r="AA631" s="10">
        <f t="shared" si="183"/>
        <v>-4.0534445896063531E-3</v>
      </c>
      <c r="AB631" s="10">
        <f t="shared" si="184"/>
        <v>-5.2674230861433635E-3</v>
      </c>
      <c r="AC631" s="10"/>
      <c r="AD631" s="10">
        <f t="shared" si="185"/>
        <v>5.178113252314632</v>
      </c>
      <c r="AE631" s="10">
        <f t="shared" si="180"/>
        <v>-3.5484284629619327</v>
      </c>
      <c r="AF631" s="10"/>
      <c r="AG631" s="24">
        <f t="shared" si="186"/>
        <v>-4.0534445896067695E-3</v>
      </c>
      <c r="AH631" s="24">
        <f t="shared" si="187"/>
        <v>-5.2674230861433635E-3</v>
      </c>
      <c r="AJ631" s="57">
        <f t="shared" si="188"/>
        <v>-96.45526000000072</v>
      </c>
      <c r="AL631">
        <f>(1-EXP(-$AW$21*((A636-$AW$23)/($AW$19)^($AW$22+1))))</f>
        <v>1.9050093106377508E-2</v>
      </c>
      <c r="AR631" s="11">
        <f>($AW$18*$AW$15 -($AW$18*COS(RADIANS(A631)))-($AW$15*COS(RADIANS(DEGREES(ASIN(SIN(RADIANS(A632))*($AW$18/$AW$15)))))))</f>
        <v>-9.344780344236156E-2</v>
      </c>
      <c r="AS631">
        <f t="shared" si="171"/>
        <v>329.79766426967615</v>
      </c>
    </row>
    <row r="632" spans="1:45" customFormat="1" x14ac:dyDescent="0.2">
      <c r="A632" s="7">
        <v>267</v>
      </c>
      <c r="B632" s="7">
        <v>279.45</v>
      </c>
      <c r="C632" s="7">
        <f t="shared" si="181"/>
        <v>2.7944999999999999E-4</v>
      </c>
      <c r="D632" s="7"/>
      <c r="E632" s="7">
        <v>1.4930000000000001</v>
      </c>
      <c r="F632" s="7"/>
      <c r="G632" s="7">
        <v>1.446</v>
      </c>
      <c r="H632" s="7">
        <v>1.5569999999999999</v>
      </c>
      <c r="I632" s="7">
        <v>1.3779999999999999</v>
      </c>
      <c r="J632" s="7">
        <v>1.5920000000000001</v>
      </c>
      <c r="L632" s="13">
        <f t="shared" si="172"/>
        <v>2.7944999999999999E-4</v>
      </c>
      <c r="M632" s="12"/>
      <c r="N632" s="10">
        <f t="shared" si="173"/>
        <v>-3.4300000000000068</v>
      </c>
      <c r="O632" s="10">
        <f t="shared" si="174"/>
        <v>-1.1000000000000121E-2</v>
      </c>
      <c r="P632" s="10"/>
      <c r="Q632" s="13">
        <f t="shared" si="175"/>
        <v>-3.4300000000000129E-6</v>
      </c>
      <c r="R632" s="10">
        <f t="shared" si="182"/>
        <v>-1100</v>
      </c>
      <c r="S632" s="10"/>
      <c r="T632" s="10">
        <f t="shared" si="176"/>
        <v>149300</v>
      </c>
      <c r="U632" s="10"/>
      <c r="V632" s="10">
        <f t="shared" si="177"/>
        <v>-0.26700434559220698</v>
      </c>
      <c r="W632" s="10"/>
      <c r="X632" s="10">
        <f t="shared" si="178"/>
        <v>0.17405980772502544</v>
      </c>
      <c r="Y632" s="10">
        <f t="shared" si="179"/>
        <v>2.4463041139519239</v>
      </c>
      <c r="Z632" s="10"/>
      <c r="AA632" s="10">
        <f t="shared" si="183"/>
        <v>-3.2116040817160851E-3</v>
      </c>
      <c r="AB632" s="10">
        <f t="shared" si="184"/>
        <v>-5.3635624122603254E-3</v>
      </c>
      <c r="AC632" s="10"/>
      <c r="AD632" s="10">
        <f t="shared" si="185"/>
        <v>5.1740598077250253</v>
      </c>
      <c r="AE632" s="10">
        <f t="shared" si="180"/>
        <v>-3.5536958860480761</v>
      </c>
      <c r="AF632" s="10"/>
      <c r="AG632" s="24">
        <f t="shared" si="186"/>
        <v>-3.2116040817156133E-3</v>
      </c>
      <c r="AH632" s="24">
        <f t="shared" si="187"/>
        <v>-5.3635624122603254E-3</v>
      </c>
      <c r="AJ632" s="57">
        <f t="shared" si="188"/>
        <v>-95.851350000000181</v>
      </c>
      <c r="AL632">
        <f>(1-EXP(-$AW$21*((A637-$AW$23)/($AW$19)^($AW$22+1))))</f>
        <v>1.9116292545342084E-2</v>
      </c>
      <c r="AR632" s="11">
        <f>($AW$18*$AW$15 -($AW$18*COS(RADIANS(A632)))-($AW$15*COS(RADIANS(DEGREES(ASIN(SIN(RADIANS(A633))*($AW$18/$AW$15)))))))</f>
        <v>-9.4820127680859914E-2</v>
      </c>
      <c r="AS632">
        <f t="shared" si="171"/>
        <v>322.7949322339872</v>
      </c>
    </row>
    <row r="633" spans="1:45" customFormat="1" x14ac:dyDescent="0.2">
      <c r="A633" s="7">
        <v>268</v>
      </c>
      <c r="B633" s="7">
        <v>276.02</v>
      </c>
      <c r="C633" s="7">
        <f t="shared" si="181"/>
        <v>2.7601999999999998E-4</v>
      </c>
      <c r="D633" s="7"/>
      <c r="E633" s="7">
        <v>1.482</v>
      </c>
      <c r="F633" s="7"/>
      <c r="G633" s="7">
        <v>1.4490000000000001</v>
      </c>
      <c r="H633" s="7">
        <v>1.5580000000000001</v>
      </c>
      <c r="I633" s="7">
        <v>1.37</v>
      </c>
      <c r="J633" s="7">
        <v>1.5509999999999999</v>
      </c>
      <c r="L633" s="13">
        <f t="shared" si="172"/>
        <v>2.7601999999999998E-4</v>
      </c>
      <c r="M633" s="12"/>
      <c r="N633" s="10">
        <f t="shared" si="173"/>
        <v>-3.4599999999999795</v>
      </c>
      <c r="O633" s="10">
        <f t="shared" si="174"/>
        <v>5.0000000000001155E-3</v>
      </c>
      <c r="P633" s="10"/>
      <c r="Q633" s="13">
        <f t="shared" si="175"/>
        <v>-3.4599999999999974E-6</v>
      </c>
      <c r="R633" s="10">
        <f t="shared" si="182"/>
        <v>500</v>
      </c>
      <c r="S633" s="10"/>
      <c r="T633" s="10">
        <f t="shared" si="176"/>
        <v>148200</v>
      </c>
      <c r="U633" s="10"/>
      <c r="V633" s="10">
        <f t="shared" si="177"/>
        <v>-0.2096615973972234</v>
      </c>
      <c r="W633" s="10"/>
      <c r="X633" s="10">
        <f t="shared" si="178"/>
        <v>0.17084820364330935</v>
      </c>
      <c r="Y633" s="10">
        <f t="shared" si="179"/>
        <v>2.4409405515396636</v>
      </c>
      <c r="Z633" s="10"/>
      <c r="AA633" s="10">
        <f t="shared" si="183"/>
        <v>1.4627648786448844E-3</v>
      </c>
      <c r="AB633" s="10">
        <f t="shared" si="184"/>
        <v>-5.4784309798425745E-3</v>
      </c>
      <c r="AC633" s="10"/>
      <c r="AD633" s="10">
        <f t="shared" si="185"/>
        <v>5.1708482036433097</v>
      </c>
      <c r="AE633" s="10">
        <f t="shared" si="180"/>
        <v>-3.5590594484603364</v>
      </c>
      <c r="AF633" s="10"/>
      <c r="AG633" s="24">
        <f t="shared" si="186"/>
        <v>1.4627648786449399E-3</v>
      </c>
      <c r="AH633" s="24">
        <f t="shared" si="187"/>
        <v>-5.4784309798425745E-3</v>
      </c>
      <c r="AJ633" s="57">
        <f t="shared" si="188"/>
        <v>-95.50291999999942</v>
      </c>
      <c r="AL633">
        <f>(1-EXP(-$AW$21*((A638-$AW$23)/($AW$19)^($AW$22+1))))</f>
        <v>1.9182487516835156E-2</v>
      </c>
      <c r="AR633" s="11">
        <f>($AW$18*$AW$15 -($AW$18*COS(RADIANS(A633)))-($AW$15*COS(RADIANS(DEGREES(ASIN(SIN(RADIANS(A634))*($AW$18/$AW$15)))))))</f>
        <v>-9.6212000553542176E-2</v>
      </c>
      <c r="AS633">
        <f t="shared" si="171"/>
        <v>316.48384142596541</v>
      </c>
    </row>
    <row r="634" spans="1:45" customFormat="1" x14ac:dyDescent="0.2">
      <c r="A634" s="7">
        <v>269</v>
      </c>
      <c r="B634" s="7">
        <v>272.56</v>
      </c>
      <c r="C634" s="7">
        <f t="shared" si="181"/>
        <v>2.7255999999999998E-4</v>
      </c>
      <c r="D634" s="7"/>
      <c r="E634" s="7">
        <v>1.4870000000000001</v>
      </c>
      <c r="F634" s="7"/>
      <c r="G634" s="7">
        <v>1.452</v>
      </c>
      <c r="H634" s="7">
        <v>1.5669999999999999</v>
      </c>
      <c r="I634" s="7">
        <v>1.3979999999999999</v>
      </c>
      <c r="J634" s="7">
        <v>1.5309999999999999</v>
      </c>
      <c r="L634" s="13">
        <f t="shared" si="172"/>
        <v>2.7255999999999998E-4</v>
      </c>
      <c r="M634" s="12"/>
      <c r="N634" s="10">
        <f t="shared" si="173"/>
        <v>-3.4700000000000273</v>
      </c>
      <c r="O634" s="10">
        <f t="shared" si="174"/>
        <v>4.0000000000000036E-3</v>
      </c>
      <c r="P634" s="10"/>
      <c r="Q634" s="13">
        <f t="shared" si="175"/>
        <v>-3.4699999999999922E-6</v>
      </c>
      <c r="R634" s="10">
        <f t="shared" si="182"/>
        <v>400</v>
      </c>
      <c r="S634" s="10"/>
      <c r="T634" s="10">
        <f t="shared" si="176"/>
        <v>148700</v>
      </c>
      <c r="U634" s="10"/>
      <c r="V634" s="10">
        <f t="shared" si="177"/>
        <v>-0.30763922470159355</v>
      </c>
      <c r="W634" s="10"/>
      <c r="X634" s="10">
        <f t="shared" si="178"/>
        <v>0.17231096852195424</v>
      </c>
      <c r="Y634" s="10">
        <f t="shared" si="179"/>
        <v>2.435462120559821</v>
      </c>
      <c r="Z634" s="10"/>
      <c r="AA634" s="10">
        <f t="shared" si="183"/>
        <v>1.1666749310403346E-3</v>
      </c>
      <c r="AB634" s="10">
        <f t="shared" si="184"/>
        <v>-5.5645618726734014E-3</v>
      </c>
      <c r="AC634" s="10"/>
      <c r="AD634" s="10">
        <f t="shared" si="185"/>
        <v>5.1723109685219546</v>
      </c>
      <c r="AE634" s="10">
        <f t="shared" si="180"/>
        <v>-3.564537879440179</v>
      </c>
      <c r="AF634" s="10"/>
      <c r="AG634" s="24">
        <f t="shared" si="186"/>
        <v>1.1666749310403901E-3</v>
      </c>
      <c r="AH634" s="24">
        <f t="shared" si="187"/>
        <v>-5.5645618726734014E-3</v>
      </c>
      <c r="AJ634" s="57">
        <f t="shared" si="188"/>
        <v>-94.578320000000744</v>
      </c>
      <c r="AL634">
        <f>(1-EXP(-$AW$21*((A639-$AW$23)/($AW$19)^($AW$22+1))))</f>
        <v>1.9248678021158372E-2</v>
      </c>
      <c r="AR634" s="11">
        <f>($AW$18*$AW$15 -($AW$18*COS(RADIANS(A634)))-($AW$15*COS(RADIANS(DEGREES(ASIN(SIN(RADIANS(A635))*($AW$18/$AW$15)))))))</f>
        <v>-9.7623036817515677E-2</v>
      </c>
      <c r="AS634">
        <f t="shared" ref="AS634:AS697" si="189">(T634*C634)/($AV$28*$AW$27)</f>
        <v>313.57098862397345</v>
      </c>
    </row>
    <row r="635" spans="1:45" customFormat="1" x14ac:dyDescent="0.2">
      <c r="A635" s="7">
        <v>270</v>
      </c>
      <c r="B635" s="7">
        <v>269.08999999999997</v>
      </c>
      <c r="C635" s="7">
        <f t="shared" si="181"/>
        <v>2.6908999999999999E-4</v>
      </c>
      <c r="D635" s="7"/>
      <c r="E635" s="7">
        <v>1.4910000000000001</v>
      </c>
      <c r="F635" s="7"/>
      <c r="G635" s="7">
        <v>1.4610000000000001</v>
      </c>
      <c r="H635" s="7">
        <v>1.575</v>
      </c>
      <c r="I635" s="7">
        <v>1.397</v>
      </c>
      <c r="J635" s="7">
        <v>1.5309999999999999</v>
      </c>
      <c r="L635" s="13">
        <f t="shared" si="172"/>
        <v>2.6908999999999999E-4</v>
      </c>
      <c r="M635" s="12"/>
      <c r="N635" s="10">
        <f t="shared" si="173"/>
        <v>-3.4899999999999523</v>
      </c>
      <c r="O635" s="10">
        <f t="shared" si="174"/>
        <v>6.0000000000000053E-3</v>
      </c>
      <c r="P635" s="10"/>
      <c r="Q635" s="13">
        <f t="shared" si="175"/>
        <v>-3.4899999999999818E-6</v>
      </c>
      <c r="R635" s="10">
        <f t="shared" si="182"/>
        <v>600</v>
      </c>
      <c r="S635" s="10"/>
      <c r="T635" s="10">
        <f t="shared" si="176"/>
        <v>149100</v>
      </c>
      <c r="U635" s="10"/>
      <c r="V635" s="10">
        <f t="shared" si="177"/>
        <v>-1.1461099474946506</v>
      </c>
      <c r="W635" s="10"/>
      <c r="X635" s="10">
        <f t="shared" si="178"/>
        <v>0.17347764345299457</v>
      </c>
      <c r="Y635" s="10">
        <f t="shared" si="179"/>
        <v>2.4298975586871476</v>
      </c>
      <c r="Z635" s="10"/>
      <c r="AA635" s="10">
        <f t="shared" si="183"/>
        <v>1.7441568900578019E-3</v>
      </c>
      <c r="AB635" s="10">
        <f t="shared" si="184"/>
        <v>-5.669487991167621E-3</v>
      </c>
      <c r="AC635" s="10"/>
      <c r="AD635" s="10">
        <f t="shared" si="185"/>
        <v>5.173477643452995</v>
      </c>
      <c r="AE635" s="10">
        <f t="shared" si="180"/>
        <v>-3.5701024413128524</v>
      </c>
      <c r="AF635" s="10"/>
      <c r="AG635" s="24">
        <f t="shared" si="186"/>
        <v>1.7441568900578019E-3</v>
      </c>
      <c r="AH635" s="24">
        <f t="shared" si="187"/>
        <v>-5.669487991167621E-3</v>
      </c>
      <c r="AJ635" s="57">
        <f t="shared" si="188"/>
        <v>-93.912409999998701</v>
      </c>
      <c r="AL635">
        <f>(1-EXP(-$AW$21*((A640-$AW$23)/($AW$19)^($AW$22+1))))</f>
        <v>1.9314864058612935E-2</v>
      </c>
      <c r="AR635" s="11">
        <f>($AW$18*$AW$15 -($AW$18*COS(RADIANS(A635)))-($AW$15*COS(RADIANS(DEGREES(ASIN(SIN(RADIANS(A636))*($AW$18/$AW$15)))))))</f>
        <v>-9.9052819585125726E-2</v>
      </c>
      <c r="AS635">
        <f t="shared" si="189"/>
        <v>310.41163283354007</v>
      </c>
    </row>
    <row r="636" spans="1:45" customFormat="1" x14ac:dyDescent="0.2">
      <c r="A636" s="7">
        <v>271</v>
      </c>
      <c r="B636" s="7">
        <v>265.60000000000002</v>
      </c>
      <c r="C636" s="7">
        <f t="shared" si="181"/>
        <v>2.656E-4</v>
      </c>
      <c r="D636" s="7"/>
      <c r="E636" s="7">
        <v>1.4970000000000001</v>
      </c>
      <c r="F636" s="7"/>
      <c r="G636" s="7">
        <v>1.464</v>
      </c>
      <c r="H636" s="7">
        <v>1.5840000000000001</v>
      </c>
      <c r="I636" s="7">
        <v>1.39</v>
      </c>
      <c r="J636" s="7">
        <v>1.552</v>
      </c>
      <c r="L636" s="13">
        <f t="shared" si="172"/>
        <v>2.656E-4</v>
      </c>
      <c r="M636" s="12"/>
      <c r="N636" s="10">
        <f t="shared" si="173"/>
        <v>-3.5100000000000477</v>
      </c>
      <c r="O636" s="10">
        <f t="shared" si="174"/>
        <v>2.2999999999999909E-2</v>
      </c>
      <c r="P636" s="10"/>
      <c r="Q636" s="13">
        <f t="shared" si="175"/>
        <v>-3.5100000000000257E-6</v>
      </c>
      <c r="R636" s="10">
        <f t="shared" si="182"/>
        <v>2300</v>
      </c>
      <c r="S636" s="10"/>
      <c r="T636" s="10">
        <f t="shared" si="176"/>
        <v>149700</v>
      </c>
      <c r="U636" s="10"/>
      <c r="V636" s="10">
        <f t="shared" si="177"/>
        <v>-0.82255111099130673</v>
      </c>
      <c r="W636" s="10"/>
      <c r="X636" s="10">
        <f t="shared" si="178"/>
        <v>0.17522180034305238</v>
      </c>
      <c r="Y636" s="10">
        <f t="shared" si="179"/>
        <v>2.42422807069598</v>
      </c>
      <c r="Z636" s="10"/>
      <c r="AA636" s="10">
        <f t="shared" si="183"/>
        <v>6.6217876017201638E-3</v>
      </c>
      <c r="AB636" s="10">
        <f t="shared" si="184"/>
        <v>-5.7776198663965772E-3</v>
      </c>
      <c r="AC636" s="10"/>
      <c r="AD636" s="10">
        <f t="shared" si="185"/>
        <v>5.1752218003430528</v>
      </c>
      <c r="AE636" s="10">
        <f t="shared" si="180"/>
        <v>-3.57577192930402</v>
      </c>
      <c r="AF636" s="10"/>
      <c r="AG636" s="24">
        <f t="shared" si="186"/>
        <v>6.6217876017198307E-3</v>
      </c>
      <c r="AH636" s="24">
        <f t="shared" si="187"/>
        <v>-5.7776198663965772E-3</v>
      </c>
      <c r="AJ636" s="57">
        <f t="shared" si="188"/>
        <v>-93.225600000001279</v>
      </c>
      <c r="AL636">
        <f>(1-EXP(-$AW$21*((A641-$AW$23)/($AW$19)^($AW$22+1))))</f>
        <v>1.9381045629500604E-2</v>
      </c>
      <c r="AR636" s="11">
        <f>($AW$18*$AW$15 -($AW$18*COS(RADIANS(A636)))-($AW$15*COS(RADIANS(DEGREES(ASIN(SIN(RADIANS(A637))*($AW$18/$AW$15)))))))</f>
        <v>-0.10050090040303042</v>
      </c>
      <c r="AS636">
        <f t="shared" si="189"/>
        <v>307.61864666473355</v>
      </c>
    </row>
    <row r="637" spans="1:45" customFormat="1" x14ac:dyDescent="0.2">
      <c r="A637" s="7">
        <v>272</v>
      </c>
      <c r="B637" s="7">
        <v>262.08999999999997</v>
      </c>
      <c r="C637" s="7">
        <f t="shared" si="181"/>
        <v>2.6208999999999998E-4</v>
      </c>
      <c r="D637" s="7"/>
      <c r="E637" s="7">
        <v>1.52</v>
      </c>
      <c r="F637" s="7"/>
      <c r="G637" s="7">
        <v>1.468</v>
      </c>
      <c r="H637" s="7">
        <v>1.595</v>
      </c>
      <c r="I637" s="7">
        <v>1.419</v>
      </c>
      <c r="J637" s="7">
        <v>1.599</v>
      </c>
      <c r="L637" s="13">
        <f t="shared" si="172"/>
        <v>2.6208999999999998E-4</v>
      </c>
      <c r="M637" s="12"/>
      <c r="N637" s="10">
        <f t="shared" si="173"/>
        <v>-3.5199999999999818</v>
      </c>
      <c r="O637" s="10">
        <f t="shared" si="174"/>
        <v>1.6999999999999904E-2</v>
      </c>
      <c r="P637" s="10"/>
      <c r="Q637" s="13">
        <f t="shared" si="175"/>
        <v>-3.5200000000000205E-6</v>
      </c>
      <c r="R637" s="10">
        <f t="shared" si="182"/>
        <v>1700</v>
      </c>
      <c r="S637" s="10"/>
      <c r="T637" s="10">
        <f t="shared" si="176"/>
        <v>152000</v>
      </c>
      <c r="U637" s="10"/>
      <c r="V637" s="10">
        <f t="shared" si="177"/>
        <v>-0.56416012759469991</v>
      </c>
      <c r="W637" s="10"/>
      <c r="X637" s="10">
        <f t="shared" si="178"/>
        <v>0.18184358794477254</v>
      </c>
      <c r="Y637" s="10">
        <f t="shared" si="179"/>
        <v>2.4184504508295834</v>
      </c>
      <c r="Z637" s="10"/>
      <c r="AA637" s="10">
        <f t="shared" si="183"/>
        <v>4.8302795549725608E-3</v>
      </c>
      <c r="AB637" s="10">
        <f t="shared" si="184"/>
        <v>-5.8723153983111231E-3</v>
      </c>
      <c r="AC637" s="10"/>
      <c r="AD637" s="10">
        <f t="shared" si="185"/>
        <v>5.1818435879447726</v>
      </c>
      <c r="AE637" s="10">
        <f t="shared" si="180"/>
        <v>-3.5815495491704166</v>
      </c>
      <c r="AF637" s="10"/>
      <c r="AG637" s="24">
        <f t="shared" si="186"/>
        <v>4.8302795549721722E-3</v>
      </c>
      <c r="AH637" s="24">
        <f t="shared" si="187"/>
        <v>-5.8723153983111231E-3</v>
      </c>
      <c r="AJ637" s="57">
        <f t="shared" si="188"/>
        <v>-92.255679999999515</v>
      </c>
      <c r="AL637">
        <f>(1-EXP(-$AW$21*((A642-$AW$23)/($AW$19)^($AW$22+1))))</f>
        <v>1.9447222734122471E-2</v>
      </c>
      <c r="AR637" s="11">
        <f>($AW$18*$AW$15 -($AW$18*COS(RADIANS(A637)))-($AW$15*COS(RADIANS(DEGREES(ASIN(SIN(RADIANS(A638))*($AW$18/$AW$15)))))))</f>
        <v>-0.10196679943671699</v>
      </c>
      <c r="AS637">
        <f t="shared" si="189"/>
        <v>308.21716746401239</v>
      </c>
    </row>
    <row r="638" spans="1:45" customFormat="1" x14ac:dyDescent="0.2">
      <c r="A638" s="7">
        <v>273</v>
      </c>
      <c r="B638" s="7">
        <v>258.57</v>
      </c>
      <c r="C638" s="7">
        <f t="shared" si="181"/>
        <v>2.5856999999999996E-4</v>
      </c>
      <c r="D638" s="7"/>
      <c r="E638" s="7">
        <v>1.5369999999999999</v>
      </c>
      <c r="F638" s="7"/>
      <c r="G638" s="7">
        <v>1.4710000000000001</v>
      </c>
      <c r="H638" s="7">
        <v>1.601</v>
      </c>
      <c r="I638" s="7">
        <v>1.415</v>
      </c>
      <c r="J638" s="7">
        <v>1.661</v>
      </c>
      <c r="L638" s="13">
        <f t="shared" si="172"/>
        <v>2.5856999999999996E-4</v>
      </c>
      <c r="M638" s="12"/>
      <c r="N638" s="10">
        <f t="shared" si="173"/>
        <v>-3.539999999999992</v>
      </c>
      <c r="O638" s="10">
        <f t="shared" si="174"/>
        <v>1.2000000000000011E-2</v>
      </c>
      <c r="P638" s="10"/>
      <c r="Q638" s="13">
        <f t="shared" si="175"/>
        <v>-3.5399999999999559E-6</v>
      </c>
      <c r="R638" s="10">
        <f t="shared" si="182"/>
        <v>1200</v>
      </c>
      <c r="S638" s="10"/>
      <c r="T638" s="10">
        <f t="shared" si="176"/>
        <v>153700</v>
      </c>
      <c r="U638" s="10"/>
      <c r="V638" s="10">
        <f t="shared" si="177"/>
        <v>-0.41212102455442678</v>
      </c>
      <c r="W638" s="10"/>
      <c r="X638" s="10">
        <f t="shared" si="178"/>
        <v>0.1866738674997451</v>
      </c>
      <c r="Y638" s="10">
        <f t="shared" si="179"/>
        <v>2.4125781354312723</v>
      </c>
      <c r="Z638" s="10"/>
      <c r="AA638" s="10">
        <f t="shared" si="183"/>
        <v>3.3775502594608764E-3</v>
      </c>
      <c r="AB638" s="10">
        <f t="shared" si="184"/>
        <v>-5.9868645341203397E-3</v>
      </c>
      <c r="AC638" s="10"/>
      <c r="AD638" s="10">
        <f t="shared" si="185"/>
        <v>5.1866738674997448</v>
      </c>
      <c r="AE638" s="10">
        <f t="shared" si="180"/>
        <v>-3.5874218645687277</v>
      </c>
      <c r="AF638" s="10"/>
      <c r="AG638" s="24">
        <f t="shared" si="186"/>
        <v>3.3775502594615148E-3</v>
      </c>
      <c r="AH638" s="24">
        <f t="shared" si="187"/>
        <v>-5.9868645341203397E-3</v>
      </c>
      <c r="AJ638" s="57">
        <f t="shared" si="188"/>
        <v>-91.533779999999794</v>
      </c>
      <c r="AL638">
        <f>(1-EXP(-$AW$21*((A643-$AW$23)/($AW$19)^($AW$22+1))))</f>
        <v>1.9513395372780185E-2</v>
      </c>
      <c r="AR638" s="11">
        <f>($AW$18*$AW$15 -($AW$18*COS(RADIANS(A638)))-($AW$15*COS(RADIANS(DEGREES(ASIN(SIN(RADIANS(A639))*($AW$18/$AW$15)))))))</f>
        <v>-0.10345000576000149</v>
      </c>
      <c r="AS638">
        <f t="shared" si="189"/>
        <v>307.47852502311326</v>
      </c>
    </row>
    <row r="639" spans="1:45" customFormat="1" x14ac:dyDescent="0.2">
      <c r="A639" s="7">
        <v>274</v>
      </c>
      <c r="B639" s="7">
        <v>255.03</v>
      </c>
      <c r="C639" s="7">
        <f t="shared" si="181"/>
        <v>2.5503E-4</v>
      </c>
      <c r="D639" s="7"/>
      <c r="E639" s="7">
        <v>1.5489999999999999</v>
      </c>
      <c r="F639" s="7"/>
      <c r="G639" s="7">
        <v>1.48</v>
      </c>
      <c r="H639" s="7">
        <v>1.607</v>
      </c>
      <c r="I639" s="7">
        <v>1.407</v>
      </c>
      <c r="J639" s="7">
        <v>1.7030000000000001</v>
      </c>
      <c r="L639" s="13">
        <f t="shared" si="172"/>
        <v>2.5503E-4</v>
      </c>
      <c r="M639" s="12"/>
      <c r="N639" s="10">
        <f t="shared" si="173"/>
        <v>-3.5600000000000023</v>
      </c>
      <c r="O639" s="10">
        <f t="shared" si="174"/>
        <v>9.000000000000119E-3</v>
      </c>
      <c r="P639" s="10"/>
      <c r="Q639" s="13">
        <f t="shared" si="175"/>
        <v>-3.5599999999999998E-6</v>
      </c>
      <c r="R639" s="10">
        <f t="shared" si="182"/>
        <v>900</v>
      </c>
      <c r="S639" s="10"/>
      <c r="T639" s="10">
        <f t="shared" si="176"/>
        <v>154900</v>
      </c>
      <c r="U639" s="10"/>
      <c r="V639" s="10">
        <f t="shared" si="177"/>
        <v>-0.13454044109150801</v>
      </c>
      <c r="W639" s="10"/>
      <c r="X639" s="10">
        <f t="shared" si="178"/>
        <v>0.19005141775920598</v>
      </c>
      <c r="Y639" s="10">
        <f t="shared" si="179"/>
        <v>2.406591270897152</v>
      </c>
      <c r="Z639" s="10"/>
      <c r="AA639" s="10">
        <f t="shared" si="183"/>
        <v>2.5160355773396759E-3</v>
      </c>
      <c r="AB639" s="10">
        <f t="shared" si="184"/>
        <v>-6.1050891059477586E-3</v>
      </c>
      <c r="AC639" s="10"/>
      <c r="AD639" s="10">
        <f t="shared" si="185"/>
        <v>5.1900514177592063</v>
      </c>
      <c r="AE639" s="10">
        <f t="shared" si="180"/>
        <v>-3.593408729102848</v>
      </c>
      <c r="AF639" s="10"/>
      <c r="AG639" s="24">
        <f t="shared" si="186"/>
        <v>2.5160355773392595E-3</v>
      </c>
      <c r="AH639" s="24">
        <f t="shared" si="187"/>
        <v>-6.1050891059477586E-3</v>
      </c>
      <c r="AJ639" s="57">
        <f t="shared" si="188"/>
        <v>-90.790680000000052</v>
      </c>
      <c r="AL639">
        <f>(1-EXP(-$AW$21*((A644-$AW$23)/($AW$19)^($AW$22+1))))</f>
        <v>1.9579563545775058E-2</v>
      </c>
      <c r="AR639" s="11">
        <f>($AW$18*$AW$15 -($AW$18*COS(RADIANS(A639)))-($AW$15*COS(RADIANS(DEGREES(ASIN(SIN(RADIANS(A640))*($AW$18/$AW$15)))))))</f>
        <v>-0.10494997774822716</v>
      </c>
      <c r="AS639">
        <f t="shared" si="189"/>
        <v>305.63668093679058</v>
      </c>
    </row>
    <row r="640" spans="1:45" customFormat="1" x14ac:dyDescent="0.2">
      <c r="A640" s="7">
        <v>275</v>
      </c>
      <c r="B640" s="7">
        <v>251.47</v>
      </c>
      <c r="C640" s="7">
        <f t="shared" si="181"/>
        <v>2.5147E-4</v>
      </c>
      <c r="D640" s="7"/>
      <c r="E640" s="7">
        <v>1.5580000000000001</v>
      </c>
      <c r="F640" s="7"/>
      <c r="G640" s="7">
        <v>1.484</v>
      </c>
      <c r="H640" s="7">
        <v>1.6080000000000001</v>
      </c>
      <c r="I640" s="7">
        <v>1.427</v>
      </c>
      <c r="J640" s="7">
        <v>1.7110000000000001</v>
      </c>
      <c r="L640" s="13">
        <f t="shared" si="172"/>
        <v>2.5147E-4</v>
      </c>
      <c r="M640" s="12"/>
      <c r="N640" s="10">
        <f t="shared" si="173"/>
        <v>-3.5699999999999932</v>
      </c>
      <c r="O640" s="10">
        <f t="shared" si="174"/>
        <v>2.9999999999998916E-3</v>
      </c>
      <c r="P640" s="10"/>
      <c r="Q640" s="13">
        <f t="shared" si="175"/>
        <v>-3.5699999999999946E-6</v>
      </c>
      <c r="R640" s="10">
        <f t="shared" si="182"/>
        <v>300</v>
      </c>
      <c r="S640" s="10"/>
      <c r="T640" s="10">
        <f t="shared" si="176"/>
        <v>155800</v>
      </c>
      <c r="U640" s="10"/>
      <c r="V640" s="10">
        <f t="shared" si="177"/>
        <v>4.4052931878439346E-2</v>
      </c>
      <c r="W640" s="10"/>
      <c r="X640" s="10">
        <f t="shared" si="178"/>
        <v>0.19256745333654565</v>
      </c>
      <c r="Y640" s="10">
        <f t="shared" si="179"/>
        <v>2.4004861817912042</v>
      </c>
      <c r="Z640" s="10"/>
      <c r="AA640" s="10">
        <f t="shared" si="183"/>
        <v>8.3544972587182298E-4</v>
      </c>
      <c r="AB640" s="10">
        <f t="shared" si="184"/>
        <v>-6.2096550233827763E-3</v>
      </c>
      <c r="AC640" s="10"/>
      <c r="AD640" s="10">
        <f t="shared" si="185"/>
        <v>5.1925674533365456</v>
      </c>
      <c r="AE640" s="10">
        <f t="shared" si="180"/>
        <v>-3.5995138182087958</v>
      </c>
      <c r="AF640" s="10"/>
      <c r="AG640" s="24">
        <f t="shared" si="186"/>
        <v>8.3544972587201727E-4</v>
      </c>
      <c r="AH640" s="24">
        <f t="shared" si="187"/>
        <v>-6.2096550233827763E-3</v>
      </c>
      <c r="AJ640" s="57">
        <f t="shared" si="188"/>
        <v>-89.774789999999825</v>
      </c>
      <c r="AL640">
        <f>(1-EXP(-$AW$21*((A645-$AW$23)/($AW$19)^($AW$22+1))))</f>
        <v>1.9645727253408407E-2</v>
      </c>
      <c r="AR640" s="11">
        <f>($AW$18*$AW$15 -($AW$18*COS(RADIANS(A640)))-($AW$15*COS(RADIANS(DEGREES(ASIN(SIN(RADIANS(A641))*($AW$18/$AW$15)))))))</f>
        <v>-0.10646614357306407</v>
      </c>
      <c r="AS640">
        <f t="shared" si="189"/>
        <v>303.12127658334765</v>
      </c>
    </row>
    <row r="641" spans="1:45" customFormat="1" x14ac:dyDescent="0.2">
      <c r="A641" s="7">
        <v>276</v>
      </c>
      <c r="B641" s="7">
        <v>247.9</v>
      </c>
      <c r="C641" s="7">
        <f t="shared" si="181"/>
        <v>2.4790000000000001E-4</v>
      </c>
      <c r="D641" s="7"/>
      <c r="E641" s="7">
        <v>1.5609999999999999</v>
      </c>
      <c r="F641" s="7"/>
      <c r="G641" s="7">
        <v>1.494</v>
      </c>
      <c r="H641" s="7">
        <v>1.6180000000000001</v>
      </c>
      <c r="I641" s="7">
        <v>1.429</v>
      </c>
      <c r="J641" s="7">
        <v>1.704</v>
      </c>
      <c r="L641" s="13">
        <f t="shared" si="172"/>
        <v>2.4790000000000001E-4</v>
      </c>
      <c r="M641" s="12"/>
      <c r="N641" s="10">
        <f t="shared" si="173"/>
        <v>-3.5800000000000125</v>
      </c>
      <c r="O641" s="10">
        <f t="shared" si="174"/>
        <v>-9.9999999999988987E-4</v>
      </c>
      <c r="P641" s="10"/>
      <c r="Q641" s="13">
        <f t="shared" si="175"/>
        <v>-3.5800000000000437E-6</v>
      </c>
      <c r="R641" s="10">
        <f t="shared" si="182"/>
        <v>-100</v>
      </c>
      <c r="S641" s="10"/>
      <c r="T641" s="10">
        <f t="shared" si="176"/>
        <v>156100</v>
      </c>
      <c r="U641" s="10"/>
      <c r="V641" s="10">
        <f t="shared" si="177"/>
        <v>-0.43165946702777053</v>
      </c>
      <c r="W641" s="10"/>
      <c r="X641" s="10">
        <f t="shared" si="178"/>
        <v>0.19340290306241747</v>
      </c>
      <c r="Y641" s="10">
        <f t="shared" si="179"/>
        <v>2.3942765267678214</v>
      </c>
      <c r="Z641" s="10"/>
      <c r="AA641" s="10">
        <f t="shared" si="183"/>
        <v>-2.7830470795586759E-4</v>
      </c>
      <c r="AB641" s="10">
        <f t="shared" si="184"/>
        <v>-6.3175070554755131E-3</v>
      </c>
      <c r="AC641" s="10"/>
      <c r="AD641" s="10">
        <f t="shared" si="185"/>
        <v>5.1934029030624176</v>
      </c>
      <c r="AE641" s="10">
        <f t="shared" si="180"/>
        <v>-3.6057234732321786</v>
      </c>
      <c r="AF641" s="10"/>
      <c r="AG641" s="24">
        <f t="shared" si="186"/>
        <v>-2.783047079564227E-4</v>
      </c>
      <c r="AH641" s="24">
        <f t="shared" si="187"/>
        <v>-6.3175070554755131E-3</v>
      </c>
      <c r="AJ641" s="57">
        <f t="shared" si="188"/>
        <v>-88.74820000000031</v>
      </c>
      <c r="AL641">
        <f>(1-EXP(-$AW$21*((A646-$AW$23)/($AW$19)^($AW$22+1))))</f>
        <v>1.9711886495981656E-2</v>
      </c>
      <c r="AR641" s="11">
        <f>($AW$18*$AW$15 -($AW$18*COS(RADIANS(A641)))-($AW$15*COS(RADIANS(DEGREES(ASIN(SIN(RADIANS(A642))*($AW$18/$AW$15)))))))</f>
        <v>-0.10799790179603708</v>
      </c>
      <c r="AS641">
        <f t="shared" si="189"/>
        <v>299.39339566502633</v>
      </c>
    </row>
    <row r="642" spans="1:45" customFormat="1" x14ac:dyDescent="0.2">
      <c r="A642" s="7">
        <v>277</v>
      </c>
      <c r="B642" s="7">
        <v>244.32</v>
      </c>
      <c r="C642" s="7">
        <f t="shared" si="181"/>
        <v>2.4431999999999996E-4</v>
      </c>
      <c r="D642" s="7"/>
      <c r="E642" s="7">
        <v>1.56</v>
      </c>
      <c r="F642" s="7"/>
      <c r="G642" s="7">
        <v>1.492</v>
      </c>
      <c r="H642" s="7">
        <v>1.6259999999999999</v>
      </c>
      <c r="I642" s="7">
        <v>1.4279999999999999</v>
      </c>
      <c r="J642" s="7">
        <v>1.6919999999999999</v>
      </c>
      <c r="L642" s="13">
        <f t="shared" si="172"/>
        <v>2.4431999999999996E-4</v>
      </c>
      <c r="M642" s="12"/>
      <c r="N642" s="10">
        <f t="shared" si="173"/>
        <v>-3.5900000000000034</v>
      </c>
      <c r="O642" s="10">
        <f t="shared" si="174"/>
        <v>1.0000000000000009E-2</v>
      </c>
      <c r="P642" s="10"/>
      <c r="Q642" s="13">
        <f t="shared" si="175"/>
        <v>-3.5899999999999843E-6</v>
      </c>
      <c r="R642" s="10">
        <f t="shared" si="182"/>
        <v>1000</v>
      </c>
      <c r="S642" s="10"/>
      <c r="T642" s="10">
        <f t="shared" si="176"/>
        <v>156000</v>
      </c>
      <c r="U642" s="10"/>
      <c r="V642" s="10">
        <f t="shared" si="177"/>
        <v>-0.33638167151025489</v>
      </c>
      <c r="W642" s="10"/>
      <c r="X642" s="10">
        <f t="shared" si="178"/>
        <v>0.19312459835446161</v>
      </c>
      <c r="Y642" s="10">
        <f t="shared" si="179"/>
        <v>2.3879590197123459</v>
      </c>
      <c r="Z642" s="10"/>
      <c r="AA642" s="10">
        <f t="shared" si="183"/>
        <v>2.7750540547721581E-3</v>
      </c>
      <c r="AB642" s="10">
        <f t="shared" si="184"/>
        <v>-6.4288038760755839E-3</v>
      </c>
      <c r="AC642" s="10"/>
      <c r="AD642" s="10">
        <f t="shared" si="185"/>
        <v>5.1931245983544612</v>
      </c>
      <c r="AE642" s="10">
        <f t="shared" si="180"/>
        <v>-3.6120409802876541</v>
      </c>
      <c r="AF642" s="10"/>
      <c r="AG642" s="24">
        <f t="shared" si="186"/>
        <v>2.7750540547728519E-3</v>
      </c>
      <c r="AH642" s="24">
        <f t="shared" si="187"/>
        <v>-6.4288038760755839E-3</v>
      </c>
      <c r="AJ642" s="57">
        <f t="shared" si="188"/>
        <v>-87.710880000000074</v>
      </c>
      <c r="AL642">
        <f>(1-EXP(-$AW$21*((A647-$AW$23)/($AW$19)^($AW$22+1))))</f>
        <v>1.9778041273796121E-2</v>
      </c>
      <c r="AR642" s="11">
        <f>($AW$18*$AW$15 -($AW$18*COS(RADIANS(A642)))-($AW$15*COS(RADIANS(DEGREES(ASIN(SIN(RADIANS(A643))*($AW$18/$AW$15)))))))</f>
        <v>-0.10954462205716889</v>
      </c>
      <c r="AS642">
        <f t="shared" si="189"/>
        <v>294.880737616999</v>
      </c>
    </row>
    <row r="643" spans="1:45" customFormat="1" x14ac:dyDescent="0.2">
      <c r="A643" s="7">
        <v>278</v>
      </c>
      <c r="B643" s="7">
        <v>240.73</v>
      </c>
      <c r="C643" s="7">
        <f t="shared" si="181"/>
        <v>2.4072999999999998E-4</v>
      </c>
      <c r="D643" s="7"/>
      <c r="E643" s="7">
        <v>1.57</v>
      </c>
      <c r="F643" s="7"/>
      <c r="G643" s="7">
        <v>1.496</v>
      </c>
      <c r="H643" s="7">
        <v>1.633</v>
      </c>
      <c r="I643" s="7">
        <v>1.45</v>
      </c>
      <c r="J643" s="7">
        <v>1.7</v>
      </c>
      <c r="L643" s="13">
        <f t="shared" si="172"/>
        <v>2.4072999999999998E-4</v>
      </c>
      <c r="M643" s="12"/>
      <c r="N643" s="10">
        <f t="shared" si="173"/>
        <v>-3.6099999999999852</v>
      </c>
      <c r="O643" s="10">
        <f t="shared" si="174"/>
        <v>8.0000000000000071E-3</v>
      </c>
      <c r="P643" s="10"/>
      <c r="Q643" s="13">
        <f t="shared" si="175"/>
        <v>-3.6099999999999739E-6</v>
      </c>
      <c r="R643" s="10">
        <f t="shared" si="182"/>
        <v>800</v>
      </c>
      <c r="S643" s="10"/>
      <c r="T643" s="10">
        <f t="shared" si="176"/>
        <v>157000</v>
      </c>
      <c r="U643" s="10"/>
      <c r="V643" s="10">
        <f t="shared" si="177"/>
        <v>-0.6984686090622837</v>
      </c>
      <c r="W643" s="10"/>
      <c r="X643" s="10">
        <f t="shared" si="178"/>
        <v>0.19589965240923377</v>
      </c>
      <c r="Y643" s="10">
        <f t="shared" si="179"/>
        <v>2.3815302158362703</v>
      </c>
      <c r="Z643" s="10"/>
      <c r="AA643" s="10">
        <f t="shared" si="183"/>
        <v>2.2073464641677587E-3</v>
      </c>
      <c r="AB643" s="10">
        <f t="shared" si="184"/>
        <v>-6.562029537036107E-3</v>
      </c>
      <c r="AC643" s="10"/>
      <c r="AD643" s="10">
        <f t="shared" si="185"/>
        <v>5.195899652409234</v>
      </c>
      <c r="AE643" s="10">
        <f t="shared" si="180"/>
        <v>-3.6184697841637297</v>
      </c>
      <c r="AF643" s="10"/>
      <c r="AG643" s="24">
        <f t="shared" si="186"/>
        <v>2.2073464641678697E-3</v>
      </c>
      <c r="AH643" s="24">
        <f t="shared" si="187"/>
        <v>-6.562029537036107E-3</v>
      </c>
      <c r="AJ643" s="57">
        <f t="shared" si="188"/>
        <v>-86.903529999999634</v>
      </c>
      <c r="AL643">
        <f>(1-EXP(-$AW$21*((A648-$AW$23)/($AW$19)^($AW$22+1))))</f>
        <v>1.9844191587153004E-2</v>
      </c>
      <c r="AR643" s="11">
        <f>($AW$18*$AW$15 -($AW$18*COS(RADIANS(A643)))-($AW$15*COS(RADIANS(DEGREES(ASIN(SIN(RADIANS(A644))*($AW$18/$AW$15)))))))</f>
        <v>-0.11110564585444044</v>
      </c>
      <c r="AS643">
        <f t="shared" si="189"/>
        <v>292.41029195492905</v>
      </c>
    </row>
    <row r="644" spans="1:45" customFormat="1" x14ac:dyDescent="0.2">
      <c r="A644" s="7">
        <v>279</v>
      </c>
      <c r="B644" s="7">
        <v>237.12</v>
      </c>
      <c r="C644" s="7">
        <f t="shared" si="181"/>
        <v>2.3712000000000001E-4</v>
      </c>
      <c r="D644" s="7"/>
      <c r="E644" s="7">
        <v>1.5780000000000001</v>
      </c>
      <c r="F644" s="7"/>
      <c r="G644" s="7">
        <v>1.498</v>
      </c>
      <c r="H644" s="7">
        <v>1.6359999999999999</v>
      </c>
      <c r="I644" s="7">
        <v>1.448</v>
      </c>
      <c r="J644" s="7">
        <v>1.7310000000000001</v>
      </c>
      <c r="L644" s="13">
        <f t="shared" si="172"/>
        <v>2.3712000000000001E-4</v>
      </c>
      <c r="M644" s="12"/>
      <c r="N644" s="10">
        <f t="shared" si="173"/>
        <v>-3.6100000000000136</v>
      </c>
      <c r="O644" s="10">
        <f t="shared" si="174"/>
        <v>1.6999999999999904E-2</v>
      </c>
      <c r="P644" s="10"/>
      <c r="Q644" s="13">
        <f t="shared" si="175"/>
        <v>-3.6100000000000281E-6</v>
      </c>
      <c r="R644" s="10">
        <f t="shared" si="182"/>
        <v>1700</v>
      </c>
      <c r="S644" s="10"/>
      <c r="T644" s="10">
        <f t="shared" si="176"/>
        <v>157800</v>
      </c>
      <c r="U644" s="10"/>
      <c r="V644" s="10">
        <f t="shared" si="177"/>
        <v>-0.95856784319400179</v>
      </c>
      <c r="W644" s="10"/>
      <c r="X644" s="10">
        <f t="shared" si="178"/>
        <v>0.19810699887340152</v>
      </c>
      <c r="Y644" s="10">
        <f t="shared" si="179"/>
        <v>2.3749681862992342</v>
      </c>
      <c r="Z644" s="10"/>
      <c r="AA644" s="10">
        <f t="shared" si="183"/>
        <v>4.6536885197983879E-3</v>
      </c>
      <c r="AB644" s="10">
        <f t="shared" si="184"/>
        <v>-6.662702459951042E-3</v>
      </c>
      <c r="AC644" s="10"/>
      <c r="AD644" s="10">
        <f t="shared" si="185"/>
        <v>5.1981069988734019</v>
      </c>
      <c r="AE644" s="10">
        <f t="shared" si="180"/>
        <v>-3.6250318137007658</v>
      </c>
      <c r="AF644" s="10"/>
      <c r="AG644" s="24">
        <f t="shared" si="186"/>
        <v>4.6536885197978606E-3</v>
      </c>
      <c r="AH644" s="24">
        <f t="shared" si="187"/>
        <v>-6.662702459951042E-3</v>
      </c>
      <c r="AJ644" s="57">
        <f t="shared" si="188"/>
        <v>-85.600320000000323</v>
      </c>
      <c r="AL644">
        <f>(1-EXP(-$AW$21*((A649-$AW$23)/($AW$19)^($AW$22+1))))</f>
        <v>1.9910337436353731E-2</v>
      </c>
      <c r="AR644" s="11">
        <f>($AW$18*$AW$15 -($AW$18*COS(RADIANS(A644)))-($AW$15*COS(RADIANS(DEGREES(ASIN(SIN(RADIANS(A645))*($AW$18/$AW$15)))))))</f>
        <v>-0.11268028740914816</v>
      </c>
      <c r="AS644">
        <f t="shared" si="189"/>
        <v>289.49293632065701</v>
      </c>
    </row>
    <row r="645" spans="1:45" customFormat="1" x14ac:dyDescent="0.2">
      <c r="A645" s="7">
        <v>280</v>
      </c>
      <c r="B645" s="7">
        <v>233.51</v>
      </c>
      <c r="C645" s="7">
        <f t="shared" si="181"/>
        <v>2.3350999999999998E-4</v>
      </c>
      <c r="D645" s="7"/>
      <c r="E645" s="7">
        <v>1.595</v>
      </c>
      <c r="F645" s="7"/>
      <c r="G645" s="7">
        <v>1.5029999999999999</v>
      </c>
      <c r="H645" s="7">
        <v>1.643</v>
      </c>
      <c r="I645" s="7">
        <v>1.4590000000000001</v>
      </c>
      <c r="J645" s="7">
        <v>1.776</v>
      </c>
      <c r="L645" s="13">
        <f t="shared" ref="L645:L708" si="190">B645*10^-6</f>
        <v>2.3350999999999998E-4</v>
      </c>
      <c r="M645" s="12"/>
      <c r="N645" s="10">
        <f t="shared" ref="N645:N708" si="191">-(B645-B646)</f>
        <v>-3.6099999999999852</v>
      </c>
      <c r="O645" s="10">
        <f t="shared" ref="O645:O708" si="192">E646-E645</f>
        <v>2.4000000000000021E-2</v>
      </c>
      <c r="P645" s="10"/>
      <c r="Q645" s="13">
        <f t="shared" ref="Q645:Q708" si="193">(L646-L645)</f>
        <v>-3.6099999999999739E-6</v>
      </c>
      <c r="R645" s="10">
        <f t="shared" si="182"/>
        <v>2400</v>
      </c>
      <c r="S645" s="10"/>
      <c r="T645" s="10">
        <f t="shared" ref="T645:T708" si="194">E645*10^5</f>
        <v>159500</v>
      </c>
      <c r="U645" s="10"/>
      <c r="V645" s="10">
        <f t="shared" ref="V645:V708" si="195">((AD647-AD646))/(AE647-AE646)</f>
        <v>-0.69470985787016848</v>
      </c>
      <c r="W645" s="10"/>
      <c r="X645" s="10">
        <f t="shared" ref="X645:X708" si="196">LOG(E645)</f>
        <v>0.20276068739319991</v>
      </c>
      <c r="Y645" s="10">
        <f t="shared" ref="Y645:Y708" si="197">LOG(B645)</f>
        <v>2.3683054838392832</v>
      </c>
      <c r="Z645" s="10"/>
      <c r="AA645" s="10">
        <f t="shared" si="183"/>
        <v>6.4861613601738255E-3</v>
      </c>
      <c r="AB645" s="10">
        <f t="shared" si="184"/>
        <v>-6.7665125700040463E-3</v>
      </c>
      <c r="AC645" s="10"/>
      <c r="AD645" s="10">
        <f t="shared" si="185"/>
        <v>5.2027606873931997</v>
      </c>
      <c r="AE645" s="10">
        <f t="shared" ref="AE645:AE708" si="198">LOG(L645)</f>
        <v>-3.6316945161607168</v>
      </c>
      <c r="AF645" s="10"/>
      <c r="AG645" s="24">
        <f t="shared" si="186"/>
        <v>6.486161360173881E-3</v>
      </c>
      <c r="AH645" s="24">
        <f t="shared" si="187"/>
        <v>-6.7665125700040463E-3</v>
      </c>
      <c r="AJ645" s="57">
        <f t="shared" si="188"/>
        <v>-84.297109999999662</v>
      </c>
      <c r="AL645">
        <f>(1-EXP(-$AW$21*((A650-$AW$23)/($AW$19)^($AW$22+1))))</f>
        <v>1.9976478821699506E-2</v>
      </c>
      <c r="AR645" s="11">
        <f>($AW$18*$AW$15 -($AW$18*COS(RADIANS(A645)))-($AW$15*COS(RADIANS(DEGREES(ASIN(SIN(RADIANS(A646))*($AW$18/$AW$15)))))))</f>
        <v>-0.11426783461167864</v>
      </c>
      <c r="AS645">
        <f t="shared" si="189"/>
        <v>288.15685623601036</v>
      </c>
    </row>
    <row r="646" spans="1:45" customFormat="1" x14ac:dyDescent="0.2">
      <c r="A646" s="7">
        <v>281</v>
      </c>
      <c r="B646" s="7">
        <v>229.9</v>
      </c>
      <c r="C646" s="7">
        <f t="shared" ref="C646:C709" si="199">B646*10^-6</f>
        <v>2.299E-4</v>
      </c>
      <c r="D646" s="7"/>
      <c r="E646" s="7">
        <v>1.619</v>
      </c>
      <c r="F646" s="7"/>
      <c r="G646" s="7">
        <v>1.512</v>
      </c>
      <c r="H646" s="7">
        <v>1.653</v>
      </c>
      <c r="I646" s="7">
        <v>1.4750000000000001</v>
      </c>
      <c r="J646" s="7">
        <v>1.837</v>
      </c>
      <c r="L646" s="13">
        <f t="shared" si="190"/>
        <v>2.299E-4</v>
      </c>
      <c r="M646" s="12"/>
      <c r="N646" s="10">
        <f t="shared" si="191"/>
        <v>-3.6299999999999955</v>
      </c>
      <c r="O646" s="10">
        <f t="shared" si="192"/>
        <v>1.8000000000000016E-2</v>
      </c>
      <c r="P646" s="10"/>
      <c r="Q646" s="13">
        <f t="shared" si="193"/>
        <v>-3.6300000000000178E-6</v>
      </c>
      <c r="R646" s="10">
        <f t="shared" ref="R646:R709" si="200">(T647-T646)</f>
        <v>1800</v>
      </c>
      <c r="S646" s="10"/>
      <c r="T646" s="10">
        <f t="shared" si="194"/>
        <v>161900</v>
      </c>
      <c r="U646" s="10"/>
      <c r="V646" s="10">
        <f t="shared" si="195"/>
        <v>-0.71551321584523175</v>
      </c>
      <c r="W646" s="10"/>
      <c r="X646" s="10">
        <f t="shared" si="196"/>
        <v>0.20924684875337374</v>
      </c>
      <c r="Y646" s="10">
        <f t="shared" si="197"/>
        <v>2.3615389712692791</v>
      </c>
      <c r="Z646" s="10"/>
      <c r="AA646" s="10">
        <f t="shared" ref="AA646:AA709" si="201">X647-X646</f>
        <v>4.8018306585677073E-3</v>
      </c>
      <c r="AB646" s="10">
        <f t="shared" ref="AB646:AB709" si="202">Y647-Y646</f>
        <v>-6.9119944163302804E-3</v>
      </c>
      <c r="AC646" s="10"/>
      <c r="AD646" s="10">
        <f t="shared" ref="AD646:AD709" si="203">(LOG(T646))</f>
        <v>5.2092468487533736</v>
      </c>
      <c r="AE646" s="10">
        <f t="shared" si="198"/>
        <v>-3.6384610287307209</v>
      </c>
      <c r="AF646" s="10"/>
      <c r="AG646" s="24">
        <f t="shared" ref="AG646:AG709" si="204">AD647-AD646</f>
        <v>4.8018306585682069E-3</v>
      </c>
      <c r="AH646" s="24">
        <f t="shared" ref="AH646:AH709" si="205">AE647-AE646</f>
        <v>-6.9119944163302804E-3</v>
      </c>
      <c r="AJ646" s="57">
        <f t="shared" ref="AJ646:AJ709" si="206">(B646*$N646)/10</f>
        <v>-83.453699999999898</v>
      </c>
      <c r="AL646">
        <f>(1-EXP(-$AW$21*((A651-$AW$23)/($AW$19)^($AW$22+1))))</f>
        <v>2.0042615743491421E-2</v>
      </c>
      <c r="AR646" s="11">
        <f>($AW$18*$AW$15 -($AW$18*COS(RADIANS(A646)))-($AW$15*COS(RADIANS(DEGREES(ASIN(SIN(RADIANS(A647))*($AW$18/$AW$15)))))))</f>
        <v>-0.11586755004174346</v>
      </c>
      <c r="AS646">
        <f t="shared" si="189"/>
        <v>287.970901641767</v>
      </c>
    </row>
    <row r="647" spans="1:45" customFormat="1" x14ac:dyDescent="0.2">
      <c r="A647" s="7">
        <v>282</v>
      </c>
      <c r="B647" s="7">
        <v>226.27</v>
      </c>
      <c r="C647" s="7">
        <f t="shared" si="199"/>
        <v>2.2626999999999999E-4</v>
      </c>
      <c r="D647" s="7"/>
      <c r="E647" s="7">
        <v>1.637</v>
      </c>
      <c r="F647" s="7"/>
      <c r="G647" s="7">
        <v>1.516</v>
      </c>
      <c r="H647" s="7">
        <v>1.6679999999999999</v>
      </c>
      <c r="I647" s="7">
        <v>1.4790000000000001</v>
      </c>
      <c r="J647" s="7">
        <v>1.8859999999999999</v>
      </c>
      <c r="L647" s="13">
        <f t="shared" si="190"/>
        <v>2.2626999999999999E-4</v>
      </c>
      <c r="M647" s="12"/>
      <c r="N647" s="10">
        <f t="shared" si="191"/>
        <v>-3.6200000000000045</v>
      </c>
      <c r="O647" s="10">
        <f t="shared" si="192"/>
        <v>1.8999999999999906E-2</v>
      </c>
      <c r="P647" s="10"/>
      <c r="Q647" s="13">
        <f t="shared" si="193"/>
        <v>-3.6199999999999958E-6</v>
      </c>
      <c r="R647" s="10">
        <f t="shared" si="200"/>
        <v>1900</v>
      </c>
      <c r="S647" s="10"/>
      <c r="T647" s="10">
        <f t="shared" si="194"/>
        <v>163700</v>
      </c>
      <c r="U647" s="10"/>
      <c r="V647" s="10">
        <f t="shared" si="195"/>
        <v>-0.61960619669960226</v>
      </c>
      <c r="W647" s="10"/>
      <c r="X647" s="10">
        <f t="shared" si="196"/>
        <v>0.21404867941194144</v>
      </c>
      <c r="Y647" s="10">
        <f t="shared" si="197"/>
        <v>2.3546269768529489</v>
      </c>
      <c r="Z647" s="10"/>
      <c r="AA647" s="10">
        <f t="shared" si="201"/>
        <v>5.0116530369198609E-3</v>
      </c>
      <c r="AB647" s="10">
        <f t="shared" si="202"/>
        <v>-7.0042773857070806E-3</v>
      </c>
      <c r="AC647" s="10"/>
      <c r="AD647" s="10">
        <f t="shared" si="203"/>
        <v>5.2140486794119418</v>
      </c>
      <c r="AE647" s="10">
        <f t="shared" si="198"/>
        <v>-3.6453730231470511</v>
      </c>
      <c r="AF647" s="10"/>
      <c r="AG647" s="24">
        <f t="shared" si="204"/>
        <v>5.0116530369193057E-3</v>
      </c>
      <c r="AH647" s="24">
        <f t="shared" si="205"/>
        <v>-7.0042773857070806E-3</v>
      </c>
      <c r="AJ647" s="57">
        <f t="shared" si="206"/>
        <v>-81.909740000000099</v>
      </c>
      <c r="AL647">
        <f>(1-EXP(-$AW$21*((A652-$AW$23)/($AW$19)^($AW$22+1))))</f>
        <v>2.0108748202031013E-2</v>
      </c>
      <c r="AR647" s="11">
        <f>($AW$18*$AW$15 -($AW$18*COS(RADIANS(A647)))-($AW$15*COS(RADIANS(DEGREES(ASIN(SIN(RADIANS(A648))*($AW$18/$AW$15)))))))</f>
        <v>-0.11747867205671382</v>
      </c>
      <c r="AS647">
        <f t="shared" si="189"/>
        <v>286.57509326639598</v>
      </c>
    </row>
    <row r="648" spans="1:45" customFormat="1" x14ac:dyDescent="0.2">
      <c r="A648" s="7">
        <v>283</v>
      </c>
      <c r="B648" s="7">
        <v>222.65</v>
      </c>
      <c r="C648" s="7">
        <f t="shared" si="199"/>
        <v>2.2264999999999999E-4</v>
      </c>
      <c r="D648" s="7"/>
      <c r="E648" s="7">
        <v>1.6559999999999999</v>
      </c>
      <c r="F648" s="7"/>
      <c r="G648" s="7">
        <v>1.516</v>
      </c>
      <c r="H648" s="7">
        <v>1.681</v>
      </c>
      <c r="I648" s="7">
        <v>1.4850000000000001</v>
      </c>
      <c r="J648" s="7">
        <v>1.9410000000000001</v>
      </c>
      <c r="L648" s="13">
        <f t="shared" si="190"/>
        <v>2.2264999999999999E-4</v>
      </c>
      <c r="M648" s="12"/>
      <c r="N648" s="10">
        <f t="shared" si="191"/>
        <v>-3.6400000000000148</v>
      </c>
      <c r="O648" s="10">
        <f t="shared" si="192"/>
        <v>1.7000000000000126E-2</v>
      </c>
      <c r="P648" s="10"/>
      <c r="Q648" s="13">
        <f t="shared" si="193"/>
        <v>-3.6400000000000126E-6</v>
      </c>
      <c r="R648" s="10">
        <f t="shared" si="200"/>
        <v>1700</v>
      </c>
      <c r="S648" s="10"/>
      <c r="T648" s="10">
        <f t="shared" si="194"/>
        <v>165600</v>
      </c>
      <c r="U648" s="10"/>
      <c r="V648" s="10">
        <f t="shared" si="195"/>
        <v>-0.64030036164041693</v>
      </c>
      <c r="W648" s="10"/>
      <c r="X648" s="10">
        <f t="shared" si="196"/>
        <v>0.21906033244886131</v>
      </c>
      <c r="Y648" s="10">
        <f t="shared" si="197"/>
        <v>2.3476226994672418</v>
      </c>
      <c r="Z648" s="10"/>
      <c r="AA648" s="10">
        <f t="shared" si="201"/>
        <v>4.4356085135332235E-3</v>
      </c>
      <c r="AB648" s="10">
        <f t="shared" si="202"/>
        <v>-7.1587542816073935E-3</v>
      </c>
      <c r="AC648" s="10"/>
      <c r="AD648" s="10">
        <f t="shared" si="203"/>
        <v>5.2190603324488611</v>
      </c>
      <c r="AE648" s="10">
        <f t="shared" si="198"/>
        <v>-3.6523773005327582</v>
      </c>
      <c r="AF648" s="10"/>
      <c r="AG648" s="24">
        <f t="shared" si="204"/>
        <v>4.4356085135337509E-3</v>
      </c>
      <c r="AH648" s="24">
        <f t="shared" si="205"/>
        <v>-7.1587542816073935E-3</v>
      </c>
      <c r="AJ648" s="57">
        <f t="shared" si="206"/>
        <v>-81.044600000000329</v>
      </c>
      <c r="AL648">
        <f>(1-EXP(-$AW$21*((A653-$AW$23)/($AW$19)^($AW$22+1))))</f>
        <v>2.0174876197619263E-2</v>
      </c>
      <c r="AR648" s="11">
        <f>($AW$18*$AW$15 -($AW$18*COS(RADIANS(A648)))-($AW$15*COS(RADIANS(DEGREES(ASIN(SIN(RADIANS(A649))*($AW$18/$AW$15)))))))</f>
        <v>-0.11910041594137669</v>
      </c>
      <c r="AS648">
        <f t="shared" si="189"/>
        <v>285.26324491834885</v>
      </c>
    </row>
    <row r="649" spans="1:45" customFormat="1" x14ac:dyDescent="0.2">
      <c r="A649" s="7">
        <v>284</v>
      </c>
      <c r="B649" s="7">
        <v>219.01</v>
      </c>
      <c r="C649" s="7">
        <f t="shared" si="199"/>
        <v>2.1900999999999998E-4</v>
      </c>
      <c r="D649" s="7"/>
      <c r="E649" s="7">
        <v>1.673</v>
      </c>
      <c r="F649" s="7"/>
      <c r="G649" s="7">
        <v>1.52</v>
      </c>
      <c r="H649" s="7">
        <v>1.6759999999999999</v>
      </c>
      <c r="I649" s="7">
        <v>1.4930000000000001</v>
      </c>
      <c r="J649" s="7">
        <v>2.0019999999999998</v>
      </c>
      <c r="L649" s="13">
        <f t="shared" si="190"/>
        <v>2.1900999999999998E-4</v>
      </c>
      <c r="M649" s="12"/>
      <c r="N649" s="10">
        <f t="shared" si="191"/>
        <v>-3.6299999999999955</v>
      </c>
      <c r="O649" s="10">
        <f t="shared" si="192"/>
        <v>1.8000000000000016E-2</v>
      </c>
      <c r="P649" s="10"/>
      <c r="Q649" s="13">
        <f t="shared" si="193"/>
        <v>-3.6299999999999907E-6</v>
      </c>
      <c r="R649" s="10">
        <f t="shared" si="200"/>
        <v>1800</v>
      </c>
      <c r="S649" s="10"/>
      <c r="T649" s="10">
        <f t="shared" si="194"/>
        <v>167300</v>
      </c>
      <c r="U649" s="10"/>
      <c r="V649" s="10">
        <f t="shared" si="195"/>
        <v>-0.62293199850473047</v>
      </c>
      <c r="W649" s="10"/>
      <c r="X649" s="10">
        <f t="shared" si="196"/>
        <v>0.22349594096239453</v>
      </c>
      <c r="Y649" s="10">
        <f t="shared" si="197"/>
        <v>2.3404639451856344</v>
      </c>
      <c r="Z649" s="10"/>
      <c r="AA649" s="10">
        <f t="shared" si="201"/>
        <v>4.6476666353472418E-3</v>
      </c>
      <c r="AB649" s="10">
        <f t="shared" si="202"/>
        <v>-7.2585725602904994E-3</v>
      </c>
      <c r="AC649" s="10"/>
      <c r="AD649" s="10">
        <f t="shared" si="203"/>
        <v>5.2234959409623949</v>
      </c>
      <c r="AE649" s="10">
        <f t="shared" si="198"/>
        <v>-3.6595360548143656</v>
      </c>
      <c r="AF649" s="10"/>
      <c r="AG649" s="24">
        <f t="shared" si="204"/>
        <v>4.647666635347214E-3</v>
      </c>
      <c r="AH649" s="24">
        <f t="shared" si="205"/>
        <v>-7.2585725602904994E-3</v>
      </c>
      <c r="AJ649" s="57">
        <f t="shared" si="206"/>
        <v>-79.500629999999902</v>
      </c>
      <c r="AL649">
        <f>(1-EXP(-$AW$21*((A654-$AW$23)/($AW$19)^($AW$22+1))))</f>
        <v>2.0240999730557374E-2</v>
      </c>
      <c r="AR649" s="11">
        <f>($AW$18*$AW$15 -($AW$18*COS(RADIANS(A649)))-($AW$15*COS(RADIANS(DEGREES(ASIN(SIN(RADIANS(A650))*($AW$18/$AW$15)))))))</f>
        <v>-0.12073197511219642</v>
      </c>
      <c r="AS649">
        <f t="shared" si="189"/>
        <v>283.48016201959746</v>
      </c>
    </row>
    <row r="650" spans="1:45" customFormat="1" x14ac:dyDescent="0.2">
      <c r="A650" s="7">
        <v>285</v>
      </c>
      <c r="B650" s="7">
        <v>215.38</v>
      </c>
      <c r="C650" s="7">
        <f t="shared" si="199"/>
        <v>2.1537999999999999E-4</v>
      </c>
      <c r="D650" s="7"/>
      <c r="E650" s="7">
        <v>1.6910000000000001</v>
      </c>
      <c r="F650" s="7"/>
      <c r="G650" s="7">
        <v>1.5249999999999999</v>
      </c>
      <c r="H650" s="7">
        <v>1.675</v>
      </c>
      <c r="I650" s="7">
        <v>1.4930000000000001</v>
      </c>
      <c r="J650" s="7">
        <v>2.069</v>
      </c>
      <c r="L650" s="13">
        <f t="shared" si="190"/>
        <v>2.1537999999999999E-4</v>
      </c>
      <c r="M650" s="12"/>
      <c r="N650" s="10">
        <f t="shared" si="191"/>
        <v>-3.6299999999999955</v>
      </c>
      <c r="O650" s="10">
        <f t="shared" si="192"/>
        <v>1.8000000000000016E-2</v>
      </c>
      <c r="P650" s="10"/>
      <c r="Q650" s="13">
        <f t="shared" si="193"/>
        <v>-3.6299999999999907E-6</v>
      </c>
      <c r="R650" s="10">
        <f t="shared" si="200"/>
        <v>1800</v>
      </c>
      <c r="S650" s="10"/>
      <c r="T650" s="10">
        <f t="shared" si="194"/>
        <v>169100</v>
      </c>
      <c r="U650" s="10"/>
      <c r="V650" s="10">
        <f t="shared" si="195"/>
        <v>-0.60592758188589912</v>
      </c>
      <c r="W650" s="10"/>
      <c r="X650" s="10">
        <f t="shared" si="196"/>
        <v>0.22814360759774177</v>
      </c>
      <c r="Y650" s="10">
        <f t="shared" si="197"/>
        <v>2.3332053726253439</v>
      </c>
      <c r="Z650" s="10"/>
      <c r="AA650" s="10">
        <f t="shared" si="201"/>
        <v>4.5984551229950876E-3</v>
      </c>
      <c r="AB650" s="10">
        <f t="shared" si="202"/>
        <v>-7.3819536225991911E-3</v>
      </c>
      <c r="AC650" s="10"/>
      <c r="AD650" s="10">
        <f t="shared" si="203"/>
        <v>5.2281436075977421</v>
      </c>
      <c r="AE650" s="10">
        <f t="shared" si="198"/>
        <v>-3.6667946273746561</v>
      </c>
      <c r="AF650" s="10"/>
      <c r="AG650" s="24">
        <f t="shared" si="204"/>
        <v>4.5984551229949489E-3</v>
      </c>
      <c r="AH650" s="24">
        <f t="shared" si="205"/>
        <v>-7.3819536225991911E-3</v>
      </c>
      <c r="AJ650" s="57">
        <f t="shared" si="206"/>
        <v>-78.182939999999903</v>
      </c>
      <c r="AL650">
        <f>(1-EXP(-$AW$21*((A655-$AW$23)/($AW$19)^($AW$22+1))))</f>
        <v>2.0307118801146551E-2</v>
      </c>
      <c r="AR650" s="11">
        <f>($AW$18*$AW$15 -($AW$18*COS(RADIANS(A650)))-($AW$15*COS(RADIANS(DEGREES(ASIN(SIN(RADIANS(A651))*($AW$18/$AW$15)))))))</f>
        <v>-0.12237252236901579</v>
      </c>
      <c r="AS650">
        <f t="shared" si="189"/>
        <v>281.78103914817001</v>
      </c>
    </row>
    <row r="651" spans="1:45" customFormat="1" x14ac:dyDescent="0.2">
      <c r="A651" s="7">
        <v>286</v>
      </c>
      <c r="B651" s="7">
        <v>211.75</v>
      </c>
      <c r="C651" s="7">
        <f t="shared" si="199"/>
        <v>2.1175E-4</v>
      </c>
      <c r="D651" s="7"/>
      <c r="E651" s="7">
        <v>1.7090000000000001</v>
      </c>
      <c r="F651" s="7"/>
      <c r="G651" s="7">
        <v>1.5309999999999999</v>
      </c>
      <c r="H651" s="7">
        <v>1.6819999999999999</v>
      </c>
      <c r="I651" s="7">
        <v>1.4990000000000001</v>
      </c>
      <c r="J651" s="7">
        <v>2.1240000000000001</v>
      </c>
      <c r="L651" s="13">
        <f t="shared" si="190"/>
        <v>2.1175E-4</v>
      </c>
      <c r="M651" s="12"/>
      <c r="N651" s="10">
        <f t="shared" si="191"/>
        <v>-3.6299999999999955</v>
      </c>
      <c r="O651" s="10">
        <f t="shared" si="192"/>
        <v>1.8000000000000016E-2</v>
      </c>
      <c r="P651" s="10"/>
      <c r="Q651" s="13">
        <f t="shared" si="193"/>
        <v>-3.6299999999999907E-6</v>
      </c>
      <c r="R651" s="10">
        <f t="shared" si="200"/>
        <v>1800</v>
      </c>
      <c r="S651" s="10"/>
      <c r="T651" s="10">
        <f t="shared" si="194"/>
        <v>170900</v>
      </c>
      <c r="U651" s="10"/>
      <c r="V651" s="10">
        <f t="shared" si="195"/>
        <v>-0.49148649087472329</v>
      </c>
      <c r="W651" s="10"/>
      <c r="X651" s="10">
        <f t="shared" si="196"/>
        <v>0.23274206272073686</v>
      </c>
      <c r="Y651" s="10">
        <f t="shared" si="197"/>
        <v>2.3258234190027447</v>
      </c>
      <c r="Z651" s="10"/>
      <c r="AA651" s="10">
        <f t="shared" si="201"/>
        <v>4.5502748467219356E-3</v>
      </c>
      <c r="AB651" s="10">
        <f t="shared" si="202"/>
        <v>-7.5096017787457114E-3</v>
      </c>
      <c r="AC651" s="10"/>
      <c r="AD651" s="10">
        <f t="shared" si="203"/>
        <v>5.2327420627207371</v>
      </c>
      <c r="AE651" s="10">
        <f t="shared" si="198"/>
        <v>-3.6741765809972553</v>
      </c>
      <c r="AF651" s="10"/>
      <c r="AG651" s="24">
        <f t="shared" si="204"/>
        <v>4.550274846721436E-3</v>
      </c>
      <c r="AH651" s="24">
        <f t="shared" si="205"/>
        <v>-7.5096017787457114E-3</v>
      </c>
      <c r="AJ651" s="57">
        <f t="shared" si="206"/>
        <v>-76.865249999999904</v>
      </c>
      <c r="AL651">
        <f>(1-EXP(-$AW$21*((A656-$AW$23)/($AW$19)^($AW$22+1))))</f>
        <v>2.0373233409687885E-2</v>
      </c>
      <c r="AR651" s="11">
        <f>($AW$18*$AW$15 -($AW$18*COS(RADIANS(A651)))-($AW$15*COS(RADIANS(DEGREES(ASIN(SIN(RADIANS(A652))*($AW$18/$AW$15)))))))</f>
        <v>-0.12402121118705785</v>
      </c>
      <c r="AS651">
        <f t="shared" si="189"/>
        <v>279.98081144472371</v>
      </c>
    </row>
    <row r="652" spans="1:45" customFormat="1" x14ac:dyDescent="0.2">
      <c r="A652" s="7">
        <v>287</v>
      </c>
      <c r="B652" s="7">
        <v>208.12</v>
      </c>
      <c r="C652" s="7">
        <f t="shared" si="199"/>
        <v>2.0812000000000001E-4</v>
      </c>
      <c r="D652" s="7"/>
      <c r="E652" s="7">
        <v>1.7270000000000001</v>
      </c>
      <c r="F652" s="7"/>
      <c r="G652" s="7">
        <v>1.5369999999999999</v>
      </c>
      <c r="H652" s="7">
        <v>1.7</v>
      </c>
      <c r="I652" s="7">
        <v>1.51</v>
      </c>
      <c r="J652" s="7">
        <v>2.161</v>
      </c>
      <c r="L652" s="13">
        <f t="shared" si="190"/>
        <v>2.0812000000000001E-4</v>
      </c>
      <c r="M652" s="12"/>
      <c r="N652" s="10">
        <f t="shared" si="191"/>
        <v>-3.6299999999999955</v>
      </c>
      <c r="O652" s="10">
        <f t="shared" si="192"/>
        <v>1.4999999999999902E-2</v>
      </c>
      <c r="P652" s="10"/>
      <c r="Q652" s="13">
        <f t="shared" si="193"/>
        <v>-3.6300000000000178E-6</v>
      </c>
      <c r="R652" s="10">
        <f t="shared" si="200"/>
        <v>1500</v>
      </c>
      <c r="S652" s="10"/>
      <c r="T652" s="10">
        <f t="shared" si="194"/>
        <v>172700</v>
      </c>
      <c r="U652" s="10"/>
      <c r="V652" s="10">
        <f t="shared" si="195"/>
        <v>-0.44691248958451224</v>
      </c>
      <c r="W652" s="10"/>
      <c r="X652" s="10">
        <f t="shared" si="196"/>
        <v>0.23729233756745879</v>
      </c>
      <c r="Y652" s="10">
        <f t="shared" si="197"/>
        <v>2.318313817223999</v>
      </c>
      <c r="Z652" s="10"/>
      <c r="AA652" s="10">
        <f t="shared" si="201"/>
        <v>3.7558131041856013E-3</v>
      </c>
      <c r="AB652" s="10">
        <f t="shared" si="202"/>
        <v>-7.6417422938752644E-3</v>
      </c>
      <c r="AC652" s="10"/>
      <c r="AD652" s="10">
        <f t="shared" si="203"/>
        <v>5.2372923375674585</v>
      </c>
      <c r="AE652" s="10">
        <f t="shared" si="198"/>
        <v>-3.681686182776001</v>
      </c>
      <c r="AF652" s="10"/>
      <c r="AG652" s="24">
        <f t="shared" si="204"/>
        <v>3.7558131041857123E-3</v>
      </c>
      <c r="AH652" s="24">
        <f t="shared" si="205"/>
        <v>-7.6417422938752644E-3</v>
      </c>
      <c r="AJ652" s="57">
        <f t="shared" si="206"/>
        <v>-75.547559999999905</v>
      </c>
      <c r="AL652">
        <f>(1-EXP(-$AW$21*((A657-$AW$23)/($AW$19)^($AW$22+1))))</f>
        <v>2.0439343556482581E-2</v>
      </c>
      <c r="AR652" s="11">
        <f>($AW$18*$AW$15 -($AW$18*COS(RADIANS(A652)))-($AW$15*COS(RADIANS(DEGREES(ASIN(SIN(RADIANS(A653))*($AW$18/$AW$15)))))))</f>
        <v>-0.12567717704209749</v>
      </c>
      <c r="AS652">
        <f t="shared" si="189"/>
        <v>278.07947890925857</v>
      </c>
    </row>
    <row r="653" spans="1:45" customFormat="1" x14ac:dyDescent="0.2">
      <c r="A653" s="7">
        <v>288</v>
      </c>
      <c r="B653" s="7">
        <v>204.49</v>
      </c>
      <c r="C653" s="7">
        <f t="shared" si="199"/>
        <v>2.0448999999999999E-4</v>
      </c>
      <c r="D653" s="7"/>
      <c r="E653" s="7">
        <v>1.742</v>
      </c>
      <c r="F653" s="7"/>
      <c r="G653" s="7">
        <v>1.5429999999999999</v>
      </c>
      <c r="H653" s="7">
        <v>1.71</v>
      </c>
      <c r="I653" s="7">
        <v>1.5149999999999999</v>
      </c>
      <c r="J653" s="7">
        <v>2.2000000000000002</v>
      </c>
      <c r="L653" s="13">
        <f t="shared" si="190"/>
        <v>2.0448999999999999E-4</v>
      </c>
      <c r="M653" s="12"/>
      <c r="N653" s="10">
        <f t="shared" si="191"/>
        <v>-3.6299999999999955</v>
      </c>
      <c r="O653" s="10">
        <f t="shared" si="192"/>
        <v>1.4000000000000012E-2</v>
      </c>
      <c r="P653" s="10"/>
      <c r="Q653" s="13">
        <f t="shared" si="193"/>
        <v>-3.6299999999999907E-6</v>
      </c>
      <c r="R653" s="10">
        <f t="shared" si="200"/>
        <v>1400</v>
      </c>
      <c r="S653" s="10"/>
      <c r="T653" s="10">
        <f t="shared" si="194"/>
        <v>174200</v>
      </c>
      <c r="U653" s="10"/>
      <c r="V653" s="10">
        <f t="shared" si="195"/>
        <v>-0.46769212183010739</v>
      </c>
      <c r="W653" s="10"/>
      <c r="X653" s="10">
        <f t="shared" si="196"/>
        <v>0.2410481506716444</v>
      </c>
      <c r="Y653" s="10">
        <f t="shared" si="197"/>
        <v>2.3106720749301237</v>
      </c>
      <c r="Z653" s="10"/>
      <c r="AA653" s="10">
        <f t="shared" si="201"/>
        <v>3.4763608984393624E-3</v>
      </c>
      <c r="AB653" s="10">
        <f t="shared" si="202"/>
        <v>-7.7786165736184465E-3</v>
      </c>
      <c r="AC653" s="10"/>
      <c r="AD653" s="10">
        <f t="shared" si="203"/>
        <v>5.2410481506716442</v>
      </c>
      <c r="AE653" s="10">
        <f t="shared" si="198"/>
        <v>-3.6893279250698763</v>
      </c>
      <c r="AF653" s="10"/>
      <c r="AG653" s="24">
        <f t="shared" si="204"/>
        <v>3.4763608984391681E-3</v>
      </c>
      <c r="AH653" s="24">
        <f t="shared" si="205"/>
        <v>-7.7786165736184465E-3</v>
      </c>
      <c r="AJ653" s="57">
        <f t="shared" si="206"/>
        <v>-74.22986999999992</v>
      </c>
      <c r="AL653">
        <f>(1-EXP(-$AW$21*((A658-$AW$23)/($AW$19)^($AW$22+1))))</f>
        <v>2.050544924183173E-2</v>
      </c>
      <c r="AR653" s="11">
        <f>($AW$18*$AW$15 -($AW$18*COS(RADIANS(A653)))-($AW$15*COS(RADIANS(DEGREES(ASIN(SIN(RADIANS(A654))*($AW$18/$AW$15)))))))</f>
        <v>-0.12733953876175277</v>
      </c>
      <c r="AS653">
        <f t="shared" si="189"/>
        <v>275.60241052479734</v>
      </c>
    </row>
    <row r="654" spans="1:45" customFormat="1" x14ac:dyDescent="0.2">
      <c r="A654" s="7">
        <v>289</v>
      </c>
      <c r="B654" s="7">
        <v>200.86</v>
      </c>
      <c r="C654" s="7">
        <f t="shared" si="199"/>
        <v>2.0086E-4</v>
      </c>
      <c r="D654" s="7"/>
      <c r="E654" s="7">
        <v>1.756</v>
      </c>
      <c r="F654" s="7"/>
      <c r="G654" s="7">
        <v>1.544</v>
      </c>
      <c r="H654" s="7">
        <v>1.7150000000000001</v>
      </c>
      <c r="I654" s="7">
        <v>1.5229999999999999</v>
      </c>
      <c r="J654" s="7">
        <v>2.2440000000000002</v>
      </c>
      <c r="L654" s="13">
        <f t="shared" si="190"/>
        <v>2.0086E-4</v>
      </c>
      <c r="M654" s="12"/>
      <c r="N654" s="10">
        <f t="shared" si="191"/>
        <v>-3.6200000000000045</v>
      </c>
      <c r="O654" s="10">
        <f t="shared" si="192"/>
        <v>1.4999999999999902E-2</v>
      </c>
      <c r="P654" s="10"/>
      <c r="Q654" s="13">
        <f t="shared" si="193"/>
        <v>-3.6199999999999958E-6</v>
      </c>
      <c r="R654" s="10">
        <f t="shared" si="200"/>
        <v>1500</v>
      </c>
      <c r="S654" s="10"/>
      <c r="T654" s="10">
        <f t="shared" si="194"/>
        <v>175600</v>
      </c>
      <c r="U654" s="10"/>
      <c r="V654" s="10">
        <f t="shared" si="195"/>
        <v>-0.21295745250927176</v>
      </c>
      <c r="W654" s="10"/>
      <c r="X654" s="10">
        <f t="shared" si="196"/>
        <v>0.24452451157008376</v>
      </c>
      <c r="Y654" s="10">
        <f t="shared" si="197"/>
        <v>2.3028934583565053</v>
      </c>
      <c r="Z654" s="10"/>
      <c r="AA654" s="10">
        <f t="shared" si="201"/>
        <v>3.69404961999098E-3</v>
      </c>
      <c r="AB654" s="10">
        <f t="shared" si="202"/>
        <v>-7.8984644974049445E-3</v>
      </c>
      <c r="AC654" s="10"/>
      <c r="AD654" s="10">
        <f t="shared" si="203"/>
        <v>5.2445245115700834</v>
      </c>
      <c r="AE654" s="10">
        <f t="shared" si="198"/>
        <v>-3.6971065416434947</v>
      </c>
      <c r="AF654" s="10"/>
      <c r="AG654" s="24">
        <f t="shared" si="204"/>
        <v>3.694049619991091E-3</v>
      </c>
      <c r="AH654" s="24">
        <f t="shared" si="205"/>
        <v>-7.8984644974049445E-3</v>
      </c>
      <c r="AJ654" s="57">
        <f t="shared" si="206"/>
        <v>-72.711320000000086</v>
      </c>
      <c r="AL654">
        <f>(1-EXP(-$AW$21*((A659-$AW$23)/($AW$19)^($AW$22+1))))</f>
        <v>2.0571550466036315E-2</v>
      </c>
      <c r="AR654" s="11">
        <f>($AW$18*$AW$15 -($AW$18*COS(RADIANS(A654)))-($AW$15*COS(RADIANS(DEGREES(ASIN(SIN(RADIANS(A655))*($AW$18/$AW$15)))))))</f>
        <v>-0.12900739989599525</v>
      </c>
      <c r="AS654">
        <f t="shared" si="189"/>
        <v>272.88568624221745</v>
      </c>
    </row>
    <row r="655" spans="1:45" customFormat="1" x14ac:dyDescent="0.2">
      <c r="A655" s="7">
        <v>290</v>
      </c>
      <c r="B655" s="7">
        <v>197.24</v>
      </c>
      <c r="C655" s="7">
        <f t="shared" si="199"/>
        <v>1.9724E-4</v>
      </c>
      <c r="D655" s="7"/>
      <c r="E655" s="7">
        <v>1.7709999999999999</v>
      </c>
      <c r="F655" s="7"/>
      <c r="G655" s="7">
        <v>1.546</v>
      </c>
      <c r="H655" s="7">
        <v>1.716</v>
      </c>
      <c r="I655" s="7">
        <v>1.5349999999999999</v>
      </c>
      <c r="J655" s="7">
        <v>2.2869999999999999</v>
      </c>
      <c r="L655" s="13">
        <f t="shared" si="190"/>
        <v>1.9724E-4</v>
      </c>
      <c r="M655" s="12"/>
      <c r="N655" s="10">
        <f t="shared" si="191"/>
        <v>-3.6200000000000045</v>
      </c>
      <c r="O655" s="10">
        <f t="shared" si="192"/>
        <v>7.0000000000001172E-3</v>
      </c>
      <c r="P655" s="10"/>
      <c r="Q655" s="13">
        <f t="shared" si="193"/>
        <v>-3.6199999999999958E-6</v>
      </c>
      <c r="R655" s="10">
        <f t="shared" si="200"/>
        <v>700</v>
      </c>
      <c r="S655" s="10"/>
      <c r="T655" s="10">
        <f t="shared" si="194"/>
        <v>177100</v>
      </c>
      <c r="U655" s="10"/>
      <c r="V655" s="10">
        <f t="shared" si="195"/>
        <v>-2.9958825265194392E-2</v>
      </c>
      <c r="W655" s="10"/>
      <c r="X655" s="10">
        <f t="shared" si="196"/>
        <v>0.24821856119007474</v>
      </c>
      <c r="Y655" s="10">
        <f t="shared" si="197"/>
        <v>2.2949949938591003</v>
      </c>
      <c r="Z655" s="10"/>
      <c r="AA655" s="10">
        <f t="shared" si="201"/>
        <v>1.713195444120158E-3</v>
      </c>
      <c r="AB655" s="10">
        <f t="shared" si="202"/>
        <v>-8.0447780715515727E-3</v>
      </c>
      <c r="AC655" s="10"/>
      <c r="AD655" s="10">
        <f t="shared" si="203"/>
        <v>5.2482185611900745</v>
      </c>
      <c r="AE655" s="10">
        <f t="shared" si="198"/>
        <v>-3.7050050061408997</v>
      </c>
      <c r="AF655" s="10"/>
      <c r="AG655" s="24">
        <f t="shared" si="204"/>
        <v>1.7131954441200747E-3</v>
      </c>
      <c r="AH655" s="24">
        <f t="shared" si="205"/>
        <v>-8.0447780715515727E-3</v>
      </c>
      <c r="AJ655" s="57">
        <f t="shared" si="206"/>
        <v>-71.4008800000001</v>
      </c>
      <c r="AL655">
        <f>(1-EXP(-$AW$21*((A660-$AW$23)/($AW$19)^($AW$22+1))))</f>
        <v>2.0637647229397538E-2</v>
      </c>
      <c r="AR655" s="11">
        <f>($AW$18*$AW$15 -($AW$18*COS(RADIANS(A655)))-($AW$15*COS(RADIANS(DEGREES(ASIN(SIN(RADIANS(A656))*($AW$18/$AW$15)))))))</f>
        <v>-0.1306798501001894</v>
      </c>
      <c r="AS655">
        <f t="shared" si="189"/>
        <v>270.25662018941819</v>
      </c>
    </row>
    <row r="656" spans="1:45" customFormat="1" x14ac:dyDescent="0.2">
      <c r="A656" s="7">
        <v>291</v>
      </c>
      <c r="B656" s="7">
        <v>193.62</v>
      </c>
      <c r="C656" s="7">
        <f t="shared" si="199"/>
        <v>1.9362000000000001E-4</v>
      </c>
      <c r="D656" s="7"/>
      <c r="E656" s="7">
        <v>1.778</v>
      </c>
      <c r="F656" s="7"/>
      <c r="G656" s="7">
        <v>1.552</v>
      </c>
      <c r="H656" s="7">
        <v>1.72</v>
      </c>
      <c r="I656" s="7">
        <v>1.534</v>
      </c>
      <c r="J656" s="7">
        <v>2.3069999999999999</v>
      </c>
      <c r="L656" s="13">
        <f t="shared" si="190"/>
        <v>1.9362000000000001E-4</v>
      </c>
      <c r="M656" s="12"/>
      <c r="N656" s="10">
        <f t="shared" si="191"/>
        <v>-3.5999999999999943</v>
      </c>
      <c r="O656" s="10">
        <f t="shared" si="192"/>
        <v>9.9999999999988987E-4</v>
      </c>
      <c r="P656" s="10"/>
      <c r="Q656" s="13">
        <f t="shared" si="193"/>
        <v>-3.6000000000000062E-6</v>
      </c>
      <c r="R656" s="10">
        <f t="shared" si="200"/>
        <v>100</v>
      </c>
      <c r="S656" s="10"/>
      <c r="T656" s="10">
        <f t="shared" si="194"/>
        <v>177800</v>
      </c>
      <c r="U656" s="10"/>
      <c r="V656" s="10">
        <f t="shared" si="195"/>
        <v>0.14714825197754927</v>
      </c>
      <c r="W656" s="10"/>
      <c r="X656" s="10">
        <f t="shared" si="196"/>
        <v>0.2499317566341949</v>
      </c>
      <c r="Y656" s="10">
        <f t="shared" si="197"/>
        <v>2.2869502157875488</v>
      </c>
      <c r="Z656" s="10"/>
      <c r="AA656" s="10">
        <f t="shared" si="201"/>
        <v>2.4419144973011897E-4</v>
      </c>
      <c r="AB656" s="10">
        <f t="shared" si="202"/>
        <v>-8.1509020319932013E-3</v>
      </c>
      <c r="AC656" s="10"/>
      <c r="AD656" s="10">
        <f t="shared" si="203"/>
        <v>5.2499317566341945</v>
      </c>
      <c r="AE656" s="10">
        <f t="shared" si="198"/>
        <v>-3.7130497842124512</v>
      </c>
      <c r="AF656" s="10"/>
      <c r="AG656" s="24">
        <f t="shared" si="204"/>
        <v>2.4419144973020224E-4</v>
      </c>
      <c r="AH656" s="24">
        <f t="shared" si="205"/>
        <v>-8.1509020319932013E-3</v>
      </c>
      <c r="AJ656" s="57">
        <f t="shared" si="206"/>
        <v>-69.703199999999896</v>
      </c>
      <c r="AL656">
        <f>(1-EXP(-$AW$21*((A661-$AW$23)/($AW$19)^($AW$22+1))))</f>
        <v>2.070373953221627E-2</v>
      </c>
      <c r="AR656" s="11">
        <f>($AW$18*$AW$15 -($AW$18*COS(RADIANS(A656)))-($AW$15*COS(RADIANS(DEGREES(ASIN(SIN(RADIANS(A657))*($AW$18/$AW$15)))))))</f>
        <v>-0.13235596652423964</v>
      </c>
      <c r="AS656">
        <f t="shared" si="189"/>
        <v>266.3451289348962</v>
      </c>
    </row>
    <row r="657" spans="1:70" customFormat="1" x14ac:dyDescent="0.2">
      <c r="A657" s="7">
        <v>292</v>
      </c>
      <c r="B657" s="7">
        <v>190.02</v>
      </c>
      <c r="C657" s="7">
        <f t="shared" si="199"/>
        <v>1.9002E-4</v>
      </c>
      <c r="D657" s="7"/>
      <c r="E657" s="7">
        <v>1.7789999999999999</v>
      </c>
      <c r="F657" s="7"/>
      <c r="G657" s="7">
        <v>1.5580000000000001</v>
      </c>
      <c r="H657" s="7">
        <v>1.7250000000000001</v>
      </c>
      <c r="I657" s="7">
        <v>1.54</v>
      </c>
      <c r="J657" s="7">
        <v>2.2930000000000001</v>
      </c>
      <c r="L657" s="13">
        <f t="shared" si="190"/>
        <v>1.9002E-4</v>
      </c>
      <c r="M657" s="12"/>
      <c r="N657" s="10">
        <f t="shared" si="191"/>
        <v>-3.6000000000000227</v>
      </c>
      <c r="O657" s="10">
        <f t="shared" si="192"/>
        <v>-4.9999999999998934E-3</v>
      </c>
      <c r="P657" s="10"/>
      <c r="Q657" s="13">
        <f t="shared" si="193"/>
        <v>-3.6000000000000333E-6</v>
      </c>
      <c r="R657" s="10">
        <f t="shared" si="200"/>
        <v>-500</v>
      </c>
      <c r="S657" s="10"/>
      <c r="T657" s="10">
        <f t="shared" si="194"/>
        <v>177900</v>
      </c>
      <c r="U657" s="10"/>
      <c r="V657" s="10">
        <f t="shared" si="195"/>
        <v>0.43667929658319332</v>
      </c>
      <c r="W657" s="10"/>
      <c r="X657" s="10">
        <f t="shared" si="196"/>
        <v>0.25017594808392501</v>
      </c>
      <c r="Y657" s="10">
        <f t="shared" si="197"/>
        <v>2.2787993137555556</v>
      </c>
      <c r="Z657" s="10"/>
      <c r="AA657" s="10">
        <f t="shared" si="201"/>
        <v>-1.2223325882174119E-3</v>
      </c>
      <c r="AB657" s="10">
        <f t="shared" si="202"/>
        <v>-8.3068101169376796E-3</v>
      </c>
      <c r="AC657" s="10"/>
      <c r="AD657" s="10">
        <f t="shared" si="203"/>
        <v>5.2501759480839247</v>
      </c>
      <c r="AE657" s="10">
        <f t="shared" si="198"/>
        <v>-3.7212006862444444</v>
      </c>
      <c r="AF657" s="10"/>
      <c r="AG657" s="24">
        <f t="shared" si="204"/>
        <v>-1.2223325882168012E-3</v>
      </c>
      <c r="AH657" s="24">
        <f t="shared" si="205"/>
        <v>-8.3068101169376796E-3</v>
      </c>
      <c r="AJ657" s="57">
        <f t="shared" si="206"/>
        <v>-68.407200000000429</v>
      </c>
      <c r="AL657">
        <f>(1-EXP(-$AW$21*((A662-$AW$23)/($AW$19)^($AW$22+1))))</f>
        <v>2.0769827374793715E-2</v>
      </c>
      <c r="AR657" s="11">
        <f>($AW$18*$AW$15 -($AW$18*COS(RADIANS(A657)))-($AW$15*COS(RADIANS(DEGREES(ASIN(SIN(RADIANS(A658))*($AW$18/$AW$15)))))))</f>
        <v>-0.1340348152017363</v>
      </c>
      <c r="AS657">
        <f t="shared" si="189"/>
        <v>261.53995699882421</v>
      </c>
    </row>
    <row r="658" spans="1:70" customFormat="1" x14ac:dyDescent="0.2">
      <c r="A658" s="7">
        <v>293</v>
      </c>
      <c r="B658" s="7">
        <v>186.42</v>
      </c>
      <c r="C658" s="7">
        <f t="shared" si="199"/>
        <v>1.8641999999999997E-4</v>
      </c>
      <c r="D658" s="7"/>
      <c r="E658" s="7">
        <v>1.774</v>
      </c>
      <c r="F658" s="7"/>
      <c r="G658" s="7">
        <v>1.5629999999999999</v>
      </c>
      <c r="H658" s="7">
        <v>1.7290000000000001</v>
      </c>
      <c r="I658" s="7">
        <v>1.5580000000000001</v>
      </c>
      <c r="J658" s="7">
        <v>2.2440000000000002</v>
      </c>
      <c r="L658" s="13">
        <f t="shared" si="190"/>
        <v>1.8641999999999997E-4</v>
      </c>
      <c r="M658" s="12"/>
      <c r="N658" s="10">
        <f t="shared" si="191"/>
        <v>-3.589999999999975</v>
      </c>
      <c r="O658" s="10">
        <f t="shared" si="192"/>
        <v>-1.5000000000000124E-2</v>
      </c>
      <c r="P658" s="10"/>
      <c r="Q658" s="13">
        <f t="shared" si="193"/>
        <v>-3.5899999999999572E-6</v>
      </c>
      <c r="R658" s="10">
        <f t="shared" si="200"/>
        <v>-1500</v>
      </c>
      <c r="S658" s="10"/>
      <c r="T658" s="10">
        <f t="shared" si="194"/>
        <v>177400</v>
      </c>
      <c r="U658" s="10"/>
      <c r="V658" s="10">
        <f t="shared" si="195"/>
        <v>0.31812118046174032</v>
      </c>
      <c r="W658" s="10"/>
      <c r="X658" s="10">
        <f t="shared" si="196"/>
        <v>0.2489536154957076</v>
      </c>
      <c r="Y658" s="10">
        <f t="shared" si="197"/>
        <v>2.2704925036386179</v>
      </c>
      <c r="Z658" s="10"/>
      <c r="AA658" s="10">
        <f t="shared" si="201"/>
        <v>-3.6877760382463542E-3</v>
      </c>
      <c r="AB658" s="10">
        <f t="shared" si="202"/>
        <v>-8.4450443771926231E-3</v>
      </c>
      <c r="AC658" s="10"/>
      <c r="AD658" s="10">
        <f t="shared" si="203"/>
        <v>5.2489536154957079</v>
      </c>
      <c r="AE658" s="10">
        <f t="shared" si="198"/>
        <v>-3.7295074963613821</v>
      </c>
      <c r="AF658" s="10"/>
      <c r="AG658" s="24">
        <f t="shared" si="204"/>
        <v>-3.6877760382463265E-3</v>
      </c>
      <c r="AH658" s="24">
        <f t="shared" si="205"/>
        <v>-8.4450443771926231E-3</v>
      </c>
      <c r="AJ658" s="57">
        <f t="shared" si="206"/>
        <v>-66.924779999999529</v>
      </c>
      <c r="AL658">
        <f>(1-EXP(-$AW$21*((A663-$AW$23)/($AW$19)^($AW$22+1))))</f>
        <v>2.0835910757430742E-2</v>
      </c>
      <c r="AR658" s="11">
        <f>($AW$18*$AW$15 -($AW$18*COS(RADIANS(A658)))-($AW$15*COS(RADIANS(DEGREES(ASIN(SIN(RADIANS(A659))*($AW$18/$AW$15)))))))</f>
        <v>-0.13571545243334718</v>
      </c>
      <c r="AS658">
        <f t="shared" si="189"/>
        <v>255.86383517370857</v>
      </c>
    </row>
    <row r="659" spans="1:70" customFormat="1" x14ac:dyDescent="0.2">
      <c r="A659" s="7">
        <v>294</v>
      </c>
      <c r="B659" s="7">
        <v>182.83</v>
      </c>
      <c r="C659" s="7">
        <f t="shared" si="199"/>
        <v>1.8283000000000001E-4</v>
      </c>
      <c r="D659" s="7"/>
      <c r="E659" s="7">
        <v>1.7589999999999999</v>
      </c>
      <c r="F659" s="7"/>
      <c r="G659" s="7">
        <v>1.5609999999999999</v>
      </c>
      <c r="H659" s="7">
        <v>1.7330000000000001</v>
      </c>
      <c r="I659" s="7">
        <v>1.556</v>
      </c>
      <c r="J659" s="7">
        <v>2.1850000000000001</v>
      </c>
      <c r="L659" s="13">
        <f t="shared" si="190"/>
        <v>1.8283000000000001E-4</v>
      </c>
      <c r="M659" s="12"/>
      <c r="N659" s="10">
        <f t="shared" si="191"/>
        <v>-3.5700000000000216</v>
      </c>
      <c r="O659" s="10">
        <f t="shared" si="192"/>
        <v>-1.0999999999999899E-2</v>
      </c>
      <c r="P659" s="10"/>
      <c r="Q659" s="13">
        <f t="shared" si="193"/>
        <v>-3.5700000000000217E-6</v>
      </c>
      <c r="R659" s="10">
        <f t="shared" si="200"/>
        <v>-1100</v>
      </c>
      <c r="S659" s="10"/>
      <c r="T659" s="10">
        <f t="shared" si="194"/>
        <v>175900</v>
      </c>
      <c r="U659" s="10"/>
      <c r="V659" s="10">
        <f t="shared" si="195"/>
        <v>0.28601490381205841</v>
      </c>
      <c r="W659" s="10"/>
      <c r="X659" s="10">
        <f t="shared" si="196"/>
        <v>0.24526583945746125</v>
      </c>
      <c r="Y659" s="10">
        <f t="shared" si="197"/>
        <v>2.2620474592614253</v>
      </c>
      <c r="Z659" s="10"/>
      <c r="AA659" s="10">
        <f t="shared" si="201"/>
        <v>-2.7244111590770115E-3</v>
      </c>
      <c r="AB659" s="10">
        <f t="shared" si="202"/>
        <v>-8.5640671744107166E-3</v>
      </c>
      <c r="AC659" s="10"/>
      <c r="AD659" s="10">
        <f t="shared" si="203"/>
        <v>5.2452658394574616</v>
      </c>
      <c r="AE659" s="10">
        <f t="shared" si="198"/>
        <v>-3.7379525407385747</v>
      </c>
      <c r="AF659" s="10"/>
      <c r="AG659" s="24">
        <f t="shared" si="204"/>
        <v>-2.724411159077178E-3</v>
      </c>
      <c r="AH659" s="24">
        <f t="shared" si="205"/>
        <v>-8.5640671744107166E-3</v>
      </c>
      <c r="AJ659" s="57">
        <f t="shared" si="206"/>
        <v>-65.270310000000407</v>
      </c>
      <c r="AL659">
        <f>(1-EXP(-$AW$21*((A664-$AW$23)/($AW$19)^($AW$22+1))))</f>
        <v>2.0901989680428334E-2</v>
      </c>
      <c r="AR659" s="11">
        <f>($AW$18*$AW$15 -($AW$18*COS(RADIANS(A659)))-($AW$15*COS(RADIANS(DEGREES(ASIN(SIN(RADIANS(A660))*($AW$18/$AW$15)))))))</f>
        <v>-0.13739692615908936</v>
      </c>
      <c r="AS659">
        <f t="shared" si="189"/>
        <v>248.81472860763088</v>
      </c>
    </row>
    <row r="660" spans="1:70" customFormat="1" x14ac:dyDescent="0.2">
      <c r="A660" s="7">
        <v>295</v>
      </c>
      <c r="B660" s="7">
        <v>179.26</v>
      </c>
      <c r="C660" s="7">
        <f t="shared" si="199"/>
        <v>1.7925999999999999E-4</v>
      </c>
      <c r="D660" s="7"/>
      <c r="E660" s="7">
        <v>1.748</v>
      </c>
      <c r="F660" s="7"/>
      <c r="G660" s="7">
        <v>1.5589999999999999</v>
      </c>
      <c r="H660" s="7">
        <v>1.7390000000000001</v>
      </c>
      <c r="I660" s="7">
        <v>1.5620000000000001</v>
      </c>
      <c r="J660" s="7">
        <v>2.133</v>
      </c>
      <c r="L660" s="13">
        <f t="shared" si="190"/>
        <v>1.7925999999999999E-4</v>
      </c>
      <c r="M660" s="12"/>
      <c r="N660" s="10">
        <f t="shared" si="191"/>
        <v>-3.5600000000000023</v>
      </c>
      <c r="O660" s="10">
        <f t="shared" si="192"/>
        <v>-1.0000000000000009E-2</v>
      </c>
      <c r="P660" s="10"/>
      <c r="Q660" s="13">
        <f t="shared" si="193"/>
        <v>-3.5599999999999998E-6</v>
      </c>
      <c r="R660" s="10">
        <f t="shared" si="200"/>
        <v>-1000</v>
      </c>
      <c r="S660" s="10"/>
      <c r="T660" s="10">
        <f t="shared" si="194"/>
        <v>174800</v>
      </c>
      <c r="U660" s="10"/>
      <c r="V660" s="10">
        <f t="shared" si="195"/>
        <v>0.48293434682202802</v>
      </c>
      <c r="W660" s="10"/>
      <c r="X660" s="10">
        <f t="shared" si="196"/>
        <v>0.24254142829838424</v>
      </c>
      <c r="Y660" s="10">
        <f t="shared" si="197"/>
        <v>2.2534833920870145</v>
      </c>
      <c r="Z660" s="10"/>
      <c r="AA660" s="10">
        <f t="shared" si="201"/>
        <v>-2.4916561857365738E-3</v>
      </c>
      <c r="AB660" s="10">
        <f t="shared" si="202"/>
        <v>-8.7116305917196435E-3</v>
      </c>
      <c r="AC660" s="10"/>
      <c r="AD660" s="10">
        <f t="shared" si="203"/>
        <v>5.2425414282983844</v>
      </c>
      <c r="AE660" s="10">
        <f t="shared" si="198"/>
        <v>-3.7465166079129855</v>
      </c>
      <c r="AF660" s="10"/>
      <c r="AG660" s="24">
        <f t="shared" si="204"/>
        <v>-2.4916561857368791E-3</v>
      </c>
      <c r="AH660" s="24">
        <f t="shared" si="205"/>
        <v>-8.7116305917196435E-3</v>
      </c>
      <c r="AJ660" s="57">
        <f t="shared" si="206"/>
        <v>-63.816560000000038</v>
      </c>
      <c r="AL660">
        <f>(1-EXP(-$AW$21*((A665-$AW$23)/($AW$19)^($AW$22+1))))</f>
        <v>2.0968064144087473E-2</v>
      </c>
      <c r="AR660" s="11">
        <f>($AW$18*$AW$15 -($AW$18*COS(RADIANS(A660)))-($AW$15*COS(RADIANS(DEGREES(ASIN(SIN(RADIANS(A661))*($AW$18/$AW$15)))))))</f>
        <v>-0.13907827731452832</v>
      </c>
      <c r="AS660">
        <f t="shared" si="189"/>
        <v>242.43069501140329</v>
      </c>
    </row>
    <row r="661" spans="1:70" customFormat="1" x14ac:dyDescent="0.2">
      <c r="A661" s="7">
        <v>296</v>
      </c>
      <c r="B661" s="7">
        <v>175.7</v>
      </c>
      <c r="C661" s="7">
        <f t="shared" si="199"/>
        <v>1.7569999999999999E-4</v>
      </c>
      <c r="D661" s="7"/>
      <c r="E661" s="7">
        <v>1.738</v>
      </c>
      <c r="F661" s="7"/>
      <c r="G661" s="7">
        <v>1.5620000000000001</v>
      </c>
      <c r="H661" s="7">
        <v>1.746</v>
      </c>
      <c r="I661" s="7">
        <v>1.57</v>
      </c>
      <c r="J661" s="7">
        <v>2.0720000000000001</v>
      </c>
      <c r="L661" s="13">
        <f t="shared" si="190"/>
        <v>1.7569999999999999E-4</v>
      </c>
      <c r="M661" s="12"/>
      <c r="N661" s="10">
        <f t="shared" si="191"/>
        <v>-3.539999999999992</v>
      </c>
      <c r="O661" s="10">
        <f t="shared" si="192"/>
        <v>-1.6999999999999904E-2</v>
      </c>
      <c r="P661" s="10"/>
      <c r="Q661" s="13">
        <f t="shared" si="193"/>
        <v>-3.5400000000000102E-6</v>
      </c>
      <c r="R661" s="10">
        <f t="shared" si="200"/>
        <v>-1700</v>
      </c>
      <c r="S661" s="10"/>
      <c r="T661" s="10">
        <f t="shared" si="194"/>
        <v>173800</v>
      </c>
      <c r="U661" s="10"/>
      <c r="V661" s="10">
        <f t="shared" si="195"/>
        <v>0.1685757655705567</v>
      </c>
      <c r="W661" s="10"/>
      <c r="X661" s="10">
        <f t="shared" si="196"/>
        <v>0.24004977211264766</v>
      </c>
      <c r="Y661" s="10">
        <f t="shared" si="197"/>
        <v>2.2447717614952949</v>
      </c>
      <c r="Z661" s="10"/>
      <c r="AA661" s="10">
        <f t="shared" si="201"/>
        <v>-4.2689017850873756E-3</v>
      </c>
      <c r="AB661" s="10">
        <f t="shared" si="202"/>
        <v>-8.8395075089997555E-3</v>
      </c>
      <c r="AC661" s="10"/>
      <c r="AD661" s="10">
        <f t="shared" si="203"/>
        <v>5.2400497721126476</v>
      </c>
      <c r="AE661" s="10">
        <f t="shared" si="198"/>
        <v>-3.7552282385047051</v>
      </c>
      <c r="AF661" s="10"/>
      <c r="AG661" s="24">
        <f t="shared" si="204"/>
        <v>-4.2689017850872091E-3</v>
      </c>
      <c r="AH661" s="24">
        <f t="shared" si="205"/>
        <v>-8.8395075089997555E-3</v>
      </c>
      <c r="AJ661" s="57">
        <f t="shared" si="206"/>
        <v>-62.197799999999859</v>
      </c>
      <c r="AL661">
        <f>(1-EXP(-$AW$21*((A666-$AW$23)/($AW$19)^($AW$22+1))))</f>
        <v>2.1034134148709138E-2</v>
      </c>
      <c r="AR661" s="11">
        <f>($AW$18*$AW$15 -($AW$18*COS(RADIANS(A661)))-($AW$15*COS(RADIANS(DEGREES(ASIN(SIN(RADIANS(A662))*($AW$18/$AW$15)))))))</f>
        <v>-0.14075854116638048</v>
      </c>
      <c r="AS661">
        <f t="shared" si="189"/>
        <v>236.25680132506733</v>
      </c>
    </row>
    <row r="662" spans="1:70" customFormat="1" x14ac:dyDescent="0.2">
      <c r="A662" s="7">
        <v>297</v>
      </c>
      <c r="B662" s="7">
        <v>172.16</v>
      </c>
      <c r="C662" s="7">
        <f t="shared" si="199"/>
        <v>1.7215999999999998E-4</v>
      </c>
      <c r="D662" s="7"/>
      <c r="E662" s="7">
        <v>1.7210000000000001</v>
      </c>
      <c r="F662" s="7"/>
      <c r="G662" s="7">
        <v>1.5640000000000001</v>
      </c>
      <c r="H662" s="7">
        <v>1.746</v>
      </c>
      <c r="I662" s="7">
        <v>1.5649999999999999</v>
      </c>
      <c r="J662" s="7">
        <v>2.0070000000000001</v>
      </c>
      <c r="L662" s="13">
        <f t="shared" si="190"/>
        <v>1.7215999999999998E-4</v>
      </c>
      <c r="M662" s="12"/>
      <c r="N662" s="10">
        <f t="shared" si="191"/>
        <v>-3.5300000000000011</v>
      </c>
      <c r="O662" s="10">
        <f t="shared" si="192"/>
        <v>-6.0000000000000053E-3</v>
      </c>
      <c r="P662" s="10"/>
      <c r="Q662" s="13">
        <f t="shared" si="193"/>
        <v>-3.5299999999999882E-6</v>
      </c>
      <c r="R662" s="10">
        <f t="shared" si="200"/>
        <v>-600</v>
      </c>
      <c r="S662" s="10"/>
      <c r="T662" s="10">
        <f t="shared" si="194"/>
        <v>172100</v>
      </c>
      <c r="U662" s="10"/>
      <c r="V662" s="10">
        <f t="shared" si="195"/>
        <v>-0.11075364865096923</v>
      </c>
      <c r="W662" s="10"/>
      <c r="X662" s="10">
        <f t="shared" si="196"/>
        <v>0.23578087032756029</v>
      </c>
      <c r="Y662" s="10">
        <f t="shared" si="197"/>
        <v>2.2359322539862951</v>
      </c>
      <c r="Z662" s="10"/>
      <c r="AA662" s="10">
        <f t="shared" si="201"/>
        <v>-1.5167459487709645E-3</v>
      </c>
      <c r="AB662" s="10">
        <f t="shared" si="202"/>
        <v>-8.9974139736948011E-3</v>
      </c>
      <c r="AC662" s="10"/>
      <c r="AD662" s="10">
        <f t="shared" si="203"/>
        <v>5.2357808703275603</v>
      </c>
      <c r="AE662" s="10">
        <f t="shared" si="198"/>
        <v>-3.7640677460137049</v>
      </c>
      <c r="AF662" s="10"/>
      <c r="AG662" s="24">
        <f t="shared" si="204"/>
        <v>-1.5167459487708257E-3</v>
      </c>
      <c r="AH662" s="24">
        <f t="shared" si="205"/>
        <v>-8.9974139736948011E-3</v>
      </c>
      <c r="AJ662" s="57">
        <f t="shared" si="206"/>
        <v>-60.772480000000016</v>
      </c>
      <c r="AL662">
        <f>(1-EXP(-$AW$21*((A667-$AW$23)/($AW$19)^($AW$22+1))))</f>
        <v>2.1100199694594313E-2</v>
      </c>
      <c r="AR662" s="11">
        <f>($AW$18*$AW$15 -($AW$18*COS(RADIANS(A662)))-($AW$15*COS(RADIANS(DEGREES(ASIN(SIN(RADIANS(A663))*($AW$18/$AW$15)))))))</f>
        <v>-0.14243674862343861</v>
      </c>
      <c r="AS662">
        <f t="shared" si="189"/>
        <v>229.23235202097644</v>
      </c>
    </row>
    <row r="663" spans="1:70" customFormat="1" x14ac:dyDescent="0.2">
      <c r="A663" s="7">
        <v>298</v>
      </c>
      <c r="B663" s="7">
        <v>168.63</v>
      </c>
      <c r="C663" s="7">
        <f t="shared" si="199"/>
        <v>1.6862999999999999E-4</v>
      </c>
      <c r="D663" s="7"/>
      <c r="E663" s="7">
        <v>1.7150000000000001</v>
      </c>
      <c r="F663" s="7"/>
      <c r="G663" s="7">
        <v>1.5649999999999999</v>
      </c>
      <c r="H663" s="7">
        <v>1.75</v>
      </c>
      <c r="I663" s="7">
        <v>1.577</v>
      </c>
      <c r="J663" s="7">
        <v>1.968</v>
      </c>
      <c r="L663" s="13">
        <f t="shared" si="190"/>
        <v>1.6862999999999999E-4</v>
      </c>
      <c r="M663" s="12"/>
      <c r="N663" s="10">
        <f t="shared" si="191"/>
        <v>-3.5099999999999909</v>
      </c>
      <c r="O663" s="10">
        <f t="shared" si="192"/>
        <v>4.0000000000000036E-3</v>
      </c>
      <c r="P663" s="10"/>
      <c r="Q663" s="13">
        <f t="shared" si="193"/>
        <v>-3.5099999999999986E-6</v>
      </c>
      <c r="R663" s="10">
        <f t="shared" si="200"/>
        <v>400</v>
      </c>
      <c r="S663" s="10"/>
      <c r="T663" s="10">
        <f t="shared" si="194"/>
        <v>171500</v>
      </c>
      <c r="U663" s="10"/>
      <c r="V663" s="10">
        <f t="shared" si="195"/>
        <v>-0.13595868025463784</v>
      </c>
      <c r="W663" s="10"/>
      <c r="X663" s="10">
        <f t="shared" si="196"/>
        <v>0.23426412437878932</v>
      </c>
      <c r="Y663" s="10">
        <f t="shared" si="197"/>
        <v>2.2269348400126003</v>
      </c>
      <c r="Z663" s="10"/>
      <c r="AA663" s="10">
        <f t="shared" si="201"/>
        <v>1.0117523082631141E-3</v>
      </c>
      <c r="AB663" s="10">
        <f t="shared" si="202"/>
        <v>-9.1351600654832055E-3</v>
      </c>
      <c r="AC663" s="10"/>
      <c r="AD663" s="10">
        <f t="shared" si="203"/>
        <v>5.2342641243787895</v>
      </c>
      <c r="AE663" s="10">
        <f t="shared" si="198"/>
        <v>-3.7730651599873997</v>
      </c>
      <c r="AF663" s="10"/>
      <c r="AG663" s="24">
        <f t="shared" si="204"/>
        <v>1.0117523082628921E-3</v>
      </c>
      <c r="AH663" s="24">
        <f t="shared" si="205"/>
        <v>-9.1351600654832055E-3</v>
      </c>
      <c r="AJ663" s="57">
        <f t="shared" si="206"/>
        <v>-59.189129999999842</v>
      </c>
      <c r="AL663">
        <f>(1-EXP(-$AW$21*((A668-$AW$23)/($AW$19)^($AW$22+1))))</f>
        <v>2.1166260782043644E-2</v>
      </c>
      <c r="AR663" s="11">
        <f>($AW$18*$AW$15 -($AW$18*COS(RADIANS(A663)))-($AW$15*COS(RADIANS(DEGREES(ASIN(SIN(RADIANS(A664))*($AW$18/$AW$15)))))))</f>
        <v>-0.14411192751918195</v>
      </c>
      <c r="AS663">
        <f t="shared" si="189"/>
        <v>223.74933361661056</v>
      </c>
      <c r="BD663" s="9"/>
      <c r="BE663" s="9"/>
      <c r="BF663" s="9"/>
      <c r="BG663" s="9"/>
      <c r="BH663" s="9"/>
      <c r="BI663" s="9"/>
      <c r="BJ663" s="9"/>
      <c r="BK663" s="9"/>
      <c r="BL663" s="9"/>
      <c r="BM663" s="9"/>
      <c r="BN663" s="9"/>
      <c r="BO663" s="9"/>
      <c r="BP663" s="9"/>
      <c r="BQ663" s="9"/>
      <c r="BR663" s="9"/>
    </row>
    <row r="664" spans="1:70" customFormat="1" x14ac:dyDescent="0.2">
      <c r="A664" s="7">
        <v>299</v>
      </c>
      <c r="B664" s="7">
        <v>165.12</v>
      </c>
      <c r="C664" s="7">
        <f t="shared" si="199"/>
        <v>1.6511999999999999E-4</v>
      </c>
      <c r="D664" s="7"/>
      <c r="E664" s="7">
        <v>1.7190000000000001</v>
      </c>
      <c r="F664" s="7"/>
      <c r="G664" s="7">
        <v>1.57</v>
      </c>
      <c r="H664" s="7">
        <v>1.752</v>
      </c>
      <c r="I664" s="7">
        <v>1.5860000000000001</v>
      </c>
      <c r="J664" s="7">
        <v>1.9690000000000001</v>
      </c>
      <c r="L664" s="13">
        <f t="shared" si="190"/>
        <v>1.6511999999999999E-4</v>
      </c>
      <c r="M664" s="12"/>
      <c r="N664" s="10">
        <f t="shared" si="191"/>
        <v>-3.4900000000000091</v>
      </c>
      <c r="O664" s="10">
        <f t="shared" si="192"/>
        <v>4.9999999999998934E-3</v>
      </c>
      <c r="P664" s="10"/>
      <c r="Q664" s="13">
        <f t="shared" si="193"/>
        <v>-3.4900000000000089E-6</v>
      </c>
      <c r="R664" s="10">
        <f t="shared" si="200"/>
        <v>500</v>
      </c>
      <c r="S664" s="10"/>
      <c r="T664" s="10">
        <f t="shared" si="194"/>
        <v>171900</v>
      </c>
      <c r="U664" s="10"/>
      <c r="V664" s="10">
        <f t="shared" si="195"/>
        <v>5.3485139128055845E-2</v>
      </c>
      <c r="W664" s="10"/>
      <c r="X664" s="10">
        <f t="shared" si="196"/>
        <v>0.23527587668705244</v>
      </c>
      <c r="Y664" s="10">
        <f t="shared" si="197"/>
        <v>2.2177996799471171</v>
      </c>
      <c r="Z664" s="10"/>
      <c r="AA664" s="10">
        <f t="shared" si="201"/>
        <v>1.2613848016415352E-3</v>
      </c>
      <c r="AB664" s="10">
        <f t="shared" si="202"/>
        <v>-9.277707015683756E-3</v>
      </c>
      <c r="AC664" s="10"/>
      <c r="AD664" s="10">
        <f t="shared" si="203"/>
        <v>5.2352758766870524</v>
      </c>
      <c r="AE664" s="10">
        <f t="shared" si="198"/>
        <v>-3.7822003200528829</v>
      </c>
      <c r="AF664" s="10"/>
      <c r="AG664" s="24">
        <f t="shared" si="204"/>
        <v>1.2613848016416185E-3</v>
      </c>
      <c r="AH664" s="24">
        <f t="shared" si="205"/>
        <v>-9.2777070156842001E-3</v>
      </c>
      <c r="AJ664" s="57">
        <f t="shared" si="206"/>
        <v>-57.626880000000156</v>
      </c>
      <c r="AL664">
        <f>(1-EXP(-$AW$21*((A669-$AW$23)/($AW$19)^($AW$22+1))))</f>
        <v>2.1232317411358226E-2</v>
      </c>
      <c r="AR664" s="11">
        <f>($AW$18*$AW$15 -($AW$18*COS(RADIANS(A664)))-($AW$15*COS(RADIANS(DEGREES(ASIN(SIN(RADIANS(A665))*($AW$18/$AW$15)))))))</f>
        <v>-0.14578310386287877</v>
      </c>
      <c r="AS664">
        <f t="shared" si="189"/>
        <v>219.6030374533849</v>
      </c>
      <c r="BD664" s="9"/>
      <c r="BE664" s="9"/>
      <c r="BF664" s="9"/>
      <c r="BG664" s="9"/>
      <c r="BH664" s="9"/>
      <c r="BI664" s="9"/>
      <c r="BJ664" s="9"/>
      <c r="BK664" s="9"/>
      <c r="BL664" s="9"/>
      <c r="BM664" s="9"/>
      <c r="BN664" s="9"/>
      <c r="BO664" s="9"/>
      <c r="BP664" s="9"/>
      <c r="BQ664" s="9"/>
      <c r="BR664" s="9"/>
    </row>
    <row r="665" spans="1:70" customFormat="1" x14ac:dyDescent="0.2">
      <c r="A665" s="7">
        <v>300</v>
      </c>
      <c r="B665" s="7">
        <v>161.63</v>
      </c>
      <c r="C665" s="7">
        <f t="shared" si="199"/>
        <v>1.6162999999999998E-4</v>
      </c>
      <c r="D665" s="7"/>
      <c r="E665" s="7">
        <v>1.724</v>
      </c>
      <c r="F665" s="7"/>
      <c r="G665" s="7">
        <v>1.5640000000000001</v>
      </c>
      <c r="H665" s="7">
        <v>1.758</v>
      </c>
      <c r="I665" s="7">
        <v>1.587</v>
      </c>
      <c r="J665" s="7">
        <v>1.986</v>
      </c>
      <c r="L665" s="13">
        <f t="shared" si="190"/>
        <v>1.6162999999999998E-4</v>
      </c>
      <c r="M665" s="12"/>
      <c r="N665" s="10">
        <f t="shared" si="191"/>
        <v>-3.4699999999999989</v>
      </c>
      <c r="O665" s="10">
        <f t="shared" si="192"/>
        <v>-2.0000000000000018E-3</v>
      </c>
      <c r="P665" s="10"/>
      <c r="Q665" s="13">
        <f t="shared" si="193"/>
        <v>-3.4699999999999922E-6</v>
      </c>
      <c r="R665" s="10">
        <f t="shared" si="200"/>
        <v>-200</v>
      </c>
      <c r="S665" s="10"/>
      <c r="T665" s="10">
        <f t="shared" si="194"/>
        <v>172400</v>
      </c>
      <c r="U665" s="10"/>
      <c r="V665" s="10">
        <f t="shared" si="195"/>
        <v>5.284708519054148E-2</v>
      </c>
      <c r="W665" s="10"/>
      <c r="X665" s="10">
        <f t="shared" si="196"/>
        <v>0.23653726148869397</v>
      </c>
      <c r="Y665" s="10">
        <f t="shared" si="197"/>
        <v>2.2085219729314334</v>
      </c>
      <c r="Z665" s="10"/>
      <c r="AA665" s="10">
        <f t="shared" si="201"/>
        <v>-5.041143710580176E-4</v>
      </c>
      <c r="AB665" s="10">
        <f t="shared" si="202"/>
        <v>-9.4253166258173593E-3</v>
      </c>
      <c r="AC665" s="10"/>
      <c r="AD665" s="10">
        <f t="shared" si="203"/>
        <v>5.236537261488694</v>
      </c>
      <c r="AE665" s="10">
        <f t="shared" si="198"/>
        <v>-3.7914780270685671</v>
      </c>
      <c r="AF665" s="10"/>
      <c r="AG665" s="24">
        <f t="shared" si="204"/>
        <v>-5.0411437105779555E-4</v>
      </c>
      <c r="AH665" s="24">
        <f t="shared" si="205"/>
        <v>-9.4253166258169152E-3</v>
      </c>
      <c r="AJ665" s="57">
        <f t="shared" si="206"/>
        <v>-56.085609999999988</v>
      </c>
      <c r="AL665">
        <f>(1-EXP(-$AW$21*((A670-$AW$23)/($AW$19)^($AW$22+1))))</f>
        <v>2.1298369582838927E-2</v>
      </c>
      <c r="AR665" s="11">
        <f>($AW$18*$AW$15 -($AW$18*COS(RADIANS(A665)))-($AW$15*COS(RADIANS(DEGREES(ASIN(SIN(RADIANS(A666))*($AW$18/$AW$15)))))))</f>
        <v>-0.14744930305642437</v>
      </c>
      <c r="AS665">
        <f t="shared" si="189"/>
        <v>215.58672769073686</v>
      </c>
      <c r="BD665" s="9"/>
      <c r="BE665" s="9"/>
      <c r="BF665" s="9"/>
      <c r="BG665" s="9"/>
      <c r="BH665" s="9"/>
      <c r="BI665" s="9"/>
      <c r="BJ665" s="9"/>
      <c r="BK665" s="9"/>
      <c r="BL665" s="9"/>
      <c r="BM665" s="9"/>
      <c r="BN665" s="9"/>
      <c r="BO665" s="9"/>
      <c r="BP665" s="9"/>
      <c r="BQ665" s="9"/>
      <c r="BR665" s="9"/>
    </row>
    <row r="666" spans="1:70" customFormat="1" x14ac:dyDescent="0.2">
      <c r="A666" s="7">
        <v>301</v>
      </c>
      <c r="B666" s="7">
        <v>158.16</v>
      </c>
      <c r="C666" s="7">
        <f t="shared" si="199"/>
        <v>1.5815999999999999E-4</v>
      </c>
      <c r="D666" s="7"/>
      <c r="E666" s="7">
        <v>1.722</v>
      </c>
      <c r="F666" s="7"/>
      <c r="G666" s="7">
        <v>1.5629999999999999</v>
      </c>
      <c r="H666" s="7">
        <v>1.754</v>
      </c>
      <c r="I666" s="7">
        <v>1.5860000000000001</v>
      </c>
      <c r="J666" s="7">
        <v>1.986</v>
      </c>
      <c r="L666" s="13">
        <f t="shared" si="190"/>
        <v>1.5815999999999999E-4</v>
      </c>
      <c r="M666" s="12"/>
      <c r="N666" s="10">
        <f t="shared" si="191"/>
        <v>-3.4399999999999977</v>
      </c>
      <c r="O666" s="10">
        <f t="shared" si="192"/>
        <v>-2.0000000000000018E-3</v>
      </c>
      <c r="P666" s="10"/>
      <c r="Q666" s="13">
        <f t="shared" si="193"/>
        <v>-3.4400000000000077E-6</v>
      </c>
      <c r="R666" s="10">
        <f t="shared" si="200"/>
        <v>-200</v>
      </c>
      <c r="S666" s="10"/>
      <c r="T666" s="10">
        <f t="shared" si="194"/>
        <v>172200</v>
      </c>
      <c r="U666" s="10"/>
      <c r="V666" s="10">
        <f t="shared" si="195"/>
        <v>-5.1990596666402933E-2</v>
      </c>
      <c r="W666" s="10"/>
      <c r="X666" s="10">
        <f t="shared" si="196"/>
        <v>0.23603314711763596</v>
      </c>
      <c r="Y666" s="10">
        <f t="shared" si="197"/>
        <v>2.199096656305616</v>
      </c>
      <c r="Z666" s="10"/>
      <c r="AA666" s="10">
        <f t="shared" si="201"/>
        <v>-5.0470021008705568E-4</v>
      </c>
      <c r="AB666" s="10">
        <f t="shared" si="202"/>
        <v>-9.5501995666893436E-3</v>
      </c>
      <c r="AC666" s="10"/>
      <c r="AD666" s="10">
        <f t="shared" si="203"/>
        <v>5.2360331471176362</v>
      </c>
      <c r="AE666" s="10">
        <f t="shared" si="198"/>
        <v>-3.800903343694384</v>
      </c>
      <c r="AF666" s="10"/>
      <c r="AG666" s="24">
        <f t="shared" si="204"/>
        <v>-5.0470021008752752E-4</v>
      </c>
      <c r="AH666" s="24">
        <f t="shared" si="205"/>
        <v>-9.5501995666897876E-3</v>
      </c>
      <c r="AJ666" s="57">
        <f t="shared" si="206"/>
        <v>-54.407039999999959</v>
      </c>
      <c r="AL666">
        <f>(1-EXP(-$AW$21*((A671-$AW$23)/($AW$19)^($AW$22+1))))</f>
        <v>2.1364417296786398E-2</v>
      </c>
      <c r="AR666" s="11">
        <f>($AW$18*$AW$15 -($AW$18*COS(RADIANS(A666)))-($AW$15*COS(RADIANS(DEGREES(ASIN(SIN(RADIANS(A667))*($AW$18/$AW$15)))))))</f>
        <v>-0.1491095510745839</v>
      </c>
      <c r="AS666">
        <f t="shared" si="189"/>
        <v>210.71361095555343</v>
      </c>
      <c r="BD666" s="9"/>
      <c r="BE666" s="9"/>
      <c r="BF666" s="9"/>
      <c r="BG666" s="9"/>
      <c r="BH666" s="9"/>
      <c r="BI666" s="9"/>
      <c r="BJ666" s="9"/>
      <c r="BK666" s="9"/>
      <c r="BL666" s="9"/>
      <c r="BM666" s="9"/>
      <c r="BN666" s="9"/>
      <c r="BO666" s="9"/>
      <c r="BP666" s="9"/>
      <c r="BQ666" s="9"/>
      <c r="BR666" s="9"/>
    </row>
    <row r="667" spans="1:70" customFormat="1" x14ac:dyDescent="0.2">
      <c r="A667" s="7">
        <v>302</v>
      </c>
      <c r="B667" s="7">
        <v>154.72</v>
      </c>
      <c r="C667" s="7">
        <f t="shared" si="199"/>
        <v>1.5471999999999998E-4</v>
      </c>
      <c r="D667" s="7"/>
      <c r="E667" s="7">
        <v>1.72</v>
      </c>
      <c r="F667" s="7"/>
      <c r="G667" s="7">
        <v>1.56</v>
      </c>
      <c r="H667" s="7">
        <v>1.758</v>
      </c>
      <c r="I667" s="7">
        <v>1.587</v>
      </c>
      <c r="J667" s="7">
        <v>1.974</v>
      </c>
      <c r="L667" s="13">
        <f t="shared" si="190"/>
        <v>1.5471999999999998E-4</v>
      </c>
      <c r="M667" s="12"/>
      <c r="N667" s="10">
        <f t="shared" si="191"/>
        <v>-3.4199999999999875</v>
      </c>
      <c r="O667" s="10">
        <f t="shared" si="192"/>
        <v>2.0000000000000018E-3</v>
      </c>
      <c r="P667" s="10"/>
      <c r="Q667" s="13">
        <f t="shared" si="193"/>
        <v>-3.419999999999991E-6</v>
      </c>
      <c r="R667" s="10">
        <f t="shared" si="200"/>
        <v>200</v>
      </c>
      <c r="S667" s="10"/>
      <c r="T667" s="10">
        <f t="shared" si="194"/>
        <v>172000</v>
      </c>
      <c r="U667" s="10"/>
      <c r="V667" s="10">
        <f t="shared" si="195"/>
        <v>0</v>
      </c>
      <c r="W667" s="10"/>
      <c r="X667" s="10">
        <f t="shared" si="196"/>
        <v>0.2355284469075489</v>
      </c>
      <c r="Y667" s="10">
        <f t="shared" si="197"/>
        <v>2.1895464567389267</v>
      </c>
      <c r="Z667" s="10"/>
      <c r="AA667" s="10">
        <f t="shared" si="201"/>
        <v>5.0470021008705568E-4</v>
      </c>
      <c r="AB667" s="10">
        <f t="shared" si="202"/>
        <v>-9.7075287157397661E-3</v>
      </c>
      <c r="AC667" s="10"/>
      <c r="AD667" s="10">
        <f t="shared" si="203"/>
        <v>5.2355284469075487</v>
      </c>
      <c r="AE667" s="10">
        <f t="shared" si="198"/>
        <v>-3.8104535432610738</v>
      </c>
      <c r="AF667" s="10"/>
      <c r="AG667" s="24">
        <f t="shared" si="204"/>
        <v>5.0470021008752752E-4</v>
      </c>
      <c r="AH667" s="24">
        <f t="shared" si="205"/>
        <v>-9.707528715739322E-3</v>
      </c>
      <c r="AJ667" s="57">
        <f t="shared" si="206"/>
        <v>-52.914239999999801</v>
      </c>
      <c r="AL667">
        <f>(1-EXP(-$AW$21*((A672-$AW$23)/($AW$19)^($AW$22+1))))</f>
        <v>2.1430460553501618E-2</v>
      </c>
      <c r="AR667" s="11">
        <f>($AW$18*$AW$15 -($AW$18*COS(RADIANS(A667)))-($AW$15*COS(RADIANS(DEGREES(ASIN(SIN(RADIANS(A668))*($AW$18/$AW$15)))))))</f>
        <v>-0.15076287560671586</v>
      </c>
      <c r="AS667">
        <f t="shared" si="189"/>
        <v>205.89115495193252</v>
      </c>
      <c r="BD667" s="9"/>
      <c r="BE667" s="9"/>
      <c r="BF667" s="9"/>
      <c r="BG667" s="9"/>
      <c r="BH667" s="9"/>
      <c r="BI667" s="9"/>
      <c r="BJ667" s="9"/>
      <c r="BK667" s="9"/>
      <c r="BL667" s="9"/>
      <c r="BM667" s="9"/>
      <c r="BN667" s="9"/>
      <c r="BO667" s="9"/>
      <c r="BP667" s="9"/>
      <c r="BQ667" s="9"/>
      <c r="BR667" s="9"/>
    </row>
    <row r="668" spans="1:70" customFormat="1" x14ac:dyDescent="0.2">
      <c r="A668" s="7">
        <v>303</v>
      </c>
      <c r="B668" s="7">
        <v>151.30000000000001</v>
      </c>
      <c r="C668" s="7">
        <f t="shared" si="199"/>
        <v>1.5129999999999999E-4</v>
      </c>
      <c r="D668" s="7"/>
      <c r="E668" s="7">
        <v>1.722</v>
      </c>
      <c r="F668" s="7"/>
      <c r="G668" s="7">
        <v>1.5580000000000001</v>
      </c>
      <c r="H668" s="7">
        <v>1.7549999999999999</v>
      </c>
      <c r="I668" s="7">
        <v>1.5880000000000001</v>
      </c>
      <c r="J668" s="7">
        <v>1.9890000000000001</v>
      </c>
      <c r="L668" s="13">
        <f t="shared" si="190"/>
        <v>1.5129999999999999E-4</v>
      </c>
      <c r="M668" s="12"/>
      <c r="N668" s="10">
        <f t="shared" si="191"/>
        <v>-3.4000000000000057</v>
      </c>
      <c r="O668" s="10">
        <f t="shared" si="192"/>
        <v>0</v>
      </c>
      <c r="P668" s="10"/>
      <c r="Q668" s="13">
        <f t="shared" si="193"/>
        <v>-3.4000000000000013E-6</v>
      </c>
      <c r="R668" s="10">
        <f t="shared" si="200"/>
        <v>0</v>
      </c>
      <c r="S668" s="10"/>
      <c r="T668" s="10">
        <f t="shared" si="194"/>
        <v>172200</v>
      </c>
      <c r="U668" s="10"/>
      <c r="V668" s="10">
        <f t="shared" si="195"/>
        <v>7.565009693628931E-2</v>
      </c>
      <c r="W668" s="10"/>
      <c r="X668" s="10">
        <f t="shared" si="196"/>
        <v>0.23603314711763596</v>
      </c>
      <c r="Y668" s="10">
        <f t="shared" si="197"/>
        <v>2.1798389280231869</v>
      </c>
      <c r="Z668" s="10"/>
      <c r="AA668" s="10">
        <f t="shared" si="201"/>
        <v>0</v>
      </c>
      <c r="AB668" s="10">
        <f t="shared" si="202"/>
        <v>-9.8707540262945592E-3</v>
      </c>
      <c r="AC668" s="10"/>
      <c r="AD668" s="10">
        <f t="shared" si="203"/>
        <v>5.2360331471176362</v>
      </c>
      <c r="AE668" s="10">
        <f t="shared" si="198"/>
        <v>-3.8201610719768131</v>
      </c>
      <c r="AF668" s="10"/>
      <c r="AG668" s="24">
        <f t="shared" si="204"/>
        <v>0</v>
      </c>
      <c r="AH668" s="24">
        <f t="shared" si="205"/>
        <v>-9.8707540262945592E-3</v>
      </c>
      <c r="AJ668" s="57">
        <f t="shared" si="206"/>
        <v>-51.442000000000085</v>
      </c>
      <c r="AL668">
        <f>(1-EXP(-$AW$21*((A673-$AW$23)/($AW$19)^($AW$22+1))))</f>
        <v>2.1496499353285348E-2</v>
      </c>
      <c r="AR668" s="11">
        <f>($AW$18*$AW$15 -($AW$18*COS(RADIANS(A668)))-($AW$15*COS(RADIANS(DEGREES(ASIN(SIN(RADIANS(A669))*($AW$18/$AW$15)))))))</f>
        <v>-0.15240830715844594</v>
      </c>
      <c r="AS668">
        <f t="shared" si="189"/>
        <v>201.57416121380396</v>
      </c>
      <c r="BD668" s="9"/>
      <c r="BE668" s="9"/>
      <c r="BF668" s="9"/>
      <c r="BG668" s="9"/>
      <c r="BH668" s="9"/>
      <c r="BI668" s="9"/>
      <c r="BJ668" s="9"/>
      <c r="BK668" s="9"/>
      <c r="BL668" s="9"/>
      <c r="BM668" s="9"/>
      <c r="BN668" s="9"/>
      <c r="BO668" s="9"/>
      <c r="BP668" s="9"/>
      <c r="BQ668" s="9"/>
      <c r="BR668" s="9"/>
    </row>
    <row r="669" spans="1:70" customFormat="1" x14ac:dyDescent="0.2">
      <c r="A669" s="7">
        <v>304</v>
      </c>
      <c r="B669" s="7">
        <v>147.9</v>
      </c>
      <c r="C669" s="7">
        <f t="shared" si="199"/>
        <v>1.4789999999999999E-4</v>
      </c>
      <c r="D669" s="7"/>
      <c r="E669" s="7">
        <v>1.722</v>
      </c>
      <c r="F669" s="7"/>
      <c r="G669" s="7">
        <v>1.5589999999999999</v>
      </c>
      <c r="H669" s="7">
        <v>1.7450000000000001</v>
      </c>
      <c r="I669" s="7">
        <v>1.5880000000000001</v>
      </c>
      <c r="J669" s="7">
        <v>1.994</v>
      </c>
      <c r="L669" s="13">
        <f t="shared" si="190"/>
        <v>1.4789999999999999E-4</v>
      </c>
      <c r="M669" s="12"/>
      <c r="N669" s="10">
        <f t="shared" si="191"/>
        <v>-3.3700000000000045</v>
      </c>
      <c r="O669" s="10">
        <f t="shared" si="192"/>
        <v>-2.9999999999998916E-3</v>
      </c>
      <c r="P669" s="10"/>
      <c r="Q669" s="13">
        <f t="shared" si="193"/>
        <v>-3.3699999999999898E-6</v>
      </c>
      <c r="R669" s="10">
        <f t="shared" si="200"/>
        <v>-300</v>
      </c>
      <c r="S669" s="10"/>
      <c r="T669" s="10">
        <f t="shared" si="194"/>
        <v>172200</v>
      </c>
      <c r="U669" s="10"/>
      <c r="V669" s="10">
        <f t="shared" si="195"/>
        <v>2.4888279273422353E-2</v>
      </c>
      <c r="W669" s="10"/>
      <c r="X669" s="10">
        <f t="shared" si="196"/>
        <v>0.23603314711763596</v>
      </c>
      <c r="Y669" s="10">
        <f t="shared" si="197"/>
        <v>2.1699681739968923</v>
      </c>
      <c r="Z669" s="10"/>
      <c r="AA669" s="10">
        <f t="shared" si="201"/>
        <v>-7.5727043058351762E-4</v>
      </c>
      <c r="AB669" s="10">
        <f t="shared" si="202"/>
        <v>-1.0010171318373562E-2</v>
      </c>
      <c r="AC669" s="10"/>
      <c r="AD669" s="10">
        <f t="shared" si="203"/>
        <v>5.2360331471176362</v>
      </c>
      <c r="AE669" s="10">
        <f t="shared" si="198"/>
        <v>-3.8300318260031077</v>
      </c>
      <c r="AF669" s="10"/>
      <c r="AG669" s="24">
        <f t="shared" si="204"/>
        <v>-7.5727043058382293E-4</v>
      </c>
      <c r="AH669" s="24">
        <f t="shared" si="205"/>
        <v>-1.0010171318373562E-2</v>
      </c>
      <c r="AJ669" s="57">
        <f t="shared" si="206"/>
        <v>-49.842300000000066</v>
      </c>
      <c r="AL669">
        <f>(1-EXP(-$AW$21*((A674-$AW$23)/($AW$19)^($AW$22+1))))</f>
        <v>2.1562533696438346E-2</v>
      </c>
      <c r="AR669" s="11">
        <f>($AW$18*$AW$15 -($AW$18*COS(RADIANS(A669)))-($AW$15*COS(RADIANS(DEGREES(ASIN(SIN(RADIANS(A670))*($AW$18/$AW$15)))))))</f>
        <v>-0.15404488011212653</v>
      </c>
      <c r="AS669">
        <f t="shared" si="189"/>
        <v>197.0444047820331</v>
      </c>
      <c r="BD669" s="9"/>
      <c r="BE669" s="9"/>
      <c r="BF669" s="9"/>
      <c r="BG669" s="9"/>
      <c r="BH669" s="9"/>
      <c r="BI669" s="9"/>
      <c r="BJ669" s="9"/>
      <c r="BK669" s="9"/>
      <c r="BL669" s="9"/>
      <c r="BM669" s="9"/>
      <c r="BN669" s="9"/>
      <c r="BO669" s="9"/>
      <c r="BP669" s="9"/>
      <c r="BQ669" s="9"/>
      <c r="BR669" s="9"/>
    </row>
    <row r="670" spans="1:70" customFormat="1" x14ac:dyDescent="0.2">
      <c r="A670" s="7">
        <v>305</v>
      </c>
      <c r="B670" s="7">
        <v>144.53</v>
      </c>
      <c r="C670" s="7">
        <f t="shared" si="199"/>
        <v>1.4453E-4</v>
      </c>
      <c r="D670" s="7"/>
      <c r="E670" s="7">
        <v>1.7190000000000001</v>
      </c>
      <c r="F670" s="7"/>
      <c r="G670" s="7">
        <v>1.554</v>
      </c>
      <c r="H670" s="7">
        <v>1.746</v>
      </c>
      <c r="I670" s="7">
        <v>1.59</v>
      </c>
      <c r="J670" s="7">
        <v>1.984</v>
      </c>
      <c r="L670" s="13">
        <f t="shared" si="190"/>
        <v>1.4453E-4</v>
      </c>
      <c r="M670" s="12"/>
      <c r="N670" s="10">
        <f t="shared" si="191"/>
        <v>-3.3400000000000034</v>
      </c>
      <c r="O670" s="10">
        <f t="shared" si="192"/>
        <v>-1.0000000000001119E-3</v>
      </c>
      <c r="P670" s="10"/>
      <c r="Q670" s="13">
        <f t="shared" si="193"/>
        <v>-3.3400000000000053E-6</v>
      </c>
      <c r="R670" s="10">
        <f t="shared" si="200"/>
        <v>-100</v>
      </c>
      <c r="S670" s="10"/>
      <c r="T670" s="10">
        <f t="shared" si="194"/>
        <v>171900</v>
      </c>
      <c r="U670" s="10"/>
      <c r="V670" s="10">
        <f t="shared" si="195"/>
        <v>-0.22092700412532099</v>
      </c>
      <c r="W670" s="10"/>
      <c r="X670" s="10">
        <f t="shared" si="196"/>
        <v>0.23527587668705244</v>
      </c>
      <c r="Y670" s="10">
        <f t="shared" si="197"/>
        <v>2.1599580026785188</v>
      </c>
      <c r="Z670" s="10"/>
      <c r="AA670" s="10">
        <f t="shared" si="201"/>
        <v>-2.5271719182895502E-4</v>
      </c>
      <c r="AB670" s="10">
        <f t="shared" si="202"/>
        <v>-1.0154064451496581E-2</v>
      </c>
      <c r="AC670" s="10"/>
      <c r="AD670" s="10">
        <f t="shared" si="203"/>
        <v>5.2352758766870524</v>
      </c>
      <c r="AE670" s="10">
        <f t="shared" si="198"/>
        <v>-3.8400419973214812</v>
      </c>
      <c r="AF670" s="10"/>
      <c r="AG670" s="24">
        <f t="shared" si="204"/>
        <v>-2.5271719182917707E-4</v>
      </c>
      <c r="AH670" s="24">
        <f t="shared" si="205"/>
        <v>-1.0154064451496581E-2</v>
      </c>
      <c r="AJ670" s="57">
        <f t="shared" si="206"/>
        <v>-48.273020000000045</v>
      </c>
      <c r="AL670">
        <f>(1-EXP(-$AW$21*((A675-$AW$23)/($AW$19)^($AW$22+1))))</f>
        <v>2.1628563583261373E-2</v>
      </c>
      <c r="AR670" s="11">
        <f>($AW$18*$AW$15 -($AW$18*COS(RADIANS(A670)))-($AW$15*COS(RADIANS(DEGREES(ASIN(SIN(RADIANS(A671))*($AW$18/$AW$15)))))))</f>
        <v>-0.15567163374526266</v>
      </c>
      <c r="AS670">
        <f t="shared" si="189"/>
        <v>192.21915578450657</v>
      </c>
      <c r="BD670" s="9"/>
      <c r="BE670" s="9"/>
      <c r="BF670" s="9"/>
      <c r="BG670" s="9"/>
      <c r="BH670" s="9"/>
      <c r="BI670" s="9"/>
      <c r="BJ670" s="9"/>
      <c r="BK670" s="9"/>
      <c r="BL670" s="9"/>
      <c r="BM670" s="9"/>
      <c r="BN670" s="9"/>
      <c r="BO670" s="9"/>
      <c r="BP670" s="9"/>
      <c r="BQ670" s="9"/>
      <c r="BR670" s="9"/>
    </row>
    <row r="671" spans="1:70" customFormat="1" x14ac:dyDescent="0.2">
      <c r="A671" s="7">
        <v>306</v>
      </c>
      <c r="B671" s="7">
        <v>141.19</v>
      </c>
      <c r="C671" s="7">
        <f t="shared" si="199"/>
        <v>1.4118999999999999E-4</v>
      </c>
      <c r="D671" s="7"/>
      <c r="E671" s="7">
        <v>1.718</v>
      </c>
      <c r="F671" s="7"/>
      <c r="G671" s="7">
        <v>1.5469999999999999</v>
      </c>
      <c r="H671" s="7">
        <v>1.754</v>
      </c>
      <c r="I671" s="7">
        <v>1.5840000000000001</v>
      </c>
      <c r="J671" s="7">
        <v>1.986</v>
      </c>
      <c r="L671" s="13">
        <f t="shared" si="190"/>
        <v>1.4118999999999999E-4</v>
      </c>
      <c r="M671" s="12"/>
      <c r="N671" s="10">
        <f t="shared" si="191"/>
        <v>-3.3000000000000114</v>
      </c>
      <c r="O671" s="10">
        <f t="shared" si="192"/>
        <v>9.000000000000119E-3</v>
      </c>
      <c r="P671" s="10"/>
      <c r="Q671" s="13">
        <f t="shared" si="193"/>
        <v>-3.300000000000026E-6</v>
      </c>
      <c r="R671" s="10">
        <f t="shared" si="200"/>
        <v>900</v>
      </c>
      <c r="S671" s="10"/>
      <c r="T671" s="10">
        <f t="shared" si="194"/>
        <v>171800</v>
      </c>
      <c r="U671" s="10"/>
      <c r="V671" s="10">
        <f t="shared" si="195"/>
        <v>-0.21590499176969086</v>
      </c>
      <c r="W671" s="10"/>
      <c r="X671" s="10">
        <f t="shared" si="196"/>
        <v>0.23502315949522348</v>
      </c>
      <c r="Y671" s="10">
        <f t="shared" si="197"/>
        <v>2.1498039382270222</v>
      </c>
      <c r="Z671" s="10"/>
      <c r="AA671" s="10">
        <f t="shared" si="201"/>
        <v>2.2691780722353116E-3</v>
      </c>
      <c r="AB671" s="10">
        <f t="shared" si="202"/>
        <v>-1.0271166629082895E-2</v>
      </c>
      <c r="AC671" s="10"/>
      <c r="AD671" s="10">
        <f t="shared" si="203"/>
        <v>5.2350231594952232</v>
      </c>
      <c r="AE671" s="10">
        <f t="shared" si="198"/>
        <v>-3.8501960617729778</v>
      </c>
      <c r="AF671" s="10"/>
      <c r="AG671" s="24">
        <f t="shared" si="204"/>
        <v>2.2691780722352561E-3</v>
      </c>
      <c r="AH671" s="24">
        <f t="shared" si="205"/>
        <v>-1.0271166629082895E-2</v>
      </c>
      <c r="AJ671" s="57">
        <f t="shared" si="206"/>
        <v>-46.592700000000164</v>
      </c>
      <c r="AL671">
        <f>(1-EXP(-$AW$21*((A676-$AW$23)/($AW$19)^($AW$22+1))))</f>
        <v>2.1694589014055077E-2</v>
      </c>
      <c r="AR671" s="11">
        <f>($AW$18*$AW$15 -($AW$18*COS(RADIANS(A671)))-($AW$15*COS(RADIANS(DEGREES(ASIN(SIN(RADIANS(A672))*($AW$18/$AW$15)))))))</f>
        <v>-0.15728761320640661</v>
      </c>
      <c r="AS671">
        <f t="shared" si="189"/>
        <v>187.66785229448863</v>
      </c>
      <c r="BD671" s="9"/>
      <c r="BE671" s="9"/>
      <c r="BF671" s="9"/>
      <c r="BG671" s="9"/>
      <c r="BH671" s="9"/>
      <c r="BI671" s="9"/>
      <c r="BJ671" s="9"/>
      <c r="BK671" s="9"/>
      <c r="BL671" s="9"/>
      <c r="BM671" s="9"/>
      <c r="BN671" s="9"/>
      <c r="BO671" s="9"/>
      <c r="BP671" s="9"/>
      <c r="BQ671" s="9"/>
      <c r="BR671" s="9"/>
    </row>
    <row r="672" spans="1:70" customFormat="1" x14ac:dyDescent="0.2">
      <c r="A672" s="7">
        <v>307</v>
      </c>
      <c r="B672" s="7">
        <v>137.88999999999999</v>
      </c>
      <c r="C672" s="7">
        <f t="shared" si="199"/>
        <v>1.3788999999999997E-4</v>
      </c>
      <c r="D672" s="7"/>
      <c r="E672" s="7">
        <v>1.7270000000000001</v>
      </c>
      <c r="F672" s="7"/>
      <c r="G672" s="7">
        <v>1.5409999999999999</v>
      </c>
      <c r="H672" s="7">
        <v>1.754</v>
      </c>
      <c r="I672" s="7">
        <v>1.5840000000000001</v>
      </c>
      <c r="J672" s="7">
        <v>2.028</v>
      </c>
      <c r="L672" s="13">
        <f t="shared" si="190"/>
        <v>1.3788999999999997E-4</v>
      </c>
      <c r="M672" s="12"/>
      <c r="N672" s="10">
        <f t="shared" si="191"/>
        <v>-3.2799999999999727</v>
      </c>
      <c r="O672" s="10">
        <f t="shared" si="192"/>
        <v>8.999999999999897E-3</v>
      </c>
      <c r="P672" s="10"/>
      <c r="Q672" s="13">
        <f t="shared" si="193"/>
        <v>-3.279999999999955E-6</v>
      </c>
      <c r="R672" s="10">
        <f t="shared" si="200"/>
        <v>900</v>
      </c>
      <c r="S672" s="10"/>
      <c r="T672" s="10">
        <f t="shared" si="194"/>
        <v>172700</v>
      </c>
      <c r="U672" s="10"/>
      <c r="V672" s="10">
        <f t="shared" si="195"/>
        <v>0.1658356437377243</v>
      </c>
      <c r="W672" s="10"/>
      <c r="X672" s="10">
        <f t="shared" si="196"/>
        <v>0.23729233756745879</v>
      </c>
      <c r="Y672" s="10">
        <f t="shared" si="197"/>
        <v>2.1395327715979393</v>
      </c>
      <c r="Z672" s="10"/>
      <c r="AA672" s="10">
        <f t="shared" si="201"/>
        <v>2.2573832730143073E-3</v>
      </c>
      <c r="AB672" s="10">
        <f t="shared" si="202"/>
        <v>-1.045544734520254E-2</v>
      </c>
      <c r="AC672" s="10"/>
      <c r="AD672" s="10">
        <f t="shared" si="203"/>
        <v>5.2372923375674585</v>
      </c>
      <c r="AE672" s="10">
        <f t="shared" si="198"/>
        <v>-3.8604672284020607</v>
      </c>
      <c r="AF672" s="10"/>
      <c r="AG672" s="24">
        <f t="shared" si="204"/>
        <v>2.2573832730143906E-3</v>
      </c>
      <c r="AH672" s="24">
        <f t="shared" si="205"/>
        <v>-1.045544734520254E-2</v>
      </c>
      <c r="AJ672" s="57">
        <f t="shared" si="206"/>
        <v>-45.227919999999621</v>
      </c>
      <c r="AL672">
        <f>(1-EXP(-$AW$21*((A677-$AW$23)/($AW$19)^($AW$22+1))))</f>
        <v>2.1760609989120439E-2</v>
      </c>
      <c r="AR672" s="11">
        <f>($AW$18*$AW$15 -($AW$18*COS(RADIANS(A672)))-($AW$15*COS(RADIANS(DEGREES(ASIN(SIN(RADIANS(A673))*($AW$18/$AW$15)))))))</f>
        <v>-0.15889187044831155</v>
      </c>
      <c r="AS672">
        <f t="shared" si="189"/>
        <v>184.24168434940253</v>
      </c>
      <c r="BD672" s="9"/>
      <c r="BE672" s="9"/>
      <c r="BF672" s="9"/>
      <c r="BG672" s="9"/>
      <c r="BH672" s="9"/>
      <c r="BI672" s="9"/>
      <c r="BJ672" s="9"/>
      <c r="BK672" s="9"/>
      <c r="BL672" s="9"/>
      <c r="BM672" s="9"/>
      <c r="BN672" s="9"/>
      <c r="BO672" s="9"/>
      <c r="BP672" s="9"/>
      <c r="BQ672" s="9"/>
      <c r="BR672" s="9"/>
    </row>
    <row r="673" spans="1:70" customFormat="1" x14ac:dyDescent="0.2">
      <c r="A673" s="7">
        <v>308</v>
      </c>
      <c r="B673" s="7">
        <v>134.61000000000001</v>
      </c>
      <c r="C673" s="7">
        <f t="shared" si="199"/>
        <v>1.3461000000000001E-4</v>
      </c>
      <c r="D673" s="7"/>
      <c r="E673" s="7">
        <v>1.736</v>
      </c>
      <c r="F673" s="7"/>
      <c r="G673" s="7">
        <v>1.54</v>
      </c>
      <c r="H673" s="7">
        <v>1.736</v>
      </c>
      <c r="I673" s="7">
        <v>1.5780000000000001</v>
      </c>
      <c r="J673" s="7">
        <v>2.09</v>
      </c>
      <c r="L673" s="13">
        <f t="shared" si="190"/>
        <v>1.3461000000000001E-4</v>
      </c>
      <c r="M673" s="12"/>
      <c r="N673" s="10">
        <f t="shared" si="191"/>
        <v>-3.2400000000000091</v>
      </c>
      <c r="O673" s="10">
        <f t="shared" si="192"/>
        <v>-6.9999999999998952E-3</v>
      </c>
      <c r="P673" s="10"/>
      <c r="Q673" s="13">
        <f t="shared" si="193"/>
        <v>-3.2400000000000029E-6</v>
      </c>
      <c r="R673" s="10">
        <f t="shared" si="200"/>
        <v>-700</v>
      </c>
      <c r="S673" s="10"/>
      <c r="T673" s="10">
        <f t="shared" si="194"/>
        <v>173600</v>
      </c>
      <c r="U673" s="10"/>
      <c r="V673" s="10">
        <f t="shared" si="195"/>
        <v>0.30508199259048546</v>
      </c>
      <c r="W673" s="10"/>
      <c r="X673" s="10">
        <f t="shared" si="196"/>
        <v>0.2395497208404731</v>
      </c>
      <c r="Y673" s="10">
        <f t="shared" si="197"/>
        <v>2.1290773242527368</v>
      </c>
      <c r="Z673" s="10"/>
      <c r="AA673" s="10">
        <f t="shared" si="201"/>
        <v>-1.7547275665505124E-3</v>
      </c>
      <c r="AB673" s="10">
        <f t="shared" si="202"/>
        <v>-1.0581124340948822E-2</v>
      </c>
      <c r="AC673" s="10"/>
      <c r="AD673" s="10">
        <f t="shared" si="203"/>
        <v>5.2395497208404729</v>
      </c>
      <c r="AE673" s="10">
        <f t="shared" si="198"/>
        <v>-3.8709226757472632</v>
      </c>
      <c r="AF673" s="10"/>
      <c r="AG673" s="24">
        <f t="shared" si="204"/>
        <v>-1.7547275665501516E-3</v>
      </c>
      <c r="AH673" s="24">
        <f t="shared" si="205"/>
        <v>-1.0581124340948822E-2</v>
      </c>
      <c r="AJ673" s="57">
        <f t="shared" si="206"/>
        <v>-43.613640000000132</v>
      </c>
      <c r="AL673">
        <f>(1-EXP(-$AW$21*((A678-$AW$23)/($AW$19)^($AW$22+1))))</f>
        <v>2.1826626508757885E-2</v>
      </c>
      <c r="AR673" s="11">
        <f>($AW$18*$AW$15 -($AW$18*COS(RADIANS(A673)))-($AW$15*COS(RADIANS(DEGREES(ASIN(SIN(RADIANS(A674))*($AW$18/$AW$15)))))))</f>
        <v>-0.16048346511840672</v>
      </c>
      <c r="AS673">
        <f t="shared" si="189"/>
        <v>180.79642191966528</v>
      </c>
      <c r="BD673" s="9"/>
      <c r="BE673" s="9"/>
      <c r="BF673" s="9"/>
      <c r="BG673" s="9"/>
      <c r="BH673" s="9"/>
      <c r="BI673" s="9"/>
      <c r="BJ673" s="9"/>
      <c r="BK673" s="9"/>
      <c r="BL673" s="9"/>
      <c r="BM673" s="9"/>
      <c r="BN673" s="9"/>
      <c r="BO673" s="9"/>
      <c r="BP673" s="9"/>
      <c r="BQ673" s="9"/>
      <c r="BR673" s="9"/>
    </row>
    <row r="674" spans="1:70" customFormat="1" x14ac:dyDescent="0.2">
      <c r="A674" s="7">
        <v>309</v>
      </c>
      <c r="B674" s="7">
        <v>131.37</v>
      </c>
      <c r="C674" s="7">
        <f t="shared" si="199"/>
        <v>1.3137000000000001E-4</v>
      </c>
      <c r="D674" s="7"/>
      <c r="E674" s="7">
        <v>1.7290000000000001</v>
      </c>
      <c r="F674" s="7"/>
      <c r="G674" s="7">
        <v>1.53</v>
      </c>
      <c r="H674" s="7">
        <v>1.7290000000000001</v>
      </c>
      <c r="I674" s="7">
        <v>1.5740000000000001</v>
      </c>
      <c r="J674" s="7">
        <v>2.0819999999999999</v>
      </c>
      <c r="L674" s="13">
        <f t="shared" si="190"/>
        <v>1.3137000000000001E-4</v>
      </c>
      <c r="M674" s="12"/>
      <c r="N674" s="10">
        <f t="shared" si="191"/>
        <v>-3.210000000000008</v>
      </c>
      <c r="O674" s="10">
        <f t="shared" si="192"/>
        <v>-1.3000000000000123E-2</v>
      </c>
      <c r="P674" s="10"/>
      <c r="Q674" s="13">
        <f t="shared" si="193"/>
        <v>-3.2100000000000184E-6</v>
      </c>
      <c r="R674" s="10">
        <f t="shared" si="200"/>
        <v>-1300</v>
      </c>
      <c r="S674" s="10"/>
      <c r="T674" s="10">
        <f t="shared" si="194"/>
        <v>172900</v>
      </c>
      <c r="U674" s="10"/>
      <c r="V674" s="10">
        <f t="shared" si="195"/>
        <v>0.35054601783539457</v>
      </c>
      <c r="W674" s="10"/>
      <c r="X674" s="10">
        <f t="shared" si="196"/>
        <v>0.23779499327392259</v>
      </c>
      <c r="Y674" s="10">
        <f t="shared" si="197"/>
        <v>2.1184961999117879</v>
      </c>
      <c r="Z674" s="10"/>
      <c r="AA674" s="10">
        <f t="shared" si="201"/>
        <v>-3.2777097612359529E-3</v>
      </c>
      <c r="AB674" s="10">
        <f t="shared" si="202"/>
        <v>-1.0743701171625375E-2</v>
      </c>
      <c r="AC674" s="10"/>
      <c r="AD674" s="10">
        <f t="shared" si="203"/>
        <v>5.2377949932739227</v>
      </c>
      <c r="AE674" s="10">
        <f t="shared" si="198"/>
        <v>-3.8815038000882121</v>
      </c>
      <c r="AF674" s="10"/>
      <c r="AG674" s="24">
        <f t="shared" si="204"/>
        <v>-3.2777097612362027E-3</v>
      </c>
      <c r="AH674" s="24">
        <f t="shared" si="205"/>
        <v>-1.0743701171625375E-2</v>
      </c>
      <c r="AJ674" s="57">
        <f t="shared" si="206"/>
        <v>-42.169770000000106</v>
      </c>
      <c r="AL674">
        <f>(1-EXP(-$AW$21*((A679-$AW$23)/($AW$19)^($AW$22+1))))</f>
        <v>2.1892638573268175E-2</v>
      </c>
      <c r="AR674" s="11">
        <f>($AW$18*$AW$15 -($AW$18*COS(RADIANS(A674)))-($AW$15*COS(RADIANS(DEGREES(ASIN(SIN(RADIANS(A675))*($AW$18/$AW$15)))))))</f>
        <v>-0.16206146540689215</v>
      </c>
      <c r="AS674">
        <f t="shared" si="189"/>
        <v>175.73326554652056</v>
      </c>
      <c r="BD674" s="9"/>
      <c r="BE674" s="9"/>
      <c r="BF674" s="9"/>
      <c r="BG674" s="9"/>
      <c r="BH674" s="9"/>
      <c r="BI674" s="9"/>
      <c r="BJ674" s="9"/>
      <c r="BK674" s="9"/>
      <c r="BL674" s="9"/>
      <c r="BM674" s="9"/>
      <c r="BN674" s="9"/>
      <c r="BO674" s="9"/>
      <c r="BP674" s="9"/>
      <c r="BQ674" s="9"/>
      <c r="BR674" s="9"/>
    </row>
    <row r="675" spans="1:70" customFormat="1" x14ac:dyDescent="0.2">
      <c r="A675" s="7">
        <v>310</v>
      </c>
      <c r="B675" s="7">
        <v>128.16</v>
      </c>
      <c r="C675" s="7">
        <f t="shared" si="199"/>
        <v>1.2815999999999999E-4</v>
      </c>
      <c r="D675" s="7"/>
      <c r="E675" s="7">
        <v>1.716</v>
      </c>
      <c r="F675" s="7"/>
      <c r="G675" s="7">
        <v>1.526</v>
      </c>
      <c r="H675" s="7">
        <v>1.728</v>
      </c>
      <c r="I675" s="7">
        <v>1.579</v>
      </c>
      <c r="J675" s="7">
        <v>2.0310000000000001</v>
      </c>
      <c r="L675" s="13">
        <f t="shared" si="190"/>
        <v>1.2815999999999999E-4</v>
      </c>
      <c r="M675" s="12"/>
      <c r="N675" s="10">
        <f t="shared" si="191"/>
        <v>-3.1700000000000017</v>
      </c>
      <c r="O675" s="10">
        <f t="shared" si="192"/>
        <v>-1.4999999999999902E-2</v>
      </c>
      <c r="P675" s="10"/>
      <c r="Q675" s="13">
        <f t="shared" si="193"/>
        <v>-3.170000000000012E-6</v>
      </c>
      <c r="R675" s="10">
        <f t="shared" si="200"/>
        <v>-1500</v>
      </c>
      <c r="S675" s="10"/>
      <c r="T675" s="10">
        <f t="shared" si="194"/>
        <v>171600</v>
      </c>
      <c r="U675" s="10"/>
      <c r="V675" s="10">
        <f t="shared" si="195"/>
        <v>0.48824990932506479</v>
      </c>
      <c r="W675" s="10"/>
      <c r="X675" s="10">
        <f t="shared" si="196"/>
        <v>0.23451728351268664</v>
      </c>
      <c r="Y675" s="10">
        <f t="shared" si="197"/>
        <v>2.1077524987401626</v>
      </c>
      <c r="Z675" s="10"/>
      <c r="AA675" s="10">
        <f t="shared" si="201"/>
        <v>-3.812969900117591E-3</v>
      </c>
      <c r="AB675" s="10">
        <f t="shared" si="202"/>
        <v>-1.087723068047497E-2</v>
      </c>
      <c r="AC675" s="10"/>
      <c r="AD675" s="10">
        <f t="shared" si="203"/>
        <v>5.2345172835126865</v>
      </c>
      <c r="AE675" s="10">
        <f t="shared" si="198"/>
        <v>-3.8922475012598374</v>
      </c>
      <c r="AF675" s="10"/>
      <c r="AG675" s="24">
        <f t="shared" si="204"/>
        <v>-3.8129699001174799E-3</v>
      </c>
      <c r="AH675" s="24">
        <f t="shared" si="205"/>
        <v>-1.087723068047497E-2</v>
      </c>
      <c r="AJ675" s="57">
        <f t="shared" si="206"/>
        <v>-40.62672000000002</v>
      </c>
      <c r="AL675">
        <f>(1-EXP(-$AW$21*((A680-$AW$23)/($AW$19)^($AW$22+1))))</f>
        <v>2.1958646182951957E-2</v>
      </c>
      <c r="AR675" s="11">
        <f>($AW$18*$AW$15 -($AW$18*COS(RADIANS(A675)))-($AW$15*COS(RADIANS(DEGREES(ASIN(SIN(RADIANS(A676))*($AW$18/$AW$15)))))))</f>
        <v>-0.16362494885296569</v>
      </c>
      <c r="AS675">
        <f t="shared" si="189"/>
        <v>170.15024093931751</v>
      </c>
      <c r="BD675" s="9"/>
      <c r="BE675" s="9"/>
      <c r="BF675" s="9"/>
      <c r="BG675" s="9"/>
      <c r="BH675" s="9"/>
      <c r="BI675" s="9"/>
      <c r="BJ675" s="9"/>
      <c r="BK675" s="9"/>
      <c r="BL675" s="9"/>
      <c r="BM675" s="9"/>
      <c r="BN675" s="9"/>
      <c r="BO675" s="9"/>
      <c r="BP675" s="9"/>
      <c r="BQ675" s="9"/>
      <c r="BR675" s="9"/>
    </row>
    <row r="676" spans="1:70" customFormat="1" x14ac:dyDescent="0.2">
      <c r="A676" s="7">
        <v>311</v>
      </c>
      <c r="B676" s="7">
        <v>124.99</v>
      </c>
      <c r="C676" s="7">
        <f t="shared" si="199"/>
        <v>1.2498999999999998E-4</v>
      </c>
      <c r="D676" s="7"/>
      <c r="E676" s="7">
        <v>1.7010000000000001</v>
      </c>
      <c r="F676" s="7"/>
      <c r="G676" s="7">
        <v>1.5249999999999999</v>
      </c>
      <c r="H676" s="7">
        <v>1.724</v>
      </c>
      <c r="I676" s="7">
        <v>1.583</v>
      </c>
      <c r="J676" s="7">
        <v>1.972</v>
      </c>
      <c r="L676" s="13">
        <f t="shared" si="190"/>
        <v>1.2498999999999998E-4</v>
      </c>
      <c r="M676" s="12"/>
      <c r="N676" s="10">
        <f t="shared" si="191"/>
        <v>-3.1400000000000006</v>
      </c>
      <c r="O676" s="10">
        <f t="shared" si="192"/>
        <v>-2.100000000000013E-2</v>
      </c>
      <c r="P676" s="10"/>
      <c r="Q676" s="13">
        <f t="shared" si="193"/>
        <v>-3.1399999999999869E-6</v>
      </c>
      <c r="R676" s="10">
        <f t="shared" si="200"/>
        <v>-2100</v>
      </c>
      <c r="S676" s="10"/>
      <c r="T676" s="10">
        <f t="shared" si="194"/>
        <v>170100</v>
      </c>
      <c r="U676" s="10"/>
      <c r="V676" s="10">
        <f t="shared" si="195"/>
        <v>0.37255323985011168</v>
      </c>
      <c r="W676" s="10"/>
      <c r="X676" s="10">
        <f t="shared" si="196"/>
        <v>0.23070431361256905</v>
      </c>
      <c r="Y676" s="10">
        <f t="shared" si="197"/>
        <v>2.0968752680596876</v>
      </c>
      <c r="Z676" s="10"/>
      <c r="AA676" s="10">
        <f t="shared" si="201"/>
        <v>-5.395031886706203E-3</v>
      </c>
      <c r="AB676" s="10">
        <f t="shared" si="202"/>
        <v>-1.1049734538944644E-2</v>
      </c>
      <c r="AC676" s="10"/>
      <c r="AD676" s="10">
        <f t="shared" si="203"/>
        <v>5.230704313612569</v>
      </c>
      <c r="AE676" s="10">
        <f t="shared" si="198"/>
        <v>-3.9031247319403124</v>
      </c>
      <c r="AF676" s="10"/>
      <c r="AG676" s="24">
        <f t="shared" si="204"/>
        <v>-5.395031886705759E-3</v>
      </c>
      <c r="AH676" s="24">
        <f t="shared" si="205"/>
        <v>-1.1049734538944644E-2</v>
      </c>
      <c r="AJ676" s="57">
        <f t="shared" si="206"/>
        <v>-39.246860000000005</v>
      </c>
      <c r="AL676">
        <f>(1-EXP(-$AW$21*((A681-$AW$23)/($AW$19)^($AW$22+1))))</f>
        <v>2.2024649338109881E-2</v>
      </c>
      <c r="AR676" s="11">
        <f>($AW$18*$AW$15 -($AW$18*COS(RADIANS(A676)))-($AW$15*COS(RADIANS(DEGREES(ASIN(SIN(RADIANS(A677))*($AW$18/$AW$15)))))))</f>
        <v>-0.16517300310988198</v>
      </c>
      <c r="AS676">
        <f t="shared" si="189"/>
        <v>164.49108597191668</v>
      </c>
      <c r="BD676" s="9"/>
      <c r="BE676" s="9"/>
      <c r="BF676" s="9"/>
      <c r="BG676" s="9"/>
      <c r="BH676" s="9"/>
      <c r="BI676" s="9"/>
      <c r="BJ676" s="9"/>
      <c r="BK676" s="9"/>
      <c r="BL676" s="9"/>
      <c r="BM676" s="9"/>
      <c r="BN676" s="9"/>
      <c r="BO676" s="9"/>
      <c r="BP676" s="9"/>
      <c r="BQ676" s="9"/>
      <c r="BR676" s="9"/>
    </row>
    <row r="677" spans="1:70" customFormat="1" x14ac:dyDescent="0.2">
      <c r="A677" s="7">
        <v>312</v>
      </c>
      <c r="B677" s="7">
        <v>121.85</v>
      </c>
      <c r="C677" s="7">
        <f t="shared" si="199"/>
        <v>1.2184999999999999E-4</v>
      </c>
      <c r="D677" s="7"/>
      <c r="E677" s="7">
        <v>1.68</v>
      </c>
      <c r="F677" s="7"/>
      <c r="G677" s="7">
        <v>1.514</v>
      </c>
      <c r="H677" s="7">
        <v>1.706</v>
      </c>
      <c r="I677" s="7">
        <v>1.571</v>
      </c>
      <c r="J677" s="7">
        <v>1.9279999999999999</v>
      </c>
      <c r="L677" s="13">
        <f t="shared" si="190"/>
        <v>1.2184999999999999E-4</v>
      </c>
      <c r="M677" s="12"/>
      <c r="N677" s="10">
        <f t="shared" si="191"/>
        <v>-3.0899999999999892</v>
      </c>
      <c r="O677" s="10">
        <f t="shared" si="192"/>
        <v>-1.6000000000000014E-2</v>
      </c>
      <c r="P677" s="10"/>
      <c r="Q677" s="13">
        <f t="shared" si="193"/>
        <v>-3.0899999999999992E-6</v>
      </c>
      <c r="R677" s="10">
        <f t="shared" si="200"/>
        <v>-1600</v>
      </c>
      <c r="S677" s="10"/>
      <c r="T677" s="10">
        <f t="shared" si="194"/>
        <v>168000</v>
      </c>
      <c r="U677" s="10"/>
      <c r="V677" s="10">
        <f t="shared" si="195"/>
        <v>0.4632255016194326</v>
      </c>
      <c r="W677" s="10"/>
      <c r="X677" s="10">
        <f t="shared" si="196"/>
        <v>0.22530928172586284</v>
      </c>
      <c r="Y677" s="10">
        <f t="shared" si="197"/>
        <v>2.085825533520743</v>
      </c>
      <c r="Z677" s="10"/>
      <c r="AA677" s="10">
        <f t="shared" si="201"/>
        <v>-4.1559597711577356E-3</v>
      </c>
      <c r="AB677" s="10">
        <f t="shared" si="202"/>
        <v>-1.1155344596736061E-2</v>
      </c>
      <c r="AC677" s="10"/>
      <c r="AD677" s="10">
        <f t="shared" si="203"/>
        <v>5.2253092817258633</v>
      </c>
      <c r="AE677" s="10">
        <f t="shared" si="198"/>
        <v>-3.914174466479257</v>
      </c>
      <c r="AF677" s="10"/>
      <c r="AG677" s="24">
        <f t="shared" si="204"/>
        <v>-4.1559597711584573E-3</v>
      </c>
      <c r="AH677" s="24">
        <f t="shared" si="205"/>
        <v>-1.1155344596736061E-2</v>
      </c>
      <c r="AJ677" s="57">
        <f t="shared" si="206"/>
        <v>-37.651649999999862</v>
      </c>
      <c r="AL677">
        <f>(1-EXP(-$AW$21*((A682-$AW$23)/($AW$19)^($AW$22+1))))</f>
        <v>2.2090648039042593E-2</v>
      </c>
      <c r="AR677" s="11">
        <f>($AW$18*$AW$15 -($AW$18*COS(RADIANS(A677)))-($AW$15*COS(RADIANS(DEGREES(ASIN(SIN(RADIANS(A678))*($AW$18/$AW$15)))))))</f>
        <v>-0.16670472666970523</v>
      </c>
      <c r="AS677">
        <f t="shared" si="189"/>
        <v>158.37900178229017</v>
      </c>
      <c r="BD677" s="9"/>
      <c r="BE677" s="9"/>
      <c r="BF677" s="9"/>
      <c r="BG677" s="9"/>
      <c r="BH677" s="9"/>
      <c r="BI677" s="9"/>
      <c r="BJ677" s="9"/>
      <c r="BK677" s="9"/>
      <c r="BL677" s="9"/>
      <c r="BM677" s="9"/>
      <c r="BN677" s="9"/>
      <c r="BO677" s="9"/>
      <c r="BP677" s="9"/>
      <c r="BQ677" s="9"/>
      <c r="BR677" s="9"/>
    </row>
    <row r="678" spans="1:70" customFormat="1" x14ac:dyDescent="0.2">
      <c r="A678" s="7">
        <v>313</v>
      </c>
      <c r="B678" s="7">
        <v>118.76</v>
      </c>
      <c r="C678" s="7">
        <f t="shared" si="199"/>
        <v>1.1875999999999999E-4</v>
      </c>
      <c r="D678" s="7"/>
      <c r="E678" s="7">
        <v>1.6639999999999999</v>
      </c>
      <c r="F678" s="7"/>
      <c r="G678" s="7">
        <v>1.506</v>
      </c>
      <c r="H678" s="7">
        <v>1.696</v>
      </c>
      <c r="I678" s="7">
        <v>1.5609999999999999</v>
      </c>
      <c r="J678" s="7">
        <v>1.8919999999999999</v>
      </c>
      <c r="L678" s="13">
        <f t="shared" si="190"/>
        <v>1.1875999999999999E-4</v>
      </c>
      <c r="M678" s="12"/>
      <c r="N678" s="10">
        <f t="shared" si="191"/>
        <v>-3.0600000000000023</v>
      </c>
      <c r="O678" s="10">
        <f t="shared" si="192"/>
        <v>-2.0000000000000018E-2</v>
      </c>
      <c r="P678" s="10"/>
      <c r="Q678" s="13">
        <f t="shared" si="193"/>
        <v>-3.0600000000000012E-6</v>
      </c>
      <c r="R678" s="10">
        <f t="shared" si="200"/>
        <v>-2000</v>
      </c>
      <c r="S678" s="10"/>
      <c r="T678" s="10">
        <f t="shared" si="194"/>
        <v>166400</v>
      </c>
      <c r="U678" s="10"/>
      <c r="V678" s="10">
        <f t="shared" si="195"/>
        <v>0.41765201547689051</v>
      </c>
      <c r="W678" s="10"/>
      <c r="X678" s="10">
        <f t="shared" si="196"/>
        <v>0.22115332195470511</v>
      </c>
      <c r="Y678" s="10">
        <f t="shared" si="197"/>
        <v>2.0746701889240069</v>
      </c>
      <c r="Z678" s="10"/>
      <c r="AA678" s="10">
        <f t="shared" si="201"/>
        <v>-5.2515087506735392E-3</v>
      </c>
      <c r="AB678" s="10">
        <f t="shared" si="202"/>
        <v>-1.1336829972257156E-2</v>
      </c>
      <c r="AC678" s="10"/>
      <c r="AD678" s="10">
        <f t="shared" si="203"/>
        <v>5.2211533219547048</v>
      </c>
      <c r="AE678" s="10">
        <f t="shared" si="198"/>
        <v>-3.9253298110759931</v>
      </c>
      <c r="AF678" s="10"/>
      <c r="AG678" s="24">
        <f t="shared" si="204"/>
        <v>-5.2515087506730396E-3</v>
      </c>
      <c r="AH678" s="24">
        <f t="shared" si="205"/>
        <v>-1.1336829972257156E-2</v>
      </c>
      <c r="AJ678" s="57">
        <f t="shared" si="206"/>
        <v>-36.340560000000025</v>
      </c>
      <c r="AL678">
        <f>(1-EXP(-$AW$21*((A683-$AW$23)/($AW$19)^($AW$22+1))))</f>
        <v>2.2156642286050632E-2</v>
      </c>
      <c r="AR678" s="11">
        <f>($AW$18*$AW$15 -($AW$18*COS(RADIANS(A678)))-($AW$15*COS(RADIANS(DEGREES(ASIN(SIN(RADIANS(A679))*($AW$18/$AW$15)))))))</f>
        <v>-0.16821922954875745</v>
      </c>
      <c r="AS678">
        <f t="shared" si="189"/>
        <v>152.8925404906999</v>
      </c>
      <c r="BD678" s="9"/>
      <c r="BE678" s="9"/>
      <c r="BF678" s="9"/>
      <c r="BG678" s="9"/>
      <c r="BH678" s="9"/>
      <c r="BI678" s="9"/>
      <c r="BJ678" s="9"/>
      <c r="BK678" s="9"/>
      <c r="BL678" s="9"/>
      <c r="BM678" s="9"/>
      <c r="BN678" s="9"/>
      <c r="BO678" s="9"/>
      <c r="BP678" s="9"/>
      <c r="BQ678" s="9"/>
      <c r="BR678" s="9"/>
    </row>
    <row r="679" spans="1:70" customFormat="1" x14ac:dyDescent="0.2">
      <c r="A679" s="7">
        <v>314</v>
      </c>
      <c r="B679" s="7">
        <v>115.7</v>
      </c>
      <c r="C679" s="7">
        <f t="shared" si="199"/>
        <v>1.1569999999999999E-4</v>
      </c>
      <c r="D679" s="7"/>
      <c r="E679" s="7">
        <v>1.6439999999999999</v>
      </c>
      <c r="F679" s="7"/>
      <c r="G679" s="7">
        <v>1.5009999999999999</v>
      </c>
      <c r="H679" s="7">
        <v>1.6839999999999999</v>
      </c>
      <c r="I679" s="7">
        <v>1.5589999999999999</v>
      </c>
      <c r="J679" s="7">
        <v>1.833</v>
      </c>
      <c r="L679" s="13">
        <f t="shared" si="190"/>
        <v>1.1569999999999999E-4</v>
      </c>
      <c r="M679" s="12"/>
      <c r="N679" s="10">
        <f t="shared" si="191"/>
        <v>-3.0100000000000051</v>
      </c>
      <c r="O679" s="10">
        <f t="shared" si="192"/>
        <v>-1.8000000000000016E-2</v>
      </c>
      <c r="P679" s="10"/>
      <c r="Q679" s="13">
        <f t="shared" si="193"/>
        <v>-3.01E-6</v>
      </c>
      <c r="R679" s="10">
        <f t="shared" si="200"/>
        <v>-1800</v>
      </c>
      <c r="S679" s="10"/>
      <c r="T679" s="10">
        <f t="shared" si="194"/>
        <v>164400</v>
      </c>
      <c r="U679" s="10"/>
      <c r="V679" s="10">
        <f t="shared" si="195"/>
        <v>0.34699539583506217</v>
      </c>
      <c r="W679" s="10"/>
      <c r="X679" s="10">
        <f t="shared" si="196"/>
        <v>0.21590181320403157</v>
      </c>
      <c r="Y679" s="10">
        <f t="shared" si="197"/>
        <v>2.0633333589517497</v>
      </c>
      <c r="Z679" s="10"/>
      <c r="AA679" s="10">
        <f t="shared" si="201"/>
        <v>-4.7812719459822406E-3</v>
      </c>
      <c r="AB679" s="10">
        <f t="shared" si="202"/>
        <v>-1.144798006187786E-2</v>
      </c>
      <c r="AC679" s="10"/>
      <c r="AD679" s="10">
        <f t="shared" si="203"/>
        <v>5.2159018132040318</v>
      </c>
      <c r="AE679" s="10">
        <f t="shared" si="198"/>
        <v>-3.9366666410482503</v>
      </c>
      <c r="AF679" s="10"/>
      <c r="AG679" s="24">
        <f t="shared" si="204"/>
        <v>-4.7812719459825459E-3</v>
      </c>
      <c r="AH679" s="24">
        <f t="shared" si="205"/>
        <v>-1.144798006187786E-2</v>
      </c>
      <c r="AJ679" s="57">
        <f t="shared" si="206"/>
        <v>-34.825700000000055</v>
      </c>
      <c r="AL679">
        <f>(1-EXP(-$AW$21*((A684-$AW$23)/($AW$19)^($AW$22+1))))</f>
        <v>2.2222632079434534E-2</v>
      </c>
      <c r="AR679" s="11">
        <f>($AW$18*$AW$15 -($AW$18*COS(RADIANS(A679)))-($AW$15*COS(RADIANS(DEGREES(ASIN(SIN(RADIANS(A680))*($AW$18/$AW$15)))))))</f>
        <v>-0.16971563393487829</v>
      </c>
      <c r="AS679">
        <f t="shared" si="189"/>
        <v>147.16277151948549</v>
      </c>
      <c r="BD679" s="9"/>
      <c r="BE679" s="9"/>
      <c r="BF679" s="9"/>
      <c r="BG679" s="9"/>
      <c r="BH679" s="9"/>
      <c r="BI679" s="9"/>
      <c r="BJ679" s="9"/>
      <c r="BK679" s="9"/>
      <c r="BL679" s="9"/>
      <c r="BM679" s="9"/>
      <c r="BN679" s="9"/>
      <c r="BO679" s="9"/>
      <c r="BP679" s="9"/>
      <c r="BQ679" s="9"/>
      <c r="BR679" s="9"/>
    </row>
    <row r="680" spans="1:70" customFormat="1" x14ac:dyDescent="0.2">
      <c r="A680" s="7">
        <v>315</v>
      </c>
      <c r="B680" s="7">
        <v>112.69</v>
      </c>
      <c r="C680" s="7">
        <f t="shared" si="199"/>
        <v>1.1268999999999999E-4</v>
      </c>
      <c r="D680" s="7"/>
      <c r="E680" s="7">
        <v>1.6259999999999999</v>
      </c>
      <c r="F680" s="7"/>
      <c r="G680" s="7">
        <v>1.492</v>
      </c>
      <c r="H680" s="7">
        <v>1.6719999999999999</v>
      </c>
      <c r="I680" s="7">
        <v>1.538</v>
      </c>
      <c r="J680" s="7">
        <v>1.8029999999999999</v>
      </c>
      <c r="L680" s="13">
        <f t="shared" si="190"/>
        <v>1.1268999999999999E-4</v>
      </c>
      <c r="M680" s="12"/>
      <c r="N680" s="10">
        <f t="shared" si="191"/>
        <v>-2.9699999999999989</v>
      </c>
      <c r="O680" s="10">
        <f t="shared" si="192"/>
        <v>-1.4999999999999902E-2</v>
      </c>
      <c r="P680" s="10"/>
      <c r="Q680" s="13">
        <f t="shared" si="193"/>
        <v>-2.9699999999999936E-6</v>
      </c>
      <c r="R680" s="10">
        <f t="shared" si="200"/>
        <v>-1500</v>
      </c>
      <c r="S680" s="10"/>
      <c r="T680" s="10">
        <f t="shared" si="194"/>
        <v>162600</v>
      </c>
      <c r="U680" s="10"/>
      <c r="V680" s="10">
        <f t="shared" si="195"/>
        <v>0.39329080826114365</v>
      </c>
      <c r="W680" s="10"/>
      <c r="X680" s="10">
        <f t="shared" si="196"/>
        <v>0.21112054125804933</v>
      </c>
      <c r="Y680" s="10">
        <f t="shared" si="197"/>
        <v>2.0518853788898719</v>
      </c>
      <c r="Z680" s="10"/>
      <c r="AA680" s="10">
        <f t="shared" si="201"/>
        <v>-4.025000838831283E-3</v>
      </c>
      <c r="AB680" s="10">
        <f t="shared" si="202"/>
        <v>-1.1599579957380257E-2</v>
      </c>
      <c r="AC680" s="10"/>
      <c r="AD680" s="10">
        <f t="shared" si="203"/>
        <v>5.2111205412580492</v>
      </c>
      <c r="AE680" s="10">
        <f t="shared" si="198"/>
        <v>-3.9481146211101281</v>
      </c>
      <c r="AF680" s="10"/>
      <c r="AG680" s="24">
        <f t="shared" si="204"/>
        <v>-4.0250008388316161E-3</v>
      </c>
      <c r="AH680" s="24">
        <f t="shared" si="205"/>
        <v>-1.1599579957380257E-2</v>
      </c>
      <c r="AJ680" s="57">
        <f t="shared" si="206"/>
        <v>-33.468929999999986</v>
      </c>
      <c r="AL680">
        <f>(1-EXP(-$AW$21*((A685-$AW$23)/($AW$19)^($AW$22+1))))</f>
        <v>2.2288617419494949E-2</v>
      </c>
      <c r="AR680" s="11">
        <f>($AW$18*$AW$15 -($AW$18*COS(RADIANS(A680)))-($AW$15*COS(RADIANS(DEGREES(ASIN(SIN(RADIANS(A681))*($AW$18/$AW$15)))))))</f>
        <v>-0.17119307479770982</v>
      </c>
      <c r="AS680">
        <f t="shared" si="189"/>
        <v>141.76489687670266</v>
      </c>
      <c r="BD680" s="9"/>
      <c r="BE680" s="9"/>
      <c r="BF680" s="9"/>
      <c r="BG680" s="9"/>
      <c r="BH680" s="9"/>
      <c r="BI680" s="9"/>
      <c r="BJ680" s="9"/>
      <c r="BK680" s="9"/>
      <c r="BL680" s="9"/>
      <c r="BM680" s="9"/>
      <c r="BN680" s="9"/>
      <c r="BO680" s="9"/>
      <c r="BP680" s="9"/>
      <c r="BQ680" s="9"/>
      <c r="BR680" s="9"/>
    </row>
    <row r="681" spans="1:70" customFormat="1" x14ac:dyDescent="0.2">
      <c r="A681" s="7">
        <v>316</v>
      </c>
      <c r="B681" s="7">
        <v>109.72</v>
      </c>
      <c r="C681" s="7">
        <f t="shared" si="199"/>
        <v>1.0972E-4</v>
      </c>
      <c r="D681" s="7"/>
      <c r="E681" s="7">
        <v>1.611</v>
      </c>
      <c r="F681" s="7"/>
      <c r="G681" s="7">
        <v>1.4810000000000001</v>
      </c>
      <c r="H681" s="7">
        <v>1.655</v>
      </c>
      <c r="I681" s="7">
        <v>1.5369999999999999</v>
      </c>
      <c r="J681" s="7">
        <v>1.7709999999999999</v>
      </c>
      <c r="L681" s="13">
        <f t="shared" si="190"/>
        <v>1.0972E-4</v>
      </c>
      <c r="M681" s="12"/>
      <c r="N681" s="10">
        <f t="shared" si="191"/>
        <v>-2.9200000000000017</v>
      </c>
      <c r="O681" s="10">
        <f t="shared" si="192"/>
        <v>-1.6999999999999904E-2</v>
      </c>
      <c r="P681" s="10"/>
      <c r="Q681" s="13">
        <f t="shared" si="193"/>
        <v>-2.9200000000000059E-6</v>
      </c>
      <c r="R681" s="10">
        <f t="shared" si="200"/>
        <v>-1700</v>
      </c>
      <c r="S681" s="10"/>
      <c r="T681" s="10">
        <f t="shared" si="194"/>
        <v>161100</v>
      </c>
      <c r="U681" s="10"/>
      <c r="V681" s="10">
        <f t="shared" si="195"/>
        <v>0.36904278000471802</v>
      </c>
      <c r="W681" s="10"/>
      <c r="X681" s="10">
        <f t="shared" si="196"/>
        <v>0.20709554041921804</v>
      </c>
      <c r="Y681" s="10">
        <f t="shared" si="197"/>
        <v>2.0402857989324916</v>
      </c>
      <c r="Z681" s="10"/>
      <c r="AA681" s="10">
        <f t="shared" si="201"/>
        <v>-4.6072233591244738E-3</v>
      </c>
      <c r="AB681" s="10">
        <f t="shared" si="202"/>
        <v>-1.171454623995416E-2</v>
      </c>
      <c r="AC681" s="10"/>
      <c r="AD681" s="10">
        <f t="shared" si="203"/>
        <v>5.2070955404192176</v>
      </c>
      <c r="AE681" s="10">
        <f t="shared" si="198"/>
        <v>-3.9597142010675084</v>
      </c>
      <c r="AF681" s="10"/>
      <c r="AG681" s="24">
        <f t="shared" si="204"/>
        <v>-4.607223359124113E-3</v>
      </c>
      <c r="AH681" s="24">
        <f t="shared" si="205"/>
        <v>-1.171454623995416E-2</v>
      </c>
      <c r="AJ681" s="57">
        <f t="shared" si="206"/>
        <v>-32.038240000000016</v>
      </c>
      <c r="AL681">
        <f>(1-EXP(-$AW$21*((A686-$AW$23)/($AW$19)^($AW$22+1))))</f>
        <v>2.2354598306532414E-2</v>
      </c>
      <c r="AR681" s="11">
        <f>($AW$18*$AW$15 -($AW$18*COS(RADIANS(A681)))-($AW$15*COS(RADIANS(DEGREES(ASIN(SIN(RADIANS(A682))*($AW$18/$AW$15)))))))</f>
        <v>-0.17265070046329367</v>
      </c>
      <c r="AS681">
        <f t="shared" si="189"/>
        <v>136.75528707092877</v>
      </c>
      <c r="BD681" s="9"/>
      <c r="BE681" s="9"/>
      <c r="BF681" s="9"/>
      <c r="BG681" s="9"/>
      <c r="BH681" s="9"/>
      <c r="BI681" s="9"/>
      <c r="BJ681" s="9"/>
      <c r="BK681" s="9"/>
      <c r="BL681" s="9"/>
      <c r="BM681" s="9"/>
      <c r="BN681" s="9"/>
      <c r="BO681" s="9"/>
      <c r="BP681" s="9"/>
      <c r="BQ681" s="9"/>
      <c r="BR681" s="9"/>
    </row>
    <row r="682" spans="1:70" customFormat="1" x14ac:dyDescent="0.2">
      <c r="A682" s="7">
        <v>317</v>
      </c>
      <c r="B682" s="7">
        <v>106.8</v>
      </c>
      <c r="C682" s="7">
        <f t="shared" si="199"/>
        <v>1.0679999999999999E-4</v>
      </c>
      <c r="D682" s="7"/>
      <c r="E682" s="7">
        <v>1.5940000000000001</v>
      </c>
      <c r="F682" s="7"/>
      <c r="G682" s="7">
        <v>1.4710000000000001</v>
      </c>
      <c r="H682" s="7">
        <v>1.6379999999999999</v>
      </c>
      <c r="I682" s="7">
        <v>1.5289999999999999</v>
      </c>
      <c r="J682" s="7">
        <v>1.74</v>
      </c>
      <c r="L682" s="13">
        <f t="shared" si="190"/>
        <v>1.0679999999999999E-4</v>
      </c>
      <c r="M682" s="12"/>
      <c r="N682" s="10">
        <f t="shared" si="191"/>
        <v>-2.8799999999999955</v>
      </c>
      <c r="O682" s="10">
        <f t="shared" si="192"/>
        <v>-1.6000000000000014E-2</v>
      </c>
      <c r="P682" s="10"/>
      <c r="Q682" s="13">
        <f t="shared" si="193"/>
        <v>-2.8799999999999995E-6</v>
      </c>
      <c r="R682" s="10">
        <f t="shared" si="200"/>
        <v>-1600</v>
      </c>
      <c r="S682" s="10"/>
      <c r="T682" s="10">
        <f t="shared" si="194"/>
        <v>159400</v>
      </c>
      <c r="U682" s="10"/>
      <c r="V682" s="10">
        <f t="shared" si="195"/>
        <v>0.41551370343742583</v>
      </c>
      <c r="W682" s="10"/>
      <c r="X682" s="10">
        <f t="shared" si="196"/>
        <v>0.20248831706009357</v>
      </c>
      <c r="Y682" s="10">
        <f t="shared" si="197"/>
        <v>2.0285712526925375</v>
      </c>
      <c r="Z682" s="10"/>
      <c r="AA682" s="10">
        <f t="shared" si="201"/>
        <v>-4.3813181866920459E-3</v>
      </c>
      <c r="AB682" s="10">
        <f t="shared" si="202"/>
        <v>-1.1872114627565988E-2</v>
      </c>
      <c r="AC682" s="10"/>
      <c r="AD682" s="10">
        <f t="shared" si="203"/>
        <v>5.2024883170600935</v>
      </c>
      <c r="AE682" s="10">
        <f t="shared" si="198"/>
        <v>-3.9714287473074625</v>
      </c>
      <c r="AF682" s="10"/>
      <c r="AG682" s="24">
        <f t="shared" si="204"/>
        <v>-4.3813181866916295E-3</v>
      </c>
      <c r="AH682" s="24">
        <f t="shared" si="205"/>
        <v>-1.1872114627565988E-2</v>
      </c>
      <c r="AJ682" s="57">
        <f t="shared" si="206"/>
        <v>-30.758399999999948</v>
      </c>
      <c r="AL682">
        <f>(1-EXP(-$AW$21*((A687-$AW$23)/($AW$19)^($AW$22+1))))</f>
        <v>2.2420574740847354E-2</v>
      </c>
      <c r="AR682" s="11">
        <f>($AW$18*$AW$15 -($AW$18*COS(RADIANS(A682)))-($AW$15*COS(RADIANS(DEGREES(ASIN(SIN(RADIANS(A683))*($AW$18/$AW$15)))))))</f>
        <v>-0.17408767315432733</v>
      </c>
      <c r="AS682">
        <f t="shared" si="189"/>
        <v>131.71109365640646</v>
      </c>
      <c r="BD682" s="9"/>
      <c r="BE682" s="9"/>
      <c r="BF682" s="9"/>
      <c r="BG682" s="9"/>
      <c r="BH682" s="9"/>
      <c r="BI682" s="9"/>
      <c r="BJ682" s="9"/>
      <c r="BK682" s="9"/>
      <c r="BL682" s="9"/>
      <c r="BM682" s="9"/>
      <c r="BN682" s="9"/>
      <c r="BO682" s="9"/>
      <c r="BP682" s="9"/>
      <c r="BQ682" s="9"/>
      <c r="BR682" s="9"/>
    </row>
    <row r="683" spans="1:70" customFormat="1" x14ac:dyDescent="0.2">
      <c r="A683" s="7">
        <v>318</v>
      </c>
      <c r="B683" s="7">
        <v>103.92</v>
      </c>
      <c r="C683" s="7">
        <f t="shared" si="199"/>
        <v>1.0391999999999999E-4</v>
      </c>
      <c r="D683" s="7"/>
      <c r="E683" s="7">
        <v>1.5780000000000001</v>
      </c>
      <c r="F683" s="7"/>
      <c r="G683" s="7">
        <v>1.4630000000000001</v>
      </c>
      <c r="H683" s="7">
        <v>1.629</v>
      </c>
      <c r="I683" s="7">
        <v>1.512</v>
      </c>
      <c r="J683" s="7">
        <v>1.7050000000000001</v>
      </c>
      <c r="L683" s="13">
        <f t="shared" si="190"/>
        <v>1.0391999999999999E-4</v>
      </c>
      <c r="M683" s="12"/>
      <c r="N683" s="10">
        <f t="shared" si="191"/>
        <v>-2.8299999999999983</v>
      </c>
      <c r="O683" s="10">
        <f t="shared" si="192"/>
        <v>-1.8000000000000016E-2</v>
      </c>
      <c r="P683" s="10"/>
      <c r="Q683" s="13">
        <f t="shared" si="193"/>
        <v>-2.8299999999999983E-6</v>
      </c>
      <c r="R683" s="10">
        <f t="shared" si="200"/>
        <v>-1800</v>
      </c>
      <c r="S683" s="10"/>
      <c r="T683" s="10">
        <f t="shared" si="194"/>
        <v>157800</v>
      </c>
      <c r="U683" s="10"/>
      <c r="V683" s="10">
        <f t="shared" si="195"/>
        <v>0.34522628635142261</v>
      </c>
      <c r="W683" s="10"/>
      <c r="X683" s="10">
        <f t="shared" si="196"/>
        <v>0.19810699887340152</v>
      </c>
      <c r="Y683" s="10">
        <f t="shared" si="197"/>
        <v>2.0166991380649715</v>
      </c>
      <c r="Z683" s="10"/>
      <c r="AA683" s="10">
        <f t="shared" si="201"/>
        <v>-4.9824005189399168E-3</v>
      </c>
      <c r="AB683" s="10">
        <f t="shared" si="202"/>
        <v>-1.1990941520635179E-2</v>
      </c>
      <c r="AC683" s="10"/>
      <c r="AD683" s="10">
        <f t="shared" si="203"/>
        <v>5.1981069988734019</v>
      </c>
      <c r="AE683" s="10">
        <f t="shared" si="198"/>
        <v>-3.9833008619350285</v>
      </c>
      <c r="AF683" s="10"/>
      <c r="AG683" s="24">
        <f t="shared" si="204"/>
        <v>-4.9824005189407217E-3</v>
      </c>
      <c r="AH683" s="24">
        <f t="shared" si="205"/>
        <v>-1.1990941520635179E-2</v>
      </c>
      <c r="AJ683" s="57">
        <f t="shared" si="206"/>
        <v>-29.409359999999982</v>
      </c>
      <c r="AL683">
        <f>(1-EXP(-$AW$21*((A688-$AW$23)/($AW$19)^($AW$22+1))))</f>
        <v>2.2486546722740308E-2</v>
      </c>
      <c r="AR683" s="11">
        <f>($AW$18*$AW$15 -($AW$18*COS(RADIANS(A683)))-($AW$15*COS(RADIANS(DEGREES(ASIN(SIN(RADIANS(A684))*($AW$18/$AW$15)))))))</f>
        <v>-0.17550316949746675</v>
      </c>
      <c r="AS683">
        <f t="shared" si="189"/>
        <v>126.87291642393167</v>
      </c>
      <c r="BD683" s="9"/>
      <c r="BE683" s="9"/>
      <c r="BF683" s="9"/>
      <c r="BG683" s="9"/>
      <c r="BH683" s="9"/>
      <c r="BI683" s="9"/>
      <c r="BJ683" s="9"/>
      <c r="BK683" s="9"/>
      <c r="BL683" s="9"/>
      <c r="BM683" s="9"/>
      <c r="BN683" s="9"/>
      <c r="BO683" s="9"/>
      <c r="BP683" s="9"/>
      <c r="BQ683" s="9"/>
      <c r="BR683" s="9"/>
    </row>
    <row r="684" spans="1:70" customFormat="1" x14ac:dyDescent="0.2">
      <c r="A684" s="7">
        <v>319</v>
      </c>
      <c r="B684" s="7">
        <v>101.09</v>
      </c>
      <c r="C684" s="7">
        <f t="shared" si="199"/>
        <v>1.0109E-4</v>
      </c>
      <c r="D684" s="7"/>
      <c r="E684" s="7">
        <v>1.56</v>
      </c>
      <c r="F684" s="7"/>
      <c r="G684" s="7">
        <v>1.45</v>
      </c>
      <c r="H684" s="7">
        <v>1.617</v>
      </c>
      <c r="I684" s="7">
        <v>1.496</v>
      </c>
      <c r="J684" s="7">
        <v>1.6779999999999999</v>
      </c>
      <c r="L684" s="13">
        <f t="shared" si="190"/>
        <v>1.0109E-4</v>
      </c>
      <c r="M684" s="12"/>
      <c r="N684" s="10">
        <f t="shared" si="191"/>
        <v>-2.7900000000000063</v>
      </c>
      <c r="O684" s="10">
        <f t="shared" si="192"/>
        <v>-1.5000000000000124E-2</v>
      </c>
      <c r="P684" s="10"/>
      <c r="Q684" s="13">
        <f t="shared" si="193"/>
        <v>-2.7900000000000055E-6</v>
      </c>
      <c r="R684" s="10">
        <f t="shared" si="200"/>
        <v>-1500</v>
      </c>
      <c r="S684" s="10"/>
      <c r="T684" s="10">
        <f t="shared" si="194"/>
        <v>156000</v>
      </c>
      <c r="U684" s="10"/>
      <c r="V684" s="10">
        <f t="shared" si="195"/>
        <v>0.41607873375363774</v>
      </c>
      <c r="W684" s="10"/>
      <c r="X684" s="10">
        <f t="shared" si="196"/>
        <v>0.19312459835446161</v>
      </c>
      <c r="Y684" s="10">
        <f t="shared" si="197"/>
        <v>2.0047081965443363</v>
      </c>
      <c r="Z684" s="10"/>
      <c r="AA684" s="10">
        <f t="shared" si="201"/>
        <v>-4.1961145936081912E-3</v>
      </c>
      <c r="AB684" s="10">
        <f t="shared" si="202"/>
        <v>-1.2154678712200662E-2</v>
      </c>
      <c r="AC684" s="10"/>
      <c r="AD684" s="10">
        <f t="shared" si="203"/>
        <v>5.1931245983544612</v>
      </c>
      <c r="AE684" s="10">
        <f t="shared" si="198"/>
        <v>-3.9952918034556637</v>
      </c>
      <c r="AF684" s="10"/>
      <c r="AG684" s="24">
        <f t="shared" si="204"/>
        <v>-4.1961145936078026E-3</v>
      </c>
      <c r="AH684" s="24">
        <f t="shared" si="205"/>
        <v>-1.2154678712200884E-2</v>
      </c>
      <c r="AJ684" s="57">
        <f t="shared" si="206"/>
        <v>-28.204110000000064</v>
      </c>
      <c r="AL684">
        <f>(1-EXP(-$AW$21*((A689-$AW$23)/($AW$19)^($AW$22+1))))</f>
        <v>2.2552514252511813E-2</v>
      </c>
      <c r="AR684" s="11">
        <f>($AW$18*$AW$15 -($AW$18*COS(RADIANS(A684)))-($AW$15*COS(RADIANS(DEGREES(ASIN(SIN(RADIANS(A685))*($AW$18/$AW$15)))))))</f>
        <v>-0.17689638099909075</v>
      </c>
      <c r="AS684">
        <f t="shared" si="189"/>
        <v>122.01004324534397</v>
      </c>
      <c r="BD684" s="9"/>
      <c r="BE684" s="9"/>
      <c r="BF684" s="9"/>
      <c r="BG684" s="9"/>
      <c r="BH684" s="9"/>
      <c r="BI684" s="9"/>
      <c r="BJ684" s="9"/>
      <c r="BK684" s="9"/>
      <c r="BL684" s="9"/>
      <c r="BM684" s="9"/>
      <c r="BN684" s="9"/>
      <c r="BO684" s="9"/>
      <c r="BP684" s="9"/>
      <c r="BQ684" s="9"/>
      <c r="BR684" s="9"/>
    </row>
    <row r="685" spans="1:70" customFormat="1" x14ac:dyDescent="0.2">
      <c r="A685" s="7">
        <v>320</v>
      </c>
      <c r="B685" s="7">
        <v>98.3</v>
      </c>
      <c r="C685" s="7">
        <f t="shared" si="199"/>
        <v>9.8299999999999991E-5</v>
      </c>
      <c r="D685" s="7"/>
      <c r="E685" s="7">
        <v>1.5449999999999999</v>
      </c>
      <c r="F685" s="7"/>
      <c r="G685" s="7">
        <v>1.4390000000000001</v>
      </c>
      <c r="H685" s="7">
        <v>1.599</v>
      </c>
      <c r="I685" s="7">
        <v>1.474</v>
      </c>
      <c r="J685" s="7">
        <v>1.667</v>
      </c>
      <c r="L685" s="13">
        <f t="shared" si="190"/>
        <v>9.8299999999999991E-5</v>
      </c>
      <c r="M685" s="12"/>
      <c r="N685" s="10">
        <f t="shared" si="191"/>
        <v>-2.730000000000004</v>
      </c>
      <c r="O685" s="10">
        <f t="shared" si="192"/>
        <v>-1.8000000000000016E-2</v>
      </c>
      <c r="P685" s="10"/>
      <c r="Q685" s="13">
        <f t="shared" si="193"/>
        <v>-2.7299999999999959E-6</v>
      </c>
      <c r="R685" s="10">
        <f t="shared" si="200"/>
        <v>-1800</v>
      </c>
      <c r="S685" s="10"/>
      <c r="T685" s="10">
        <f t="shared" si="194"/>
        <v>154500</v>
      </c>
      <c r="U685" s="10"/>
      <c r="V685" s="10">
        <f t="shared" si="195"/>
        <v>0.6272172249700515</v>
      </c>
      <c r="W685" s="10"/>
      <c r="X685" s="10">
        <f t="shared" si="196"/>
        <v>0.18892848376085342</v>
      </c>
      <c r="Y685" s="10">
        <f t="shared" si="197"/>
        <v>1.9925535178321356</v>
      </c>
      <c r="Z685" s="10"/>
      <c r="AA685" s="10">
        <f t="shared" si="201"/>
        <v>-5.08944670443226E-3</v>
      </c>
      <c r="AB685" s="10">
        <f t="shared" si="202"/>
        <v>-1.2231931823379227E-2</v>
      </c>
      <c r="AC685" s="10"/>
      <c r="AD685" s="10">
        <f t="shared" si="203"/>
        <v>5.1889284837608534</v>
      </c>
      <c r="AE685" s="10">
        <f t="shared" si="198"/>
        <v>-4.0074464821678646</v>
      </c>
      <c r="AF685" s="10"/>
      <c r="AG685" s="24">
        <f t="shared" si="204"/>
        <v>-5.0894467044324543E-3</v>
      </c>
      <c r="AH685" s="24">
        <f t="shared" si="205"/>
        <v>-1.2231931823379227E-2</v>
      </c>
      <c r="AJ685" s="57">
        <f t="shared" si="206"/>
        <v>-26.835900000000038</v>
      </c>
      <c r="AL685">
        <f>(1-EXP(-$AW$21*((A690-$AW$23)/($AW$19)^($AW$22+1))))</f>
        <v>2.2618477330462183E-2</v>
      </c>
      <c r="AR685" s="11">
        <f>($AW$18*$AW$15 -($AW$18*COS(RADIANS(A685)))-($AW$15*COS(RADIANS(DEGREES(ASIN(SIN(RADIANS(A686))*($AW$18/$AW$15)))))))</f>
        <v>-0.17826651449095371</v>
      </c>
      <c r="AS685">
        <f t="shared" si="189"/>
        <v>117.50187255594624</v>
      </c>
      <c r="BD685" s="9"/>
      <c r="BE685" s="9"/>
      <c r="BF685" s="9"/>
      <c r="BG685" s="9"/>
      <c r="BH685" s="9"/>
      <c r="BI685" s="9"/>
      <c r="BJ685" s="9"/>
      <c r="BK685" s="9"/>
      <c r="BL685" s="9"/>
      <c r="BM685" s="9"/>
      <c r="BN685" s="9"/>
      <c r="BO685" s="9"/>
      <c r="BP685" s="9"/>
      <c r="BQ685" s="9"/>
      <c r="BR685" s="9"/>
    </row>
    <row r="686" spans="1:70" customFormat="1" x14ac:dyDescent="0.2">
      <c r="A686" s="7">
        <v>321</v>
      </c>
      <c r="B686" s="7">
        <v>95.57</v>
      </c>
      <c r="C686" s="7">
        <f t="shared" si="199"/>
        <v>9.5569999999999995E-5</v>
      </c>
      <c r="D686" s="7"/>
      <c r="E686" s="7">
        <v>1.5269999999999999</v>
      </c>
      <c r="F686" s="7"/>
      <c r="G686" s="7">
        <v>1.4279999999999999</v>
      </c>
      <c r="H686" s="7">
        <v>1.579</v>
      </c>
      <c r="I686" s="7">
        <v>1.464</v>
      </c>
      <c r="J686" s="7">
        <v>1.635</v>
      </c>
      <c r="L686" s="13">
        <f t="shared" si="190"/>
        <v>9.5569999999999995E-5</v>
      </c>
      <c r="M686" s="12"/>
      <c r="N686" s="10">
        <f t="shared" si="191"/>
        <v>-2.6799999999999926</v>
      </c>
      <c r="O686" s="10">
        <f t="shared" si="192"/>
        <v>-2.6999999999999913E-2</v>
      </c>
      <c r="P686" s="10"/>
      <c r="Q686" s="13">
        <f t="shared" si="193"/>
        <v>-2.6799999999999947E-6</v>
      </c>
      <c r="R686" s="10">
        <f t="shared" si="200"/>
        <v>-2700</v>
      </c>
      <c r="S686" s="10"/>
      <c r="T686" s="10">
        <f t="shared" si="194"/>
        <v>152700</v>
      </c>
      <c r="U686" s="10"/>
      <c r="V686" s="10">
        <f t="shared" si="195"/>
        <v>0.77452532669836915</v>
      </c>
      <c r="W686" s="10"/>
      <c r="X686" s="10">
        <f t="shared" si="196"/>
        <v>0.18383903705642116</v>
      </c>
      <c r="Y686" s="10">
        <f t="shared" si="197"/>
        <v>1.9803215860087564</v>
      </c>
      <c r="Z686" s="10"/>
      <c r="AA686" s="10">
        <f t="shared" si="201"/>
        <v>-7.7477780007399188E-3</v>
      </c>
      <c r="AB686" s="10">
        <f t="shared" si="202"/>
        <v>-1.2352623130064133E-2</v>
      </c>
      <c r="AC686" s="10"/>
      <c r="AD686" s="10">
        <f t="shared" si="203"/>
        <v>5.1838390370564209</v>
      </c>
      <c r="AE686" s="10">
        <f t="shared" si="198"/>
        <v>-4.0196784139912438</v>
      </c>
      <c r="AF686" s="10"/>
      <c r="AG686" s="24">
        <f t="shared" si="204"/>
        <v>-7.747778000739558E-3</v>
      </c>
      <c r="AH686" s="24">
        <f t="shared" si="205"/>
        <v>-1.2352623130063911E-2</v>
      </c>
      <c r="AJ686" s="57">
        <f t="shared" si="206"/>
        <v>-25.61275999999993</v>
      </c>
      <c r="AL686">
        <f>(1-EXP(-$AW$21*((A691-$AW$23)/($AW$19)^($AW$22+1))))</f>
        <v>2.2684435956891957E-2</v>
      </c>
      <c r="AR686" s="11">
        <f>($AW$18*$AW$15 -($AW$18*COS(RADIANS(A686)))-($AW$15*COS(RADIANS(DEGREES(ASIN(SIN(RADIANS(A687))*($AW$18/$AW$15)))))))</f>
        <v>-0.17961279254715851</v>
      </c>
      <c r="AS686">
        <f t="shared" si="189"/>
        <v>112.90766063323959</v>
      </c>
      <c r="BD686" s="9"/>
      <c r="BE686" s="9"/>
      <c r="BF686" s="9"/>
      <c r="BG686" s="9"/>
      <c r="BH686" s="9"/>
      <c r="BI686" s="9"/>
      <c r="BJ686" s="9"/>
      <c r="BK686" s="9"/>
      <c r="BL686" s="9"/>
      <c r="BM686" s="9"/>
      <c r="BN686" s="9"/>
      <c r="BO686" s="9"/>
      <c r="BP686" s="9"/>
      <c r="BQ686" s="9"/>
      <c r="BR686" s="9"/>
    </row>
    <row r="687" spans="1:70" customFormat="1" x14ac:dyDescent="0.2">
      <c r="A687" s="7">
        <v>322</v>
      </c>
      <c r="B687" s="7">
        <v>92.89</v>
      </c>
      <c r="C687" s="7">
        <f t="shared" si="199"/>
        <v>9.289E-5</v>
      </c>
      <c r="D687" s="7"/>
      <c r="E687" s="7">
        <v>1.5</v>
      </c>
      <c r="F687" s="7"/>
      <c r="G687" s="7">
        <v>1.411</v>
      </c>
      <c r="H687" s="7">
        <v>1.5649999999999999</v>
      </c>
      <c r="I687" s="7">
        <v>1.4570000000000001</v>
      </c>
      <c r="J687" s="7">
        <v>1.5660000000000001</v>
      </c>
      <c r="L687" s="13">
        <f t="shared" si="190"/>
        <v>9.289E-5</v>
      </c>
      <c r="M687" s="12"/>
      <c r="N687" s="10">
        <f t="shared" si="191"/>
        <v>-2.6299999999999955</v>
      </c>
      <c r="O687" s="10">
        <f t="shared" si="192"/>
        <v>-3.2999999999999918E-2</v>
      </c>
      <c r="P687" s="10"/>
      <c r="Q687" s="13">
        <f t="shared" si="193"/>
        <v>-2.6299999999999935E-6</v>
      </c>
      <c r="R687" s="10">
        <f t="shared" si="200"/>
        <v>-3300</v>
      </c>
      <c r="S687" s="10"/>
      <c r="T687" s="10">
        <f t="shared" si="194"/>
        <v>150000</v>
      </c>
      <c r="U687" s="10"/>
      <c r="V687" s="10">
        <f t="shared" si="195"/>
        <v>0.66713009554248881</v>
      </c>
      <c r="W687" s="10"/>
      <c r="X687" s="10">
        <f t="shared" si="196"/>
        <v>0.17609125905568124</v>
      </c>
      <c r="Y687" s="10">
        <f t="shared" si="197"/>
        <v>1.9679689628786923</v>
      </c>
      <c r="Z687" s="10"/>
      <c r="AA687" s="10">
        <f t="shared" si="201"/>
        <v>-9.6611452123985253E-3</v>
      </c>
      <c r="AB687" s="10">
        <f t="shared" si="202"/>
        <v>-1.2473633694565223E-2</v>
      </c>
      <c r="AC687" s="10"/>
      <c r="AD687" s="10">
        <f t="shared" si="203"/>
        <v>5.1760912590556813</v>
      </c>
      <c r="AE687" s="10">
        <f t="shared" si="198"/>
        <v>-4.0320310371213077</v>
      </c>
      <c r="AF687" s="10"/>
      <c r="AG687" s="24">
        <f t="shared" si="204"/>
        <v>-9.6611452123989139E-3</v>
      </c>
      <c r="AH687" s="24">
        <f t="shared" si="205"/>
        <v>-1.2473633694565223E-2</v>
      </c>
      <c r="AJ687" s="57">
        <f t="shared" si="206"/>
        <v>-24.430069999999958</v>
      </c>
      <c r="AL687">
        <f>(1-EXP(-$AW$21*((A692-$AW$23)/($AW$19)^($AW$22+1))))</f>
        <v>2.275039013210145E-2</v>
      </c>
      <c r="AR687" s="11">
        <f>($AW$18*$AW$15 -($AW$18*COS(RADIANS(A687)))-($AW$15*COS(RADIANS(DEGREES(ASIN(SIN(RADIANS(A688))*($AW$18/$AW$15)))))))</f>
        <v>-0.18093445387386939</v>
      </c>
      <c r="AS687">
        <f t="shared" si="189"/>
        <v>107.80105424964047</v>
      </c>
      <c r="BD687" s="9"/>
      <c r="BE687" s="9"/>
      <c r="BF687" s="9"/>
      <c r="BG687" s="9"/>
      <c r="BH687" s="9"/>
      <c r="BI687" s="9"/>
      <c r="BJ687" s="9"/>
      <c r="BK687" s="9"/>
      <c r="BL687" s="9"/>
      <c r="BM687" s="9"/>
      <c r="BN687" s="9"/>
      <c r="BO687" s="9"/>
      <c r="BP687" s="9"/>
      <c r="BQ687" s="9"/>
      <c r="BR687" s="9"/>
    </row>
    <row r="688" spans="1:70" customFormat="1" x14ac:dyDescent="0.2">
      <c r="A688" s="7">
        <v>323</v>
      </c>
      <c r="B688" s="7">
        <v>90.26</v>
      </c>
      <c r="C688" s="7">
        <f t="shared" si="199"/>
        <v>9.0260000000000007E-5</v>
      </c>
      <c r="D688" s="7"/>
      <c r="E688" s="7">
        <v>1.4670000000000001</v>
      </c>
      <c r="F688" s="7"/>
      <c r="G688" s="7">
        <v>1.3919999999999999</v>
      </c>
      <c r="H688" s="7">
        <v>1.5469999999999999</v>
      </c>
      <c r="I688" s="7">
        <v>1.4379999999999999</v>
      </c>
      <c r="J688" s="7">
        <v>1.49</v>
      </c>
      <c r="L688" s="13">
        <f t="shared" si="190"/>
        <v>9.0260000000000007E-5</v>
      </c>
      <c r="M688" s="12"/>
      <c r="N688" s="10">
        <f t="shared" si="191"/>
        <v>-2.5700000000000074</v>
      </c>
      <c r="O688" s="10">
        <f t="shared" si="192"/>
        <v>-2.8000000000000025E-2</v>
      </c>
      <c r="P688" s="10"/>
      <c r="Q688" s="13">
        <f t="shared" si="193"/>
        <v>-2.570000000000011E-6</v>
      </c>
      <c r="R688" s="10">
        <f t="shared" si="200"/>
        <v>-2800</v>
      </c>
      <c r="S688" s="10"/>
      <c r="T688" s="10">
        <f t="shared" si="194"/>
        <v>146700</v>
      </c>
      <c r="U688" s="10"/>
      <c r="V688" s="10">
        <f t="shared" si="195"/>
        <v>0.47999648751943119</v>
      </c>
      <c r="W688" s="10"/>
      <c r="X688" s="10">
        <f t="shared" si="196"/>
        <v>0.16643011384328271</v>
      </c>
      <c r="Y688" s="10">
        <f t="shared" si="197"/>
        <v>1.9554953291841271</v>
      </c>
      <c r="Z688" s="10"/>
      <c r="AA688" s="10">
        <f t="shared" si="201"/>
        <v>-8.369319906677497E-3</v>
      </c>
      <c r="AB688" s="10">
        <f t="shared" si="202"/>
        <v>-1.2545259107028306E-2</v>
      </c>
      <c r="AC688" s="10"/>
      <c r="AD688" s="10">
        <f t="shared" si="203"/>
        <v>5.1664301138432824</v>
      </c>
      <c r="AE688" s="10">
        <f t="shared" si="198"/>
        <v>-4.0445046708158729</v>
      </c>
      <c r="AF688" s="10"/>
      <c r="AG688" s="24">
        <f t="shared" si="204"/>
        <v>-8.3693199066772195E-3</v>
      </c>
      <c r="AH688" s="24">
        <f t="shared" si="205"/>
        <v>-1.2545259107028528E-2</v>
      </c>
      <c r="AJ688" s="57">
        <f t="shared" si="206"/>
        <v>-23.196820000000066</v>
      </c>
      <c r="AL688">
        <f>(1-EXP(-$AW$21*((A693-$AW$23)/($AW$19)^($AW$22+1))))</f>
        <v>2.2816339856391088E-2</v>
      </c>
      <c r="AR688" s="11">
        <f>($AW$18*$AW$15 -($AW$18*COS(RADIANS(A688)))-($AW$15*COS(RADIANS(DEGREES(ASIN(SIN(RADIANS(A689))*($AW$18/$AW$15)))))))</f>
        <v>-0.18223075367317043</v>
      </c>
      <c r="AS688">
        <f t="shared" si="189"/>
        <v>102.44440141164769</v>
      </c>
      <c r="BD688" s="9"/>
      <c r="BE688" s="9"/>
      <c r="BF688" s="9"/>
      <c r="BG688" s="9"/>
      <c r="BH688" s="9"/>
      <c r="BI688" s="9"/>
      <c r="BJ688" s="9"/>
      <c r="BK688" s="9"/>
      <c r="BL688" s="9"/>
      <c r="BM688" s="9"/>
      <c r="BN688" s="9"/>
      <c r="BO688" s="9"/>
      <c r="BP688" s="9"/>
      <c r="BQ688" s="9"/>
      <c r="BR688" s="9"/>
    </row>
    <row r="689" spans="1:70" customFormat="1" x14ac:dyDescent="0.2">
      <c r="A689" s="7">
        <v>324</v>
      </c>
      <c r="B689" s="7">
        <v>87.69</v>
      </c>
      <c r="C689" s="7">
        <f t="shared" si="199"/>
        <v>8.7689999999999996E-5</v>
      </c>
      <c r="D689" s="7"/>
      <c r="E689" s="7">
        <v>1.4390000000000001</v>
      </c>
      <c r="F689" s="7"/>
      <c r="G689" s="7">
        <v>1.377</v>
      </c>
      <c r="H689" s="7">
        <v>1.5329999999999999</v>
      </c>
      <c r="I689" s="7">
        <v>1.4179999999999999</v>
      </c>
      <c r="J689" s="7">
        <v>1.4279999999999999</v>
      </c>
      <c r="L689" s="13">
        <f t="shared" si="190"/>
        <v>8.7689999999999996E-5</v>
      </c>
      <c r="M689" s="12"/>
      <c r="N689" s="10">
        <f t="shared" si="191"/>
        <v>-2.519999999999996</v>
      </c>
      <c r="O689" s="10">
        <f t="shared" si="192"/>
        <v>-2.0000000000000018E-2</v>
      </c>
      <c r="P689" s="10"/>
      <c r="Q689" s="13">
        <f t="shared" si="193"/>
        <v>-2.5199999999999962E-6</v>
      </c>
      <c r="R689" s="10">
        <f t="shared" si="200"/>
        <v>-2000</v>
      </c>
      <c r="S689" s="10"/>
      <c r="T689" s="10">
        <f t="shared" si="194"/>
        <v>143900</v>
      </c>
      <c r="U689" s="10"/>
      <c r="V689" s="10">
        <f t="shared" si="195"/>
        <v>0.65546429815605589</v>
      </c>
      <c r="W689" s="10"/>
      <c r="X689" s="10">
        <f t="shared" si="196"/>
        <v>0.15806079393660522</v>
      </c>
      <c r="Y689" s="10">
        <f t="shared" si="197"/>
        <v>1.9429500700770987</v>
      </c>
      <c r="Z689" s="10"/>
      <c r="AA689" s="10">
        <f t="shared" si="201"/>
        <v>-6.0783984791311918E-3</v>
      </c>
      <c r="AB689" s="10">
        <f t="shared" si="202"/>
        <v>-1.2663422831579174E-2</v>
      </c>
      <c r="AC689" s="10"/>
      <c r="AD689" s="10">
        <f t="shared" si="203"/>
        <v>5.1580607939366052</v>
      </c>
      <c r="AE689" s="10">
        <f t="shared" si="198"/>
        <v>-4.0570499299229015</v>
      </c>
      <c r="AF689" s="10"/>
      <c r="AG689" s="24">
        <f t="shared" si="204"/>
        <v>-6.078398479131053E-3</v>
      </c>
      <c r="AH689" s="24">
        <f t="shared" si="205"/>
        <v>-1.2663422831578508E-2</v>
      </c>
      <c r="AJ689" s="57">
        <f t="shared" si="206"/>
        <v>-22.097879999999964</v>
      </c>
      <c r="AL689">
        <f>(1-EXP(-$AW$21*((A694-$AW$23)/($AW$19)^($AW$22+1))))</f>
        <v>2.2882285130061297E-2</v>
      </c>
      <c r="AR689" s="11">
        <f>($AW$18*$AW$15 -($AW$18*COS(RADIANS(A689)))-($AW$15*COS(RADIANS(DEGREES(ASIN(SIN(RADIANS(A690))*($AW$18/$AW$15)))))))</f>
        <v>-0.1835009639824477</v>
      </c>
      <c r="AS689">
        <f t="shared" si="189"/>
        <v>97.627833132021721</v>
      </c>
      <c r="BD689" s="9"/>
      <c r="BE689" s="9"/>
      <c r="BF689" s="9"/>
      <c r="BG689" s="9"/>
      <c r="BH689" s="9"/>
      <c r="BI689" s="9"/>
      <c r="BJ689" s="9"/>
      <c r="BK689" s="9"/>
      <c r="BL689" s="9"/>
      <c r="BM689" s="9"/>
      <c r="BN689" s="9"/>
      <c r="BO689" s="9"/>
      <c r="BP689" s="9"/>
      <c r="BQ689" s="9"/>
      <c r="BR689" s="9"/>
    </row>
    <row r="690" spans="1:70" customFormat="1" x14ac:dyDescent="0.2">
      <c r="A690" s="7">
        <v>325</v>
      </c>
      <c r="B690" s="7">
        <v>85.17</v>
      </c>
      <c r="C690" s="7">
        <f t="shared" si="199"/>
        <v>8.5169999999999999E-5</v>
      </c>
      <c r="D690" s="7"/>
      <c r="E690" s="7">
        <v>1.419</v>
      </c>
      <c r="F690" s="7"/>
      <c r="G690" s="7">
        <v>1.3680000000000001</v>
      </c>
      <c r="H690" s="7">
        <v>1.512</v>
      </c>
      <c r="I690" s="7">
        <v>1.4119999999999999</v>
      </c>
      <c r="J690" s="7">
        <v>1.383</v>
      </c>
      <c r="L690" s="13">
        <f t="shared" si="190"/>
        <v>8.5169999999999999E-5</v>
      </c>
      <c r="M690" s="12"/>
      <c r="N690" s="10">
        <f t="shared" si="191"/>
        <v>-2.460000000000008</v>
      </c>
      <c r="O690" s="10">
        <f t="shared" si="192"/>
        <v>-2.7000000000000135E-2</v>
      </c>
      <c r="P690" s="10"/>
      <c r="Q690" s="13">
        <f t="shared" si="193"/>
        <v>-2.4600000000000137E-6</v>
      </c>
      <c r="R690" s="10">
        <f t="shared" si="200"/>
        <v>-2700</v>
      </c>
      <c r="S690" s="10"/>
      <c r="T690" s="10">
        <f t="shared" si="194"/>
        <v>141900</v>
      </c>
      <c r="U690" s="10"/>
      <c r="V690" s="10">
        <f t="shared" si="195"/>
        <v>0.61545805839359846</v>
      </c>
      <c r="W690" s="10"/>
      <c r="X690" s="10">
        <f t="shared" si="196"/>
        <v>0.15198239545747402</v>
      </c>
      <c r="Y690" s="10">
        <f t="shared" si="197"/>
        <v>1.9302866472455196</v>
      </c>
      <c r="Z690" s="10"/>
      <c r="AA690" s="10">
        <f t="shared" si="201"/>
        <v>-8.3431601829307422E-3</v>
      </c>
      <c r="AB690" s="10">
        <f t="shared" si="202"/>
        <v>-1.2728626420083433E-2</v>
      </c>
      <c r="AC690" s="10"/>
      <c r="AD690" s="10">
        <f t="shared" si="203"/>
        <v>5.1519823954574742</v>
      </c>
      <c r="AE690" s="10">
        <f t="shared" si="198"/>
        <v>-4.06971335275448</v>
      </c>
      <c r="AF690" s="10"/>
      <c r="AG690" s="24">
        <f t="shared" si="204"/>
        <v>-8.3431601829309088E-3</v>
      </c>
      <c r="AH690" s="24">
        <f t="shared" si="205"/>
        <v>-1.2728626420083877E-2</v>
      </c>
      <c r="AJ690" s="57">
        <f t="shared" si="206"/>
        <v>-20.951820000000069</v>
      </c>
      <c r="AL690">
        <f>(1-EXP(-$AW$21*((A695-$AW$23)/($AW$19)^($AW$22+1))))</f>
        <v>2.2948225953412504E-2</v>
      </c>
      <c r="AR690" s="11">
        <f>($AW$18*$AW$15 -($AW$18*COS(RADIANS(A690)))-($AW$15*COS(RADIANS(DEGREES(ASIN(SIN(RADIANS(A691))*($AW$18/$AW$15)))))))</f>
        <v>-0.18474437399064292</v>
      </c>
      <c r="AS690">
        <f t="shared" si="189"/>
        <v>93.504352866379776</v>
      </c>
      <c r="BD690" s="9"/>
      <c r="BE690" s="9"/>
      <c r="BF690" s="9"/>
      <c r="BG690" s="9"/>
      <c r="BH690" s="9"/>
      <c r="BI690" s="9"/>
      <c r="BJ690" s="9"/>
      <c r="BK690" s="9"/>
      <c r="BL690" s="9"/>
      <c r="BM690" s="9"/>
      <c r="BN690" s="9"/>
      <c r="BO690" s="9"/>
      <c r="BP690" s="9"/>
      <c r="BQ690" s="9"/>
      <c r="BR690" s="9"/>
    </row>
    <row r="691" spans="1:70" customFormat="1" x14ac:dyDescent="0.2">
      <c r="A691" s="7">
        <v>326</v>
      </c>
      <c r="B691" s="7">
        <v>82.71</v>
      </c>
      <c r="C691" s="7">
        <f t="shared" si="199"/>
        <v>8.2709999999999986E-5</v>
      </c>
      <c r="D691" s="7"/>
      <c r="E691" s="7">
        <v>1.3919999999999999</v>
      </c>
      <c r="F691" s="7"/>
      <c r="G691" s="7">
        <v>1.3460000000000001</v>
      </c>
      <c r="H691" s="7">
        <v>1.4970000000000001</v>
      </c>
      <c r="I691" s="7">
        <v>1.387</v>
      </c>
      <c r="J691" s="7">
        <v>1.34</v>
      </c>
      <c r="L691" s="13">
        <f t="shared" si="190"/>
        <v>8.2709999999999986E-5</v>
      </c>
      <c r="M691" s="12"/>
      <c r="N691" s="10">
        <f t="shared" si="191"/>
        <v>-2.3999999999999915</v>
      </c>
      <c r="O691" s="10">
        <f t="shared" si="192"/>
        <v>-2.4999999999999911E-2</v>
      </c>
      <c r="P691" s="10"/>
      <c r="Q691" s="13">
        <f t="shared" si="193"/>
        <v>-2.3999999999999906E-6</v>
      </c>
      <c r="R691" s="10">
        <f t="shared" si="200"/>
        <v>-2500</v>
      </c>
      <c r="S691" s="10"/>
      <c r="T691" s="10">
        <f t="shared" si="194"/>
        <v>139200</v>
      </c>
      <c r="U691" s="10"/>
      <c r="V691" s="10">
        <f t="shared" si="195"/>
        <v>0.22242131471320645</v>
      </c>
      <c r="W691" s="10"/>
      <c r="X691" s="10">
        <f t="shared" si="196"/>
        <v>0.14363923527454328</v>
      </c>
      <c r="Y691" s="10">
        <f t="shared" si="197"/>
        <v>1.9175580208254361</v>
      </c>
      <c r="Z691" s="10"/>
      <c r="AA691" s="10">
        <f t="shared" si="201"/>
        <v>-7.8707207067210128E-3</v>
      </c>
      <c r="AB691" s="10">
        <f t="shared" si="202"/>
        <v>-1.2788394918840984E-2</v>
      </c>
      <c r="AC691" s="10"/>
      <c r="AD691" s="10">
        <f t="shared" si="203"/>
        <v>5.1436392352745433</v>
      </c>
      <c r="AE691" s="10">
        <f t="shared" si="198"/>
        <v>-4.0824419791745639</v>
      </c>
      <c r="AF691" s="10"/>
      <c r="AG691" s="24">
        <f t="shared" si="204"/>
        <v>-7.8707207067205687E-3</v>
      </c>
      <c r="AH691" s="24">
        <f t="shared" si="205"/>
        <v>-1.2788394918841206E-2</v>
      </c>
      <c r="AJ691" s="57">
        <f t="shared" si="206"/>
        <v>-19.850399999999929</v>
      </c>
      <c r="AL691">
        <f>(1-EXP(-$AW$21*((A696-$AW$23)/($AW$19)^($AW$22+1))))</f>
        <v>2.3014162326744803E-2</v>
      </c>
      <c r="AR691" s="11">
        <f>($AW$18*$AW$15 -($AW$18*COS(RADIANS(A691)))-($AW$15*COS(RADIANS(DEGREES(ASIN(SIN(RADIANS(A692))*($AW$18/$AW$15)))))))</f>
        <v>-0.18596029033268879</v>
      </c>
      <c r="AS691">
        <f t="shared" si="189"/>
        <v>89.075863739957398</v>
      </c>
      <c r="BD691" s="9"/>
      <c r="BE691" s="9"/>
      <c r="BF691" s="9"/>
      <c r="BG691" s="9"/>
      <c r="BH691" s="9"/>
      <c r="BI691" s="9"/>
      <c r="BJ691" s="9"/>
      <c r="BK691" s="9"/>
      <c r="BL691" s="9"/>
      <c r="BM691" s="9"/>
      <c r="BN691" s="9"/>
      <c r="BO691" s="9"/>
      <c r="BP691" s="9"/>
      <c r="BQ691" s="9"/>
      <c r="BR691" s="9"/>
    </row>
    <row r="692" spans="1:70" customFormat="1" x14ac:dyDescent="0.2">
      <c r="A692" s="7">
        <v>327</v>
      </c>
      <c r="B692" s="7">
        <v>80.31</v>
      </c>
      <c r="C692" s="7">
        <f t="shared" si="199"/>
        <v>8.0309999999999995E-5</v>
      </c>
      <c r="D692" s="7"/>
      <c r="E692" s="7">
        <v>1.367</v>
      </c>
      <c r="F692" s="7"/>
      <c r="G692" s="7">
        <v>1.3320000000000001</v>
      </c>
      <c r="H692" s="7">
        <v>1.48</v>
      </c>
      <c r="I692" s="7">
        <v>1.367</v>
      </c>
      <c r="J692" s="7">
        <v>1.286</v>
      </c>
      <c r="L692" s="13">
        <f t="shared" si="190"/>
        <v>8.0309999999999995E-5</v>
      </c>
      <c r="M692" s="12"/>
      <c r="N692" s="10">
        <f t="shared" si="191"/>
        <v>-2.3500000000000085</v>
      </c>
      <c r="O692" s="10">
        <f t="shared" si="192"/>
        <v>-8.999999999999897E-3</v>
      </c>
      <c r="P692" s="10"/>
      <c r="Q692" s="13">
        <f t="shared" si="193"/>
        <v>-2.3500000000000029E-6</v>
      </c>
      <c r="R692" s="10">
        <f t="shared" si="200"/>
        <v>-900</v>
      </c>
      <c r="S692" s="10"/>
      <c r="T692" s="10">
        <f t="shared" si="194"/>
        <v>136700</v>
      </c>
      <c r="U692" s="10"/>
      <c r="V692" s="10">
        <f t="shared" si="195"/>
        <v>0.24790344670595005</v>
      </c>
      <c r="W692" s="10"/>
      <c r="X692" s="10">
        <f t="shared" si="196"/>
        <v>0.13576851456782227</v>
      </c>
      <c r="Y692" s="10">
        <f t="shared" si="197"/>
        <v>1.9047696259065952</v>
      </c>
      <c r="Z692" s="10"/>
      <c r="AA692" s="10">
        <f t="shared" si="201"/>
        <v>-2.8687446233393588E-3</v>
      </c>
      <c r="AB692" s="10">
        <f t="shared" si="202"/>
        <v>-1.2897795461011441E-2</v>
      </c>
      <c r="AC692" s="10"/>
      <c r="AD692" s="10">
        <f t="shared" si="203"/>
        <v>5.1357685145678227</v>
      </c>
      <c r="AE692" s="10">
        <f t="shared" si="198"/>
        <v>-4.0952303740934051</v>
      </c>
      <c r="AF692" s="10"/>
      <c r="AG692" s="24">
        <f t="shared" si="204"/>
        <v>-2.8687446233401914E-3</v>
      </c>
      <c r="AH692" s="24">
        <f t="shared" si="205"/>
        <v>-1.2897795461011441E-2</v>
      </c>
      <c r="AJ692" s="57">
        <f t="shared" si="206"/>
        <v>-18.872850000000067</v>
      </c>
      <c r="AL692">
        <f>(1-EXP(-$AW$21*((A697-$AW$23)/($AW$19)^($AW$22+1))))</f>
        <v>2.3080094250358618E-2</v>
      </c>
      <c r="AR692" s="11">
        <f>($AW$18*$AW$15 -($AW$18*COS(RADIANS(A692)))-($AW$15*COS(RADIANS(DEGREES(ASIN(SIN(RADIANS(A693))*($AW$18/$AW$15)))))))</f>
        <v>-0.18714803736339586</v>
      </c>
      <c r="AS692">
        <f t="shared" si="189"/>
        <v>84.937784085118963</v>
      </c>
      <c r="BD692" s="9"/>
      <c r="BE692" s="9"/>
      <c r="BF692" s="9"/>
      <c r="BG692" s="9"/>
      <c r="BH692" s="9"/>
      <c r="BI692" s="9"/>
      <c r="BJ692" s="9"/>
      <c r="BK692" s="9"/>
      <c r="BL692" s="9"/>
      <c r="BM692" s="9"/>
      <c r="BN692" s="9"/>
      <c r="BO692" s="9"/>
      <c r="BP692" s="9"/>
      <c r="BQ692" s="9"/>
      <c r="BR692" s="9"/>
    </row>
    <row r="693" spans="1:70" customFormat="1" x14ac:dyDescent="0.2">
      <c r="A693" s="7">
        <v>328</v>
      </c>
      <c r="B693" s="7">
        <v>77.959999999999994</v>
      </c>
      <c r="C693" s="7">
        <f t="shared" si="199"/>
        <v>7.7959999999999992E-5</v>
      </c>
      <c r="D693" s="7"/>
      <c r="E693" s="7">
        <v>1.3580000000000001</v>
      </c>
      <c r="F693" s="7"/>
      <c r="G693" s="7">
        <v>1.319</v>
      </c>
      <c r="H693" s="7">
        <v>1.4610000000000001</v>
      </c>
      <c r="I693" s="7">
        <v>1.3640000000000001</v>
      </c>
      <c r="J693" s="7">
        <v>1.288</v>
      </c>
      <c r="L693" s="13">
        <f t="shared" si="190"/>
        <v>7.7959999999999992E-5</v>
      </c>
      <c r="M693" s="12"/>
      <c r="N693" s="10">
        <f t="shared" si="191"/>
        <v>-2.289999999999992</v>
      </c>
      <c r="O693" s="10">
        <f t="shared" si="192"/>
        <v>-1.0000000000000009E-2</v>
      </c>
      <c r="P693" s="10"/>
      <c r="Q693" s="13">
        <f t="shared" si="193"/>
        <v>-2.2899999999999933E-6</v>
      </c>
      <c r="R693" s="10">
        <f t="shared" si="200"/>
        <v>-1000</v>
      </c>
      <c r="S693" s="10"/>
      <c r="T693" s="10">
        <f t="shared" si="194"/>
        <v>135800</v>
      </c>
      <c r="U693" s="10"/>
      <c r="V693" s="10">
        <f t="shared" si="195"/>
        <v>0.40099705339201558</v>
      </c>
      <c r="W693" s="10"/>
      <c r="X693" s="10">
        <f t="shared" si="196"/>
        <v>0.13289976994448291</v>
      </c>
      <c r="Y693" s="10">
        <f t="shared" si="197"/>
        <v>1.8918718304455837</v>
      </c>
      <c r="Z693" s="10"/>
      <c r="AA693" s="10">
        <f t="shared" si="201"/>
        <v>-3.2098777451818605E-3</v>
      </c>
      <c r="AB693" s="10">
        <f t="shared" si="202"/>
        <v>-1.2948096478016424E-2</v>
      </c>
      <c r="AC693" s="10"/>
      <c r="AD693" s="10">
        <f t="shared" si="203"/>
        <v>5.1328997699444825</v>
      </c>
      <c r="AE693" s="10">
        <f t="shared" si="198"/>
        <v>-4.1081281695544165</v>
      </c>
      <c r="AF693" s="10"/>
      <c r="AG693" s="24">
        <f t="shared" si="204"/>
        <v>-3.2098777451814442E-3</v>
      </c>
      <c r="AH693" s="24">
        <f t="shared" si="205"/>
        <v>-1.2948096478016424E-2</v>
      </c>
      <c r="AJ693" s="57">
        <f t="shared" si="206"/>
        <v>-17.852839999999937</v>
      </c>
      <c r="AL693">
        <f>(1-EXP(-$AW$21*((A698-$AW$23)/($AW$19)^($AW$22+1))))</f>
        <v>2.3146021724554267E-2</v>
      </c>
      <c r="AR693" s="11">
        <f>($AW$18*$AW$15 -($AW$18*COS(RADIANS(A693)))-($AW$15*COS(RADIANS(DEGREES(ASIN(SIN(RADIANS(A694))*($AW$18/$AW$15)))))))</f>
        <v>-0.18830695741201403</v>
      </c>
      <c r="AS693">
        <f t="shared" si="189"/>
        <v>81.909521061270141</v>
      </c>
      <c r="BD693" s="9"/>
      <c r="BE693" s="9"/>
      <c r="BF693" s="9"/>
      <c r="BG693" s="9"/>
      <c r="BH693" s="9"/>
      <c r="BI693" s="9"/>
      <c r="BJ693" s="9"/>
      <c r="BK693" s="9"/>
      <c r="BL693" s="9"/>
      <c r="BM693" s="9"/>
      <c r="BN693" s="9"/>
      <c r="BO693" s="9"/>
      <c r="BP693" s="9"/>
      <c r="BQ693" s="9"/>
      <c r="BR693" s="9"/>
    </row>
    <row r="694" spans="1:70" customFormat="1" x14ac:dyDescent="0.2">
      <c r="A694" s="7">
        <v>329</v>
      </c>
      <c r="B694" s="7">
        <v>75.67</v>
      </c>
      <c r="C694" s="7">
        <f t="shared" si="199"/>
        <v>7.5669999999999999E-5</v>
      </c>
      <c r="D694" s="7"/>
      <c r="E694" s="7">
        <v>1.3480000000000001</v>
      </c>
      <c r="F694" s="7"/>
      <c r="G694" s="7">
        <v>1.294</v>
      </c>
      <c r="H694" s="7">
        <v>1.4390000000000001</v>
      </c>
      <c r="I694" s="7">
        <v>1.3380000000000001</v>
      </c>
      <c r="J694" s="7">
        <v>1.321</v>
      </c>
      <c r="L694" s="13">
        <f t="shared" si="190"/>
        <v>7.5669999999999999E-5</v>
      </c>
      <c r="M694" s="12"/>
      <c r="N694" s="10">
        <f t="shared" si="191"/>
        <v>-2.2199999999999989</v>
      </c>
      <c r="O694" s="10">
        <f t="shared" si="192"/>
        <v>-1.6000000000000014E-2</v>
      </c>
      <c r="P694" s="10"/>
      <c r="Q694" s="13">
        <f t="shared" si="193"/>
        <v>-2.2200000000000025E-6</v>
      </c>
      <c r="R694" s="10">
        <f t="shared" si="200"/>
        <v>-1600</v>
      </c>
      <c r="S694" s="10"/>
      <c r="T694" s="10">
        <f t="shared" si="194"/>
        <v>134800</v>
      </c>
      <c r="U694" s="10"/>
      <c r="V694" s="10">
        <f t="shared" si="195"/>
        <v>0.12599541839256664</v>
      </c>
      <c r="W694" s="10"/>
      <c r="X694" s="10">
        <f t="shared" si="196"/>
        <v>0.12968989219930105</v>
      </c>
      <c r="Y694" s="10">
        <f t="shared" si="197"/>
        <v>1.8789237339675673</v>
      </c>
      <c r="Z694" s="10"/>
      <c r="AA694" s="10">
        <f t="shared" si="201"/>
        <v>-5.1856673650187701E-3</v>
      </c>
      <c r="AB694" s="10">
        <f t="shared" si="202"/>
        <v>-1.2931933841291876E-2</v>
      </c>
      <c r="AC694" s="10"/>
      <c r="AD694" s="10">
        <f t="shared" si="203"/>
        <v>5.129689892199301</v>
      </c>
      <c r="AE694" s="10">
        <f t="shared" si="198"/>
        <v>-4.1210762660324329</v>
      </c>
      <c r="AF694" s="10"/>
      <c r="AG694" s="24">
        <f t="shared" si="204"/>
        <v>-5.1856673650183538E-3</v>
      </c>
      <c r="AH694" s="24">
        <f t="shared" si="205"/>
        <v>-1.2931933841291432E-2</v>
      </c>
      <c r="AJ694" s="57">
        <f t="shared" si="206"/>
        <v>-16.798739999999992</v>
      </c>
      <c r="AL694">
        <f>(1-EXP(-$AW$21*((A699-$AW$23)/($AW$19)^($AW$22+1))))</f>
        <v>2.3211944749632063E-2</v>
      </c>
      <c r="AR694" s="11">
        <f>($AW$18*$AW$15 -($AW$18*COS(RADIANS(A694)))-($AW$15*COS(RADIANS(DEGREES(ASIN(SIN(RADIANS(A695))*($AW$18/$AW$15)))))))</f>
        <v>-0.18943641101864581</v>
      </c>
      <c r="AS694">
        <f t="shared" si="189"/>
        <v>78.918062115008823</v>
      </c>
      <c r="BD694" s="9"/>
      <c r="BE694" s="9"/>
      <c r="BF694" s="9"/>
      <c r="BG694" s="9"/>
      <c r="BH694" s="9"/>
      <c r="BI694" s="9"/>
      <c r="BJ694" s="9"/>
      <c r="BK694" s="9"/>
      <c r="BL694" s="9"/>
      <c r="BM694" s="9"/>
      <c r="BN694" s="9"/>
      <c r="BO694" s="9"/>
      <c r="BP694" s="9"/>
      <c r="BQ694" s="9"/>
      <c r="BR694" s="9"/>
    </row>
    <row r="695" spans="1:70" customFormat="1" x14ac:dyDescent="0.2">
      <c r="A695" s="7">
        <v>330</v>
      </c>
      <c r="B695" s="7">
        <v>73.45</v>
      </c>
      <c r="C695" s="7">
        <f t="shared" si="199"/>
        <v>7.3449999999999996E-5</v>
      </c>
      <c r="D695" s="7"/>
      <c r="E695" s="7">
        <v>1.3320000000000001</v>
      </c>
      <c r="F695" s="7"/>
      <c r="G695" s="7">
        <v>1.2729999999999999</v>
      </c>
      <c r="H695" s="7">
        <v>1.417</v>
      </c>
      <c r="I695" s="7">
        <v>1.3080000000000001</v>
      </c>
      <c r="J695" s="7">
        <v>1.33</v>
      </c>
      <c r="L695" s="13">
        <f t="shared" si="190"/>
        <v>7.3449999999999996E-5</v>
      </c>
      <c r="M695" s="12"/>
      <c r="N695" s="10">
        <f t="shared" si="191"/>
        <v>-2.1599999999999966</v>
      </c>
      <c r="O695" s="10">
        <f t="shared" si="192"/>
        <v>-5.0000000000001155E-3</v>
      </c>
      <c r="P695" s="10"/>
      <c r="Q695" s="13">
        <f t="shared" si="193"/>
        <v>-2.1599999999999929E-6</v>
      </c>
      <c r="R695" s="10">
        <f t="shared" si="200"/>
        <v>-500</v>
      </c>
      <c r="S695" s="10"/>
      <c r="T695" s="10">
        <f t="shared" si="194"/>
        <v>133200</v>
      </c>
      <c r="U695" s="10"/>
      <c r="V695" s="10">
        <f t="shared" si="195"/>
        <v>0.27839464704935435</v>
      </c>
      <c r="W695" s="10"/>
      <c r="X695" s="10">
        <f t="shared" si="196"/>
        <v>0.12450422483428228</v>
      </c>
      <c r="Y695" s="10">
        <f t="shared" si="197"/>
        <v>1.8659918001262754</v>
      </c>
      <c r="Z695" s="10"/>
      <c r="AA695" s="10">
        <f t="shared" si="201"/>
        <v>-1.633301969846776E-3</v>
      </c>
      <c r="AB695" s="10">
        <f t="shared" si="202"/>
        <v>-1.2963185413285672E-2</v>
      </c>
      <c r="AC695" s="10"/>
      <c r="AD695" s="10">
        <f t="shared" si="203"/>
        <v>5.1245042248342827</v>
      </c>
      <c r="AE695" s="10">
        <f t="shared" si="198"/>
        <v>-4.1340081998737244</v>
      </c>
      <c r="AF695" s="10"/>
      <c r="AG695" s="24">
        <f t="shared" si="204"/>
        <v>-1.633301969847345E-3</v>
      </c>
      <c r="AH695" s="24">
        <f t="shared" si="205"/>
        <v>-1.2963185413285672E-2</v>
      </c>
      <c r="AJ695" s="57">
        <f t="shared" si="206"/>
        <v>-15.865199999999977</v>
      </c>
      <c r="AL695">
        <f>(1-EXP(-$AW$21*((A700-$AW$23)/($AW$19)^($AW$22+1))))</f>
        <v>2.3277863325892212E-2</v>
      </c>
      <c r="AR695" s="11">
        <f>($AW$18*$AW$15 -($AW$18*COS(RADIANS(A695)))-($AW$15*COS(RADIANS(DEGREES(ASIN(SIN(RADIANS(A696))*($AW$18/$AW$15)))))))</f>
        <v>-0.19053577715363781</v>
      </c>
      <c r="AS695">
        <f t="shared" si="189"/>
        <v>75.693539045719135</v>
      </c>
      <c r="BD695" s="9"/>
      <c r="BE695" s="9"/>
      <c r="BF695" s="9"/>
      <c r="BG695" s="9"/>
      <c r="BH695" s="9"/>
      <c r="BI695" s="9"/>
      <c r="BJ695" s="9"/>
      <c r="BK695" s="9"/>
      <c r="BL695" s="9"/>
      <c r="BM695" s="9"/>
      <c r="BN695" s="9"/>
      <c r="BO695" s="9"/>
      <c r="BP695" s="9"/>
      <c r="BQ695" s="9"/>
      <c r="BR695" s="9"/>
    </row>
    <row r="696" spans="1:70" customFormat="1" x14ac:dyDescent="0.2">
      <c r="A696" s="7">
        <v>331</v>
      </c>
      <c r="B696" s="7">
        <v>71.290000000000006</v>
      </c>
      <c r="C696" s="7">
        <f t="shared" si="199"/>
        <v>7.1290000000000004E-5</v>
      </c>
      <c r="D696" s="7"/>
      <c r="E696" s="7">
        <v>1.327</v>
      </c>
      <c r="F696" s="7"/>
      <c r="G696" s="7">
        <v>1.2649999999999999</v>
      </c>
      <c r="H696" s="7">
        <v>1.399</v>
      </c>
      <c r="I696" s="7">
        <v>1.304</v>
      </c>
      <c r="J696" s="7">
        <v>1.34</v>
      </c>
      <c r="L696" s="13">
        <f t="shared" si="190"/>
        <v>7.1290000000000004E-5</v>
      </c>
      <c r="M696" s="12"/>
      <c r="N696" s="10">
        <f t="shared" si="191"/>
        <v>-2.1000000000000085</v>
      </c>
      <c r="O696" s="10">
        <f t="shared" si="192"/>
        <v>-1.0999999999999899E-2</v>
      </c>
      <c r="P696" s="10"/>
      <c r="Q696" s="13">
        <f t="shared" si="193"/>
        <v>-2.1000000000000104E-6</v>
      </c>
      <c r="R696" s="10">
        <f t="shared" si="200"/>
        <v>-1100</v>
      </c>
      <c r="S696" s="10"/>
      <c r="T696" s="10">
        <f t="shared" si="194"/>
        <v>132700</v>
      </c>
      <c r="U696" s="10"/>
      <c r="V696" s="10">
        <f t="shared" si="195"/>
        <v>0.20374558708356291</v>
      </c>
      <c r="W696" s="10"/>
      <c r="X696" s="10">
        <f t="shared" si="196"/>
        <v>0.1228709228644355</v>
      </c>
      <c r="Y696" s="10">
        <f t="shared" si="197"/>
        <v>1.8530286147129897</v>
      </c>
      <c r="Z696" s="10"/>
      <c r="AA696" s="10">
        <f t="shared" si="201"/>
        <v>-3.6150335864987976E-3</v>
      </c>
      <c r="AB696" s="10">
        <f t="shared" si="202"/>
        <v>-1.2985284109495732E-2</v>
      </c>
      <c r="AC696" s="10"/>
      <c r="AD696" s="10">
        <f t="shared" si="203"/>
        <v>5.1228709228644354</v>
      </c>
      <c r="AE696" s="10">
        <f t="shared" si="198"/>
        <v>-4.14697138528701</v>
      </c>
      <c r="AF696" s="10"/>
      <c r="AG696" s="24">
        <f t="shared" si="204"/>
        <v>-3.6150335864988392E-3</v>
      </c>
      <c r="AH696" s="24">
        <f t="shared" si="205"/>
        <v>-1.2985284109496398E-2</v>
      </c>
      <c r="AJ696" s="57">
        <f t="shared" si="206"/>
        <v>-14.970900000000062</v>
      </c>
      <c r="AL696">
        <f>(1-EXP(-$AW$21*((A701-$AW$23)/($AW$19)^($AW$22+1))))</f>
        <v>2.3343777453634806E-2</v>
      </c>
      <c r="AR696" s="11">
        <f>($AW$18*$AW$15 -($AW$18*COS(RADIANS(A696)))-($AW$15*COS(RADIANS(DEGREES(ASIN(SIN(RADIANS(A697))*($AW$18/$AW$15)))))))</f>
        <v>-0.19160445342102705</v>
      </c>
      <c r="AS696">
        <f t="shared" si="189"/>
        <v>73.191782451970184</v>
      </c>
      <c r="BD696" s="9"/>
      <c r="BE696" s="9"/>
      <c r="BF696" s="9"/>
      <c r="BG696" s="9"/>
      <c r="BH696" s="9"/>
      <c r="BI696" s="9"/>
      <c r="BJ696" s="9"/>
      <c r="BK696" s="9"/>
      <c r="BL696" s="9"/>
      <c r="BM696" s="9"/>
      <c r="BN696" s="9"/>
      <c r="BO696" s="9"/>
      <c r="BP696" s="9"/>
      <c r="BQ696" s="9"/>
      <c r="BR696" s="9"/>
    </row>
    <row r="697" spans="1:70" customFormat="1" x14ac:dyDescent="0.2">
      <c r="A697" s="7">
        <v>332</v>
      </c>
      <c r="B697" s="7">
        <v>69.19</v>
      </c>
      <c r="C697" s="7">
        <f t="shared" si="199"/>
        <v>6.9189999999999993E-5</v>
      </c>
      <c r="D697" s="7"/>
      <c r="E697" s="7">
        <v>1.3160000000000001</v>
      </c>
      <c r="F697" s="7"/>
      <c r="G697" s="7">
        <v>1.244</v>
      </c>
      <c r="H697" s="7">
        <v>1.381</v>
      </c>
      <c r="I697" s="7">
        <v>1.2869999999999999</v>
      </c>
      <c r="J697" s="7">
        <v>1.3520000000000001</v>
      </c>
      <c r="L697" s="13">
        <f t="shared" si="190"/>
        <v>6.9189999999999993E-5</v>
      </c>
      <c r="M697" s="12"/>
      <c r="N697" s="10">
        <f t="shared" si="191"/>
        <v>-2.039999999999992</v>
      </c>
      <c r="O697" s="10">
        <f t="shared" si="192"/>
        <v>-8.0000000000000071E-3</v>
      </c>
      <c r="P697" s="10"/>
      <c r="Q697" s="13">
        <f t="shared" si="193"/>
        <v>-2.0399999999999872E-6</v>
      </c>
      <c r="R697" s="10">
        <f t="shared" si="200"/>
        <v>-800</v>
      </c>
      <c r="S697" s="10"/>
      <c r="T697" s="10">
        <f t="shared" si="194"/>
        <v>131600</v>
      </c>
      <c r="U697" s="10"/>
      <c r="V697" s="10">
        <f t="shared" si="195"/>
        <v>0.361397325565599</v>
      </c>
      <c r="W697" s="10"/>
      <c r="X697" s="10">
        <f t="shared" si="196"/>
        <v>0.11925588927793671</v>
      </c>
      <c r="Y697" s="10">
        <f t="shared" si="197"/>
        <v>1.840043330603494</v>
      </c>
      <c r="Z697" s="10"/>
      <c r="AA697" s="10">
        <f t="shared" si="201"/>
        <v>-2.6481452896882224E-3</v>
      </c>
      <c r="AB697" s="10">
        <f t="shared" si="202"/>
        <v>-1.2997313598759774E-2</v>
      </c>
      <c r="AC697" s="10"/>
      <c r="AD697" s="10">
        <f t="shared" si="203"/>
        <v>5.1192558892779365</v>
      </c>
      <c r="AE697" s="10">
        <f t="shared" si="198"/>
        <v>-4.1599566693965064</v>
      </c>
      <c r="AF697" s="10"/>
      <c r="AG697" s="24">
        <f t="shared" si="204"/>
        <v>-2.6481452896884861E-3</v>
      </c>
      <c r="AH697" s="24">
        <f t="shared" si="205"/>
        <v>-1.2997313598759774E-2</v>
      </c>
      <c r="AJ697" s="57">
        <f t="shared" si="206"/>
        <v>-14.114759999999944</v>
      </c>
      <c r="AL697">
        <f>(1-EXP(-$AW$21*((A702-$AW$23)/($AW$19)^($AW$22+1))))</f>
        <v>2.3409687133160273E-2</v>
      </c>
      <c r="AR697" s="11">
        <f>($AW$18*$AW$15 -($AW$18*COS(RADIANS(A697)))-($AW$15*COS(RADIANS(DEGREES(ASIN(SIN(RADIANS(A698))*($AW$18/$AW$15)))))))</f>
        <v>-0.19264185624706559</v>
      </c>
      <c r="AS697">
        <f t="shared" si="189"/>
        <v>70.4469193360529</v>
      </c>
      <c r="BD697" s="9"/>
      <c r="BE697" s="9"/>
      <c r="BF697" s="9"/>
      <c r="BG697" s="9"/>
      <c r="BH697" s="9"/>
      <c r="BI697" s="9"/>
      <c r="BJ697" s="9"/>
      <c r="BK697" s="9"/>
      <c r="BL697" s="9"/>
      <c r="BM697" s="9"/>
      <c r="BN697" s="9"/>
      <c r="BO697" s="9"/>
      <c r="BP697" s="9"/>
      <c r="BQ697" s="9"/>
      <c r="BR697" s="9"/>
    </row>
    <row r="698" spans="1:70" customFormat="1" x14ac:dyDescent="0.2">
      <c r="A698" s="7">
        <v>333</v>
      </c>
      <c r="B698" s="7">
        <v>67.150000000000006</v>
      </c>
      <c r="C698" s="7">
        <f t="shared" si="199"/>
        <v>6.7150000000000006E-5</v>
      </c>
      <c r="D698" s="7"/>
      <c r="E698" s="7">
        <v>1.3080000000000001</v>
      </c>
      <c r="F698" s="7"/>
      <c r="G698" s="7">
        <v>1.218</v>
      </c>
      <c r="H698" s="7">
        <v>1.3680000000000001</v>
      </c>
      <c r="I698" s="7">
        <v>1.268</v>
      </c>
      <c r="J698" s="7">
        <v>1.377</v>
      </c>
      <c r="L698" s="13">
        <f t="shared" si="190"/>
        <v>6.7150000000000006E-5</v>
      </c>
      <c r="M698" s="12"/>
      <c r="N698" s="10">
        <f t="shared" si="191"/>
        <v>-1.9699999999999989</v>
      </c>
      <c r="O698" s="10">
        <f t="shared" si="192"/>
        <v>-1.4000000000000012E-2</v>
      </c>
      <c r="P698" s="10"/>
      <c r="Q698" s="13">
        <f t="shared" si="193"/>
        <v>-1.9699999999999964E-6</v>
      </c>
      <c r="R698" s="10">
        <f t="shared" si="200"/>
        <v>-1400</v>
      </c>
      <c r="S698" s="10"/>
      <c r="T698" s="10">
        <f t="shared" si="194"/>
        <v>130800</v>
      </c>
      <c r="U698" s="10"/>
      <c r="V698" s="10">
        <f t="shared" si="195"/>
        <v>0.52653397789818124</v>
      </c>
      <c r="W698" s="10"/>
      <c r="X698" s="10">
        <f t="shared" si="196"/>
        <v>0.11660774398824848</v>
      </c>
      <c r="Y698" s="10">
        <f t="shared" si="197"/>
        <v>1.8270460170047342</v>
      </c>
      <c r="Z698" s="10"/>
      <c r="AA698" s="10">
        <f t="shared" si="201"/>
        <v>-4.673467655566893E-3</v>
      </c>
      <c r="AB698" s="10">
        <f t="shared" si="202"/>
        <v>-1.2931660875608708E-2</v>
      </c>
      <c r="AC698" s="10"/>
      <c r="AD698" s="10">
        <f t="shared" si="203"/>
        <v>5.116607743988248</v>
      </c>
      <c r="AE698" s="10">
        <f t="shared" si="198"/>
        <v>-4.1729539829952662</v>
      </c>
      <c r="AF698" s="10"/>
      <c r="AG698" s="24">
        <f t="shared" si="204"/>
        <v>-4.6734676555661991E-3</v>
      </c>
      <c r="AH698" s="24">
        <f t="shared" si="205"/>
        <v>-1.2931660875608486E-2</v>
      </c>
      <c r="AJ698" s="57">
        <f t="shared" si="206"/>
        <v>-13.228549999999993</v>
      </c>
      <c r="AL698">
        <f>(1-EXP(-$AW$21*((A703-$AW$23)/($AW$19)^($AW$22+1))))</f>
        <v>2.3475592364768594E-2</v>
      </c>
      <c r="AR698" s="11">
        <f>($AW$18*$AW$15 -($AW$18*COS(RADIANS(A698)))-($AW$15*COS(RADIANS(DEGREES(ASIN(SIN(RADIANS(A699))*($AW$18/$AW$15)))))))</f>
        <v>-0.19364742105479668</v>
      </c>
      <c r="AS698">
        <f t="shared" ref="AS698:AS724" si="207">(T698*C698)/($AV$28*$AW$27)</f>
        <v>67.954238038290967</v>
      </c>
      <c r="BD698" s="9"/>
      <c r="BE698" s="9"/>
      <c r="BF698" s="9"/>
      <c r="BG698" s="9"/>
      <c r="BH698" s="9"/>
      <c r="BI698" s="9"/>
      <c r="BJ698" s="9"/>
      <c r="BK698" s="9"/>
      <c r="BL698" s="9"/>
      <c r="BM698" s="9"/>
      <c r="BN698" s="9"/>
      <c r="BO698" s="9"/>
      <c r="BP698" s="9"/>
      <c r="BQ698" s="9"/>
      <c r="BR698" s="9"/>
    </row>
    <row r="699" spans="1:70" customFormat="1" x14ac:dyDescent="0.2">
      <c r="A699" s="7">
        <v>334</v>
      </c>
      <c r="B699" s="7">
        <v>65.180000000000007</v>
      </c>
      <c r="C699" s="7">
        <f t="shared" si="199"/>
        <v>6.518000000000001E-5</v>
      </c>
      <c r="D699" s="7"/>
      <c r="E699" s="7">
        <v>1.294</v>
      </c>
      <c r="F699" s="7"/>
      <c r="G699" s="7">
        <v>1.2050000000000001</v>
      </c>
      <c r="H699" s="7">
        <v>1.3440000000000001</v>
      </c>
      <c r="I699" s="7">
        <v>1.2529999999999999</v>
      </c>
      <c r="J699" s="7">
        <v>1.3740000000000001</v>
      </c>
      <c r="L699" s="13">
        <f t="shared" si="190"/>
        <v>6.518000000000001E-5</v>
      </c>
      <c r="M699" s="12"/>
      <c r="N699" s="10">
        <f t="shared" si="191"/>
        <v>-1.9000000000000057</v>
      </c>
      <c r="O699" s="10">
        <f t="shared" si="192"/>
        <v>-2.0000000000000018E-2</v>
      </c>
      <c r="P699" s="10"/>
      <c r="Q699" s="13">
        <f t="shared" si="193"/>
        <v>-1.9000000000000055E-6</v>
      </c>
      <c r="R699" s="10">
        <f t="shared" si="200"/>
        <v>-2000</v>
      </c>
      <c r="S699" s="10"/>
      <c r="T699" s="10">
        <f t="shared" si="194"/>
        <v>129400</v>
      </c>
      <c r="U699" s="10"/>
      <c r="V699" s="10">
        <f t="shared" si="195"/>
        <v>0.40137277747353023</v>
      </c>
      <c r="W699" s="10"/>
      <c r="X699" s="10">
        <f t="shared" si="196"/>
        <v>0.11193427633268159</v>
      </c>
      <c r="Y699" s="10">
        <f t="shared" si="197"/>
        <v>1.8141143561291255</v>
      </c>
      <c r="Z699" s="10"/>
      <c r="AA699" s="10">
        <f t="shared" si="201"/>
        <v>-6.7648483333499626E-3</v>
      </c>
      <c r="AB699" s="10">
        <f t="shared" si="202"/>
        <v>-1.2847885639505341E-2</v>
      </c>
      <c r="AC699" s="10"/>
      <c r="AD699" s="10">
        <f t="shared" si="203"/>
        <v>5.1119342763326818</v>
      </c>
      <c r="AE699" s="10">
        <f t="shared" si="198"/>
        <v>-4.1858856438708747</v>
      </c>
      <c r="AF699" s="10"/>
      <c r="AG699" s="24">
        <f t="shared" si="204"/>
        <v>-6.7648483333497822E-3</v>
      </c>
      <c r="AH699" s="24">
        <f t="shared" si="205"/>
        <v>-1.2847885639505563E-2</v>
      </c>
      <c r="AJ699" s="57">
        <f t="shared" si="206"/>
        <v>-12.384200000000039</v>
      </c>
      <c r="AL699">
        <f>(1-EXP(-$AW$21*((A704-$AW$23)/($AW$19)^($AW$22+1))))</f>
        <v>2.3541493148760084E-2</v>
      </c>
      <c r="AR699" s="11">
        <f>($AW$18*$AW$15 -($AW$18*COS(RADIANS(A699)))-($AW$15*COS(RADIANS(DEGREES(ASIN(SIN(RADIANS(A700))*($AW$18/$AW$15)))))))</f>
        <v>-0.1946206024256022</v>
      </c>
      <c r="AS699">
        <f t="shared" si="207"/>
        <v>65.254643086755564</v>
      </c>
      <c r="BD699" s="9"/>
      <c r="BE699" s="9"/>
      <c r="BF699" s="9"/>
      <c r="BG699" s="9"/>
      <c r="BH699" s="9"/>
      <c r="BI699" s="9"/>
      <c r="BJ699" s="9"/>
      <c r="BK699" s="9"/>
      <c r="BL699" s="9"/>
      <c r="BM699" s="9"/>
      <c r="BN699" s="9"/>
      <c r="BO699" s="9"/>
      <c r="BP699" s="9"/>
      <c r="BQ699" s="9"/>
      <c r="BR699" s="9"/>
    </row>
    <row r="700" spans="1:70" customFormat="1" x14ac:dyDescent="0.2">
      <c r="A700" s="7">
        <v>335</v>
      </c>
      <c r="B700" s="7">
        <v>63.28</v>
      </c>
      <c r="C700" s="7">
        <f t="shared" si="199"/>
        <v>6.3280000000000004E-5</v>
      </c>
      <c r="D700" s="7"/>
      <c r="E700" s="7">
        <v>1.274</v>
      </c>
      <c r="F700" s="7"/>
      <c r="G700" s="7">
        <v>1.1859999999999999</v>
      </c>
      <c r="H700" s="7">
        <v>1.321</v>
      </c>
      <c r="I700" s="7">
        <v>1.23</v>
      </c>
      <c r="J700" s="7">
        <v>1.36</v>
      </c>
      <c r="L700" s="13">
        <f t="shared" si="190"/>
        <v>6.3280000000000004E-5</v>
      </c>
      <c r="M700" s="12"/>
      <c r="N700" s="10">
        <f t="shared" si="191"/>
        <v>-1.8400000000000034</v>
      </c>
      <c r="O700" s="10">
        <f t="shared" si="192"/>
        <v>-1.5000000000000124E-2</v>
      </c>
      <c r="P700" s="10"/>
      <c r="Q700" s="13">
        <f t="shared" si="193"/>
        <v>-1.8400000000000095E-6</v>
      </c>
      <c r="R700" s="10">
        <f t="shared" si="200"/>
        <v>-1500.0000000000146</v>
      </c>
      <c r="S700" s="10"/>
      <c r="T700" s="10">
        <f t="shared" si="194"/>
        <v>127400</v>
      </c>
      <c r="U700" s="10"/>
      <c r="V700" s="10">
        <f t="shared" si="195"/>
        <v>0.30020433029397325</v>
      </c>
      <c r="W700" s="10"/>
      <c r="X700" s="10">
        <f t="shared" si="196"/>
        <v>0.10516942799933163</v>
      </c>
      <c r="Y700" s="10">
        <f t="shared" si="197"/>
        <v>1.8012664704896202</v>
      </c>
      <c r="Z700" s="10"/>
      <c r="AA700" s="10">
        <f t="shared" si="201"/>
        <v>-5.1436978914690679E-3</v>
      </c>
      <c r="AB700" s="10">
        <f t="shared" si="202"/>
        <v>-1.2815263466164684E-2</v>
      </c>
      <c r="AC700" s="10"/>
      <c r="AD700" s="10">
        <f t="shared" si="203"/>
        <v>5.105169427999332</v>
      </c>
      <c r="AE700" s="10">
        <f t="shared" si="198"/>
        <v>-4.1987335295103803</v>
      </c>
      <c r="AF700" s="10"/>
      <c r="AG700" s="24">
        <f t="shared" si="204"/>
        <v>-5.1436978914694009E-3</v>
      </c>
      <c r="AH700" s="24">
        <f t="shared" si="205"/>
        <v>-1.281526346616424E-2</v>
      </c>
      <c r="AJ700" s="57">
        <f t="shared" si="206"/>
        <v>-11.643520000000022</v>
      </c>
      <c r="AL700">
        <f>(1-EXP(-$AW$21*((A705-$AW$23)/($AW$19)^($AW$22+1))))</f>
        <v>2.3607389485434949E-2</v>
      </c>
      <c r="AR700" s="11">
        <f>($AW$18*$AW$15 -($AW$18*COS(RADIANS(A700)))-($AW$15*COS(RADIANS(DEGREES(ASIN(SIN(RADIANS(A701))*($AW$18/$AW$15)))))))</f>
        <v>-0.1955608742485917</v>
      </c>
      <c r="AS700">
        <f t="shared" si="207"/>
        <v>62.373294637073066</v>
      </c>
      <c r="BD700" s="9"/>
      <c r="BE700" s="9"/>
      <c r="BF700" s="9"/>
      <c r="BG700" s="9"/>
      <c r="BH700" s="9"/>
      <c r="BI700" s="9"/>
      <c r="BJ700" s="9"/>
      <c r="BK700" s="9"/>
      <c r="BL700" s="9"/>
      <c r="BM700" s="9"/>
      <c r="BN700" s="9"/>
      <c r="BO700" s="9"/>
      <c r="BP700" s="9"/>
      <c r="BQ700" s="9"/>
      <c r="BR700" s="9"/>
    </row>
    <row r="701" spans="1:70" customFormat="1" x14ac:dyDescent="0.2">
      <c r="A701" s="7">
        <v>336</v>
      </c>
      <c r="B701" s="7">
        <v>61.44</v>
      </c>
      <c r="C701" s="7">
        <f t="shared" si="199"/>
        <v>6.1439999999999995E-5</v>
      </c>
      <c r="D701" s="7"/>
      <c r="E701" s="7">
        <v>1.2589999999999999</v>
      </c>
      <c r="F701" s="7"/>
      <c r="G701" s="7">
        <v>1.1659999999999999</v>
      </c>
      <c r="H701" s="7">
        <v>1.302</v>
      </c>
      <c r="I701" s="7">
        <v>1.2130000000000001</v>
      </c>
      <c r="J701" s="7">
        <v>1.3560000000000001</v>
      </c>
      <c r="L701" s="13">
        <f t="shared" si="190"/>
        <v>6.1439999999999995E-5</v>
      </c>
      <c r="M701" s="12"/>
      <c r="N701" s="10">
        <f t="shared" si="191"/>
        <v>-1.769999999999996</v>
      </c>
      <c r="O701" s="10">
        <f t="shared" si="192"/>
        <v>-1.0999999999999899E-2</v>
      </c>
      <c r="P701" s="10"/>
      <c r="Q701" s="13">
        <f t="shared" si="193"/>
        <v>-1.7699999999999983E-6</v>
      </c>
      <c r="R701" s="10">
        <f t="shared" si="200"/>
        <v>-1099.9999999999854</v>
      </c>
      <c r="S701" s="10"/>
      <c r="T701" s="10">
        <f t="shared" si="194"/>
        <v>125899.99999999999</v>
      </c>
      <c r="U701" s="10"/>
      <c r="V701" s="10">
        <f t="shared" si="195"/>
        <v>0.44642672802696332</v>
      </c>
      <c r="W701" s="10"/>
      <c r="X701" s="10">
        <f t="shared" si="196"/>
        <v>0.10002573010786256</v>
      </c>
      <c r="Y701" s="10">
        <f t="shared" si="197"/>
        <v>1.7884512070234555</v>
      </c>
      <c r="Z701" s="10"/>
      <c r="AA701" s="10">
        <f t="shared" si="201"/>
        <v>-3.8111447614573718E-3</v>
      </c>
      <c r="AB701" s="10">
        <f t="shared" si="202"/>
        <v>-1.2695169179357535E-2</v>
      </c>
      <c r="AC701" s="10"/>
      <c r="AD701" s="10">
        <f t="shared" si="203"/>
        <v>5.1000257301078626</v>
      </c>
      <c r="AE701" s="10">
        <f t="shared" si="198"/>
        <v>-4.2115487929765445</v>
      </c>
      <c r="AF701" s="10"/>
      <c r="AG701" s="24">
        <f t="shared" si="204"/>
        <v>-3.8111447614577187E-3</v>
      </c>
      <c r="AH701" s="24">
        <f t="shared" si="205"/>
        <v>-1.2695169179357535E-2</v>
      </c>
      <c r="AJ701" s="57">
        <f t="shared" si="206"/>
        <v>-10.874879999999974</v>
      </c>
      <c r="AL701">
        <f>(1-EXP(-$AW$21*((A706-$AW$23)/($AW$19)^($AW$22+1))))</f>
        <v>2.3673281375093058E-2</v>
      </c>
      <c r="AR701" s="11">
        <f>($AW$18*$AW$15 -($AW$18*COS(RADIANS(A701)))-($AW$15*COS(RADIANS(DEGREES(ASIN(SIN(RADIANS(A702))*($AW$18/$AW$15)))))))</f>
        <v>-0.19646772985865107</v>
      </c>
      <c r="AS701">
        <f t="shared" si="207"/>
        <v>59.846633202930107</v>
      </c>
      <c r="BD701" s="9"/>
      <c r="BE701" s="9"/>
      <c r="BF701" s="9"/>
      <c r="BG701" s="9"/>
      <c r="BH701" s="9"/>
      <c r="BI701" s="9"/>
      <c r="BJ701" s="9"/>
      <c r="BK701" s="9"/>
      <c r="BL701" s="9"/>
      <c r="BM701" s="9"/>
      <c r="BN701" s="9"/>
      <c r="BO701" s="9"/>
      <c r="BP701" s="9"/>
      <c r="BQ701" s="9"/>
      <c r="BR701" s="9"/>
    </row>
    <row r="702" spans="1:70" customFormat="1" x14ac:dyDescent="0.2">
      <c r="A702" s="7">
        <v>337</v>
      </c>
      <c r="B702" s="7">
        <v>59.67</v>
      </c>
      <c r="C702" s="7">
        <f t="shared" si="199"/>
        <v>5.9669999999999996E-5</v>
      </c>
      <c r="D702" s="7"/>
      <c r="E702" s="7">
        <v>1.248</v>
      </c>
      <c r="F702" s="7"/>
      <c r="G702" s="7">
        <v>1.1599999999999999</v>
      </c>
      <c r="H702" s="7">
        <v>1.284</v>
      </c>
      <c r="I702" s="7">
        <v>1.1990000000000001</v>
      </c>
      <c r="J702" s="7">
        <v>1.35</v>
      </c>
      <c r="L702" s="13">
        <f t="shared" si="190"/>
        <v>5.9669999999999996E-5</v>
      </c>
      <c r="M702" s="12"/>
      <c r="N702" s="10">
        <f t="shared" si="191"/>
        <v>-1.7000000000000028</v>
      </c>
      <c r="O702" s="10">
        <f t="shared" si="192"/>
        <v>-1.6000000000000014E-2</v>
      </c>
      <c r="P702" s="10"/>
      <c r="Q702" s="13">
        <f t="shared" si="193"/>
        <v>-1.7000000000000007E-6</v>
      </c>
      <c r="R702" s="10">
        <f t="shared" si="200"/>
        <v>-1600</v>
      </c>
      <c r="S702" s="10"/>
      <c r="T702" s="10">
        <f t="shared" si="194"/>
        <v>124800</v>
      </c>
      <c r="U702" s="10"/>
      <c r="V702" s="10">
        <f t="shared" si="195"/>
        <v>0.66075444263194627</v>
      </c>
      <c r="W702" s="10"/>
      <c r="X702" s="10">
        <f t="shared" si="196"/>
        <v>9.6214585346405188E-2</v>
      </c>
      <c r="Y702" s="10">
        <f t="shared" si="197"/>
        <v>1.775756037844098</v>
      </c>
      <c r="Z702" s="10"/>
      <c r="AA702" s="10">
        <f t="shared" si="201"/>
        <v>-5.6038775179985401E-3</v>
      </c>
      <c r="AB702" s="10">
        <f t="shared" si="202"/>
        <v>-1.2552737473326303E-2</v>
      </c>
      <c r="AC702" s="10"/>
      <c r="AD702" s="10">
        <f t="shared" si="203"/>
        <v>5.0962145853464049</v>
      </c>
      <c r="AE702" s="10">
        <f t="shared" si="198"/>
        <v>-4.224243962155902</v>
      </c>
      <c r="AF702" s="10"/>
      <c r="AG702" s="24">
        <f t="shared" si="204"/>
        <v>-5.6038775179985123E-3</v>
      </c>
      <c r="AH702" s="24">
        <f t="shared" si="205"/>
        <v>-1.2552737473326303E-2</v>
      </c>
      <c r="AJ702" s="57">
        <f t="shared" si="206"/>
        <v>-10.143900000000018</v>
      </c>
      <c r="AL702">
        <f>(1-EXP(-$AW$21*((A707-$AW$23)/($AW$19)^($AW$22+1))))</f>
        <v>2.3739168818034839E-2</v>
      </c>
      <c r="AR702" s="11">
        <f>($AW$18*$AW$15 -($AW$18*COS(RADIANS(A702)))-($AW$15*COS(RADIANS(DEGREES(ASIN(SIN(RADIANS(A703))*($AW$18/$AW$15)))))))</f>
        <v>-0.19734068216392153</v>
      </c>
      <c r="AS702">
        <f t="shared" si="207"/>
        <v>57.614713862496181</v>
      </c>
      <c r="BD702" s="9"/>
      <c r="BE702" s="9"/>
      <c r="BF702" s="9"/>
      <c r="BG702" s="9"/>
      <c r="BH702" s="9"/>
      <c r="BI702" s="9"/>
      <c r="BJ702" s="9"/>
      <c r="BK702" s="9"/>
      <c r="BL702" s="9"/>
      <c r="BM702" s="9"/>
      <c r="BN702" s="9"/>
      <c r="BO702" s="9"/>
      <c r="BP702" s="9"/>
      <c r="BQ702" s="9"/>
      <c r="BR702" s="9"/>
    </row>
    <row r="703" spans="1:70" customFormat="1" x14ac:dyDescent="0.2">
      <c r="A703" s="7">
        <v>338</v>
      </c>
      <c r="B703" s="7">
        <v>57.97</v>
      </c>
      <c r="C703" s="7">
        <f t="shared" si="199"/>
        <v>5.7969999999999996E-5</v>
      </c>
      <c r="D703" s="7"/>
      <c r="E703" s="7">
        <v>1.232</v>
      </c>
      <c r="F703" s="7"/>
      <c r="G703" s="7">
        <v>1.1439999999999999</v>
      </c>
      <c r="H703" s="7">
        <v>1.266</v>
      </c>
      <c r="I703" s="7">
        <v>1.1830000000000001</v>
      </c>
      <c r="J703" s="7">
        <v>1.333</v>
      </c>
      <c r="L703" s="13">
        <f t="shared" si="190"/>
        <v>5.7969999999999996E-5</v>
      </c>
      <c r="M703" s="12"/>
      <c r="N703" s="10">
        <f t="shared" si="191"/>
        <v>-1.6299999999999955</v>
      </c>
      <c r="O703" s="10">
        <f t="shared" si="192"/>
        <v>-2.2999999999999909E-2</v>
      </c>
      <c r="P703" s="10"/>
      <c r="Q703" s="13">
        <f t="shared" si="193"/>
        <v>-1.6299999999999963E-6</v>
      </c>
      <c r="R703" s="10">
        <f t="shared" si="200"/>
        <v>-2299.9999999999854</v>
      </c>
      <c r="S703" s="10"/>
      <c r="T703" s="10">
        <f t="shared" si="194"/>
        <v>123200</v>
      </c>
      <c r="U703" s="10"/>
      <c r="V703" s="10">
        <f t="shared" si="195"/>
        <v>0.50431643217266142</v>
      </c>
      <c r="W703" s="10"/>
      <c r="X703" s="10">
        <f t="shared" si="196"/>
        <v>9.0610707828406648E-2</v>
      </c>
      <c r="Y703" s="10">
        <f t="shared" si="197"/>
        <v>1.7632033003707717</v>
      </c>
      <c r="Z703" s="10"/>
      <c r="AA703" s="10">
        <f t="shared" si="201"/>
        <v>-8.1844069676347414E-3</v>
      </c>
      <c r="AB703" s="10">
        <f t="shared" si="202"/>
        <v>-1.2386457721017097E-2</v>
      </c>
      <c r="AC703" s="10"/>
      <c r="AD703" s="10">
        <f t="shared" si="203"/>
        <v>5.0906107078284064</v>
      </c>
      <c r="AE703" s="10">
        <f t="shared" si="198"/>
        <v>-4.2367966996292283</v>
      </c>
      <c r="AF703" s="10"/>
      <c r="AG703" s="24">
        <f t="shared" si="204"/>
        <v>-8.184406967634672E-3</v>
      </c>
      <c r="AH703" s="24">
        <f t="shared" si="205"/>
        <v>-1.2386457721016875E-2</v>
      </c>
      <c r="AJ703" s="57">
        <f t="shared" si="206"/>
        <v>-9.4491099999999726</v>
      </c>
      <c r="AL703">
        <f>(1-EXP(-$AW$21*((A708-$AW$23)/($AW$19)^($AW$22+1))))</f>
        <v>2.3805051814560052E-2</v>
      </c>
      <c r="AR703" s="11">
        <f>($AW$18*$AW$15 -($AW$18*COS(RADIANS(A703)))-($AW$15*COS(RADIANS(DEGREES(ASIN(SIN(RADIANS(A704))*($AW$18/$AW$15)))))))</f>
        <v>-0.19817926376342967</v>
      </c>
      <c r="AS703">
        <f t="shared" si="207"/>
        <v>55.255663009992041</v>
      </c>
      <c r="BD703" s="9"/>
      <c r="BE703" s="9"/>
      <c r="BF703" s="9"/>
      <c r="BG703" s="9"/>
      <c r="BH703" s="9"/>
      <c r="BI703" s="9"/>
      <c r="BJ703" s="9"/>
      <c r="BK703" s="9"/>
      <c r="BL703" s="9"/>
      <c r="BM703" s="9"/>
      <c r="BN703" s="9"/>
      <c r="BO703" s="9"/>
      <c r="BP703" s="9"/>
      <c r="BQ703" s="9"/>
      <c r="BR703" s="9"/>
    </row>
    <row r="704" spans="1:70" customFormat="1" x14ac:dyDescent="0.2">
      <c r="A704" s="7">
        <v>339</v>
      </c>
      <c r="B704" s="7">
        <v>56.34</v>
      </c>
      <c r="C704" s="7">
        <f t="shared" si="199"/>
        <v>5.6339999999999999E-5</v>
      </c>
      <c r="D704" s="7"/>
      <c r="E704" s="7">
        <v>1.2090000000000001</v>
      </c>
      <c r="F704" s="7"/>
      <c r="G704" s="7">
        <v>1.1240000000000001</v>
      </c>
      <c r="H704" s="7">
        <v>1.242</v>
      </c>
      <c r="I704" s="7">
        <v>1.165</v>
      </c>
      <c r="J704" s="7">
        <v>1.304</v>
      </c>
      <c r="L704" s="13">
        <f t="shared" si="190"/>
        <v>5.6339999999999999E-5</v>
      </c>
      <c r="M704" s="12"/>
      <c r="N704" s="10">
        <f t="shared" si="191"/>
        <v>-1.5600000000000023</v>
      </c>
      <c r="O704" s="10">
        <f t="shared" si="192"/>
        <v>-1.7000000000000126E-2</v>
      </c>
      <c r="P704" s="10"/>
      <c r="Q704" s="13">
        <f t="shared" si="193"/>
        <v>-1.5599999999999986E-6</v>
      </c>
      <c r="R704" s="10">
        <f t="shared" si="200"/>
        <v>-1700.0000000000146</v>
      </c>
      <c r="S704" s="10"/>
      <c r="T704" s="10">
        <f t="shared" si="194"/>
        <v>120900.00000000001</v>
      </c>
      <c r="U704" s="10"/>
      <c r="V704" s="10">
        <f t="shared" si="195"/>
        <v>0.30550140808410259</v>
      </c>
      <c r="W704" s="10"/>
      <c r="X704" s="10">
        <f t="shared" si="196"/>
        <v>8.2426300860771906E-2</v>
      </c>
      <c r="Y704" s="10">
        <f t="shared" si="197"/>
        <v>1.7508168426497546</v>
      </c>
      <c r="Z704" s="10"/>
      <c r="AA704" s="10">
        <f t="shared" si="201"/>
        <v>-6.1500454565543011E-3</v>
      </c>
      <c r="AB704" s="10">
        <f t="shared" si="202"/>
        <v>-1.2194814731812054E-2</v>
      </c>
      <c r="AC704" s="10"/>
      <c r="AD704" s="10">
        <f t="shared" si="203"/>
        <v>5.0824263008607717</v>
      </c>
      <c r="AE704" s="10">
        <f t="shared" si="198"/>
        <v>-4.2491831573502452</v>
      </c>
      <c r="AF704" s="10"/>
      <c r="AG704" s="24">
        <f t="shared" si="204"/>
        <v>-6.1500454565539542E-3</v>
      </c>
      <c r="AH704" s="24">
        <f t="shared" si="205"/>
        <v>-1.2194814731811832E-2</v>
      </c>
      <c r="AJ704" s="57">
        <f t="shared" si="206"/>
        <v>-8.7890400000000124</v>
      </c>
      <c r="AL704">
        <f>(1-EXP(-$AW$21*((A709-$AW$23)/($AW$19)^($AW$22+1))))</f>
        <v>2.3870930364969012E-2</v>
      </c>
      <c r="AR704" s="11">
        <f>($AW$18*$AW$15 -($AW$18*COS(RADIANS(A704)))-($AW$15*COS(RADIANS(DEGREES(ASIN(SIN(RADIANS(A705))*($AW$18/$AW$15)))))))</f>
        <v>-0.19898302705554441</v>
      </c>
      <c r="AS704">
        <f t="shared" si="207"/>
        <v>52.699431429845447</v>
      </c>
      <c r="BD704" s="9"/>
      <c r="BE704" s="9"/>
      <c r="BF704" s="9"/>
      <c r="BG704" s="9"/>
      <c r="BH704" s="9"/>
      <c r="BI704" s="9"/>
      <c r="BJ704" s="9"/>
      <c r="BK704" s="9"/>
      <c r="BL704" s="9"/>
      <c r="BM704" s="9"/>
      <c r="BN704" s="9"/>
      <c r="BO704" s="9"/>
      <c r="BP704" s="9"/>
      <c r="BQ704" s="9"/>
      <c r="BR704" s="9"/>
    </row>
    <row r="705" spans="1:70" customFormat="1" x14ac:dyDescent="0.2">
      <c r="A705" s="7">
        <v>340</v>
      </c>
      <c r="B705" s="7">
        <v>54.78</v>
      </c>
      <c r="C705" s="7">
        <f t="shared" si="199"/>
        <v>5.4780000000000001E-5</v>
      </c>
      <c r="D705" s="7"/>
      <c r="E705" s="7">
        <v>1.1919999999999999</v>
      </c>
      <c r="F705" s="7"/>
      <c r="G705" s="7">
        <v>1.109</v>
      </c>
      <c r="H705" s="7">
        <v>1.2150000000000001</v>
      </c>
      <c r="I705" s="7">
        <v>1.1459999999999999</v>
      </c>
      <c r="J705" s="7">
        <v>1.296</v>
      </c>
      <c r="L705" s="13">
        <f t="shared" si="190"/>
        <v>5.4780000000000001E-5</v>
      </c>
      <c r="M705" s="12"/>
      <c r="N705" s="10">
        <f t="shared" si="191"/>
        <v>-1.490000000000002</v>
      </c>
      <c r="O705" s="10">
        <f t="shared" si="192"/>
        <v>-1.0000000000000009E-2</v>
      </c>
      <c r="P705" s="10"/>
      <c r="Q705" s="13">
        <f t="shared" si="193"/>
        <v>-1.490000000000001E-6</v>
      </c>
      <c r="R705" s="10">
        <f t="shared" si="200"/>
        <v>-1000</v>
      </c>
      <c r="S705" s="10"/>
      <c r="T705" s="10">
        <f t="shared" si="194"/>
        <v>119200</v>
      </c>
      <c r="U705" s="10"/>
      <c r="V705" s="10">
        <f t="shared" si="195"/>
        <v>0.40947838761380279</v>
      </c>
      <c r="W705" s="10"/>
      <c r="X705" s="10">
        <f t="shared" si="196"/>
        <v>7.6276255404217605E-2</v>
      </c>
      <c r="Y705" s="10">
        <f t="shared" si="197"/>
        <v>1.7386220279179425</v>
      </c>
      <c r="Z705" s="10"/>
      <c r="AA705" s="10">
        <f t="shared" si="201"/>
        <v>-3.6587788589810682E-3</v>
      </c>
      <c r="AB705" s="10">
        <f t="shared" si="202"/>
        <v>-1.1976307677030729E-2</v>
      </c>
      <c r="AC705" s="10"/>
      <c r="AD705" s="10">
        <f t="shared" si="203"/>
        <v>5.0762762554042178</v>
      </c>
      <c r="AE705" s="10">
        <f t="shared" si="198"/>
        <v>-4.261377972082057</v>
      </c>
      <c r="AF705" s="10"/>
      <c r="AG705" s="24">
        <f t="shared" si="204"/>
        <v>-3.6587788589814707E-3</v>
      </c>
      <c r="AH705" s="24">
        <f t="shared" si="205"/>
        <v>-1.1976307677031173E-2</v>
      </c>
      <c r="AJ705" s="57">
        <f t="shared" si="206"/>
        <v>-8.1622200000000102</v>
      </c>
      <c r="AL705">
        <f>(1-EXP(-$AW$21*((A710-$AW$23)/($AW$19)^($AW$22+1))))</f>
        <v>2.3936804469561701E-2</v>
      </c>
      <c r="AR705" s="11">
        <f>($AW$18*$AW$15 -($AW$18*COS(RADIANS(A705)))-($AW$15*COS(RADIANS(DEGREES(ASIN(SIN(RADIANS(A706))*($AW$18/$AW$15)))))))</f>
        <v>-0.19975154433789047</v>
      </c>
      <c r="AS705">
        <f t="shared" si="207"/>
        <v>50.519735659669166</v>
      </c>
      <c r="BD705" s="9"/>
      <c r="BE705" s="9"/>
      <c r="BF705" s="9"/>
      <c r="BG705" s="9"/>
      <c r="BH705" s="9"/>
      <c r="BI705" s="9"/>
      <c r="BJ705" s="9"/>
      <c r="BK705" s="9"/>
      <c r="BL705" s="9"/>
      <c r="BM705" s="9"/>
      <c r="BN705" s="9"/>
      <c r="BO705" s="9"/>
      <c r="BP705" s="9"/>
      <c r="BQ705" s="9"/>
      <c r="BR705" s="9"/>
    </row>
    <row r="706" spans="1:70" customFormat="1" x14ac:dyDescent="0.2">
      <c r="A706" s="7">
        <v>341</v>
      </c>
      <c r="B706" s="7">
        <v>53.29</v>
      </c>
      <c r="C706" s="7">
        <f t="shared" si="199"/>
        <v>5.329E-5</v>
      </c>
      <c r="D706" s="7"/>
      <c r="E706" s="7">
        <v>1.1819999999999999</v>
      </c>
      <c r="F706" s="7"/>
      <c r="G706" s="7">
        <v>1.0980000000000001</v>
      </c>
      <c r="H706" s="7">
        <v>1.2030000000000001</v>
      </c>
      <c r="I706" s="7">
        <v>1.123</v>
      </c>
      <c r="J706" s="7">
        <v>1.3049999999999999</v>
      </c>
      <c r="L706" s="13">
        <f t="shared" si="190"/>
        <v>5.329E-5</v>
      </c>
      <c r="M706" s="12"/>
      <c r="N706" s="10">
        <f t="shared" si="191"/>
        <v>-1.4200000000000017</v>
      </c>
      <c r="O706" s="10">
        <f t="shared" si="192"/>
        <v>-1.2999999999999901E-2</v>
      </c>
      <c r="P706" s="10"/>
      <c r="Q706" s="13">
        <f t="shared" si="193"/>
        <v>-1.4200000000000033E-6</v>
      </c>
      <c r="R706" s="10">
        <f t="shared" si="200"/>
        <v>-1300</v>
      </c>
      <c r="S706" s="10"/>
      <c r="T706" s="10">
        <f t="shared" si="194"/>
        <v>118200</v>
      </c>
      <c r="U706" s="10"/>
      <c r="V706" s="10">
        <f t="shared" si="195"/>
        <v>0.36121843227891193</v>
      </c>
      <c r="W706" s="10"/>
      <c r="X706" s="10">
        <f t="shared" si="196"/>
        <v>7.2617476545236537E-2</v>
      </c>
      <c r="Y706" s="10">
        <f t="shared" si="197"/>
        <v>1.7266457202409118</v>
      </c>
      <c r="Z706" s="10"/>
      <c r="AA706" s="10">
        <f t="shared" si="201"/>
        <v>-4.8029653833964181E-3</v>
      </c>
      <c r="AB706" s="10">
        <f t="shared" si="202"/>
        <v>-1.17294722473269E-2</v>
      </c>
      <c r="AC706" s="10"/>
      <c r="AD706" s="10">
        <f t="shared" si="203"/>
        <v>5.0726174765452363</v>
      </c>
      <c r="AE706" s="10">
        <f t="shared" si="198"/>
        <v>-4.2733542797590882</v>
      </c>
      <c r="AF706" s="10"/>
      <c r="AG706" s="24">
        <f t="shared" si="204"/>
        <v>-4.802965383396085E-3</v>
      </c>
      <c r="AH706" s="24">
        <f t="shared" si="205"/>
        <v>-1.1729472247326456E-2</v>
      </c>
      <c r="AJ706" s="57">
        <f t="shared" si="206"/>
        <v>-7.5671800000000093</v>
      </c>
      <c r="AL706">
        <f>(1-EXP(-$AW$21*((A711-$AW$23)/($AW$19)^($AW$22+1))))</f>
        <v>2.4002674128638102E-2</v>
      </c>
      <c r="AR706" s="11">
        <f>($AW$18*$AW$15 -($AW$18*COS(RADIANS(A706)))-($AW$15*COS(RADIANS(DEGREES(ASIN(SIN(RADIANS(A707))*($AW$18/$AW$15)))))))</f>
        <v>-0.20048440789930533</v>
      </c>
      <c r="AS706">
        <f t="shared" si="207"/>
        <v>48.733318189246553</v>
      </c>
      <c r="BD706" s="9"/>
      <c r="BE706" s="9"/>
      <c r="BF706" s="9"/>
      <c r="BG706" s="9"/>
      <c r="BH706" s="9"/>
      <c r="BI706" s="9"/>
      <c r="BJ706" s="9"/>
      <c r="BK706" s="9"/>
      <c r="BL706" s="9"/>
      <c r="BM706" s="9"/>
      <c r="BN706" s="9"/>
      <c r="BO706" s="9"/>
      <c r="BP706" s="9"/>
      <c r="BQ706" s="9"/>
      <c r="BR706" s="9"/>
    </row>
    <row r="707" spans="1:70" customFormat="1" x14ac:dyDescent="0.2">
      <c r="A707" s="7">
        <v>342</v>
      </c>
      <c r="B707" s="7">
        <v>51.87</v>
      </c>
      <c r="C707" s="7">
        <f t="shared" si="199"/>
        <v>5.1869999999999996E-5</v>
      </c>
      <c r="D707" s="7"/>
      <c r="E707" s="7">
        <v>1.169</v>
      </c>
      <c r="F707" s="7"/>
      <c r="G707" s="7">
        <v>1.0720000000000001</v>
      </c>
      <c r="H707" s="7">
        <v>1.198</v>
      </c>
      <c r="I707" s="7">
        <v>1.107</v>
      </c>
      <c r="J707" s="7">
        <v>1.3009999999999999</v>
      </c>
      <c r="L707" s="13">
        <f t="shared" si="190"/>
        <v>5.1869999999999996E-5</v>
      </c>
      <c r="M707" s="12"/>
      <c r="N707" s="10">
        <f t="shared" si="191"/>
        <v>-1.3399999999999963</v>
      </c>
      <c r="O707" s="10">
        <f t="shared" si="192"/>
        <v>-1.1000000000000121E-2</v>
      </c>
      <c r="P707" s="10"/>
      <c r="Q707" s="13">
        <f t="shared" si="193"/>
        <v>-1.3399999999999973E-6</v>
      </c>
      <c r="R707" s="10">
        <f t="shared" si="200"/>
        <v>-1100.0000000000146</v>
      </c>
      <c r="S707" s="10"/>
      <c r="T707" s="10">
        <f t="shared" si="194"/>
        <v>116900</v>
      </c>
      <c r="U707" s="10"/>
      <c r="V707" s="10">
        <f t="shared" si="195"/>
        <v>0.4435206853671318</v>
      </c>
      <c r="W707" s="10"/>
      <c r="X707" s="10">
        <f t="shared" si="196"/>
        <v>6.7814511161840119E-2</v>
      </c>
      <c r="Y707" s="10">
        <f t="shared" si="197"/>
        <v>1.7149162479935849</v>
      </c>
      <c r="Z707" s="10"/>
      <c r="AA707" s="10">
        <f t="shared" si="201"/>
        <v>-4.1059517704227499E-3</v>
      </c>
      <c r="AB707" s="10">
        <f t="shared" si="202"/>
        <v>-1.136694975535435E-2</v>
      </c>
      <c r="AC707" s="10"/>
      <c r="AD707" s="10">
        <f t="shared" si="203"/>
        <v>5.0678145111618402</v>
      </c>
      <c r="AE707" s="10">
        <f t="shared" si="198"/>
        <v>-4.2850837520064147</v>
      </c>
      <c r="AF707" s="10"/>
      <c r="AG707" s="24">
        <f t="shared" si="204"/>
        <v>-4.1059517704225001E-3</v>
      </c>
      <c r="AH707" s="24">
        <f t="shared" si="205"/>
        <v>-1.1366949755355016E-2</v>
      </c>
      <c r="AJ707" s="57">
        <f t="shared" si="206"/>
        <v>-6.9505799999999809</v>
      </c>
      <c r="AL707">
        <f>(1-EXP(-$AW$21*((A712-$AW$23)/($AW$19)^($AW$22+1))))</f>
        <v>2.4068539342498307E-2</v>
      </c>
      <c r="AR707" s="11">
        <f>($AW$18*$AW$15 -($AW$18*COS(RADIANS(A707)))-($AW$15*COS(RADIANS(DEGREES(ASIN(SIN(RADIANS(A708))*($AW$18/$AW$15)))))))</f>
        <v>-0.20118123010438499</v>
      </c>
      <c r="AS707">
        <f t="shared" si="207"/>
        <v>46.913036634821303</v>
      </c>
      <c r="BD707" s="9"/>
      <c r="BE707" s="9"/>
      <c r="BF707" s="9"/>
      <c r="BG707" s="9"/>
      <c r="BH707" s="9"/>
      <c r="BI707" s="9"/>
      <c r="BJ707" s="9"/>
      <c r="BK707" s="9"/>
      <c r="BL707" s="9"/>
      <c r="BM707" s="9"/>
      <c r="BN707" s="9"/>
      <c r="BO707" s="9"/>
      <c r="BP707" s="9"/>
      <c r="BQ707" s="9"/>
      <c r="BR707" s="9"/>
    </row>
    <row r="708" spans="1:70" customFormat="1" x14ac:dyDescent="0.2">
      <c r="A708" s="7">
        <v>343</v>
      </c>
      <c r="B708" s="7">
        <v>50.53</v>
      </c>
      <c r="C708" s="7">
        <f t="shared" si="199"/>
        <v>5.0529999999999999E-5</v>
      </c>
      <c r="D708" s="7"/>
      <c r="E708" s="7">
        <v>1.1579999999999999</v>
      </c>
      <c r="F708" s="7"/>
      <c r="G708" s="7">
        <v>1.0620000000000001</v>
      </c>
      <c r="H708" s="7">
        <v>1.1859999999999999</v>
      </c>
      <c r="I708" s="7">
        <v>1.101</v>
      </c>
      <c r="J708" s="7">
        <v>1.2829999999999999</v>
      </c>
      <c r="L708" s="13">
        <f t="shared" si="190"/>
        <v>5.0529999999999999E-5</v>
      </c>
      <c r="M708" s="12"/>
      <c r="N708" s="10">
        <f t="shared" si="191"/>
        <v>-1.2700000000000031</v>
      </c>
      <c r="O708" s="10">
        <f t="shared" si="192"/>
        <v>-1.2999999999999901E-2</v>
      </c>
      <c r="P708" s="10"/>
      <c r="Q708" s="13">
        <f t="shared" si="193"/>
        <v>-1.2700000000000065E-6</v>
      </c>
      <c r="R708" s="10">
        <f t="shared" si="200"/>
        <v>-1299.9999999999854</v>
      </c>
      <c r="S708" s="10"/>
      <c r="T708" s="10">
        <f t="shared" si="194"/>
        <v>115799.99999999999</v>
      </c>
      <c r="U708" s="10"/>
      <c r="V708" s="10">
        <f t="shared" si="195"/>
        <v>0.31997667456535539</v>
      </c>
      <c r="W708" s="10"/>
      <c r="X708" s="10">
        <f t="shared" si="196"/>
        <v>6.3708559391417369E-2</v>
      </c>
      <c r="Y708" s="10">
        <f t="shared" si="197"/>
        <v>1.7035492982382305</v>
      </c>
      <c r="Z708" s="10"/>
      <c r="AA708" s="10">
        <f t="shared" si="201"/>
        <v>-4.9030727155105619E-3</v>
      </c>
      <c r="AB708" s="10">
        <f t="shared" si="202"/>
        <v>-1.1054890735146206E-2</v>
      </c>
      <c r="AC708" s="10"/>
      <c r="AD708" s="10">
        <f t="shared" si="203"/>
        <v>5.0637085593914177</v>
      </c>
      <c r="AE708" s="10">
        <f t="shared" si="198"/>
        <v>-4.2964507017617697</v>
      </c>
      <c r="AF708" s="10"/>
      <c r="AG708" s="24">
        <f t="shared" si="204"/>
        <v>-4.9030727155106035E-3</v>
      </c>
      <c r="AH708" s="24">
        <f t="shared" si="205"/>
        <v>-1.1054890735145761E-2</v>
      </c>
      <c r="AJ708" s="57">
        <f t="shared" si="206"/>
        <v>-6.4173100000000165</v>
      </c>
      <c r="AL708">
        <f>(1-EXP(-$AW$21*((A713-$AW$23)/($AW$19)^($AW$22+1))))</f>
        <v>2.4134400111442078E-2</v>
      </c>
      <c r="AR708" s="11">
        <f>($AW$18*$AW$15 -($AW$18*COS(RADIANS(A708)))-($AW$15*COS(RADIANS(DEGREES(ASIN(SIN(RADIANS(A709))*($AW$18/$AW$15)))))))</f>
        <v>-0.20184164347112346</v>
      </c>
      <c r="AS708">
        <f t="shared" si="207"/>
        <v>45.271057954493529</v>
      </c>
      <c r="BD708" s="9"/>
      <c r="BE708" s="9"/>
      <c r="BF708" s="9"/>
      <c r="BG708" s="9"/>
      <c r="BH708" s="9"/>
      <c r="BI708" s="9"/>
      <c r="BJ708" s="9"/>
      <c r="BK708" s="9"/>
      <c r="BL708" s="9"/>
      <c r="BM708" s="9"/>
      <c r="BN708" s="9"/>
      <c r="BO708" s="9"/>
      <c r="BP708" s="9"/>
      <c r="BQ708" s="9"/>
      <c r="BR708" s="9"/>
    </row>
    <row r="709" spans="1:70" customFormat="1" x14ac:dyDescent="0.2">
      <c r="A709" s="7">
        <v>344</v>
      </c>
      <c r="B709" s="7">
        <v>49.26</v>
      </c>
      <c r="C709" s="7">
        <f t="shared" si="199"/>
        <v>4.9259999999999993E-5</v>
      </c>
      <c r="D709" s="7"/>
      <c r="E709" s="7">
        <v>1.145</v>
      </c>
      <c r="F709" s="7"/>
      <c r="G709" s="7">
        <v>1.0509999999999999</v>
      </c>
      <c r="H709" s="7">
        <v>1.1739999999999999</v>
      </c>
      <c r="I709" s="7">
        <v>1.0880000000000001</v>
      </c>
      <c r="J709" s="7">
        <v>1.2689999999999999</v>
      </c>
      <c r="L709" s="13">
        <f t="shared" ref="L709:L724" si="208">B709*10^-6</f>
        <v>4.9259999999999993E-5</v>
      </c>
      <c r="M709" s="12"/>
      <c r="N709" s="10">
        <f t="shared" ref="N709:N724" si="209">-(B709-B710)</f>
        <v>-1.1999999999999957</v>
      </c>
      <c r="O709" s="10">
        <f t="shared" ref="O709:O723" si="210">E710-E709</f>
        <v>-9.000000000000119E-3</v>
      </c>
      <c r="P709" s="10"/>
      <c r="Q709" s="13">
        <f t="shared" ref="Q709:Q724" si="211">(L710-L709)</f>
        <v>-1.1999999999999953E-6</v>
      </c>
      <c r="R709" s="10">
        <f t="shared" si="200"/>
        <v>-900.00000000001455</v>
      </c>
      <c r="S709" s="10"/>
      <c r="T709" s="10">
        <f t="shared" ref="T709:T724" si="212">E709*10^5</f>
        <v>114500</v>
      </c>
      <c r="U709" s="10"/>
      <c r="V709" s="10">
        <f t="shared" ref="V709:V722" si="213">((AD711-AD710))/(AE711-AE710)</f>
        <v>0.70889458944111483</v>
      </c>
      <c r="W709" s="10"/>
      <c r="X709" s="10">
        <f t="shared" ref="X709:X724" si="214">LOG(E709)</f>
        <v>5.8805486675906807E-2</v>
      </c>
      <c r="Y709" s="10">
        <f t="shared" ref="Y709:Y724" si="215">LOG(B709)</f>
        <v>1.6924944075030843</v>
      </c>
      <c r="Z709" s="10"/>
      <c r="AA709" s="10">
        <f t="shared" si="201"/>
        <v>-3.4271553009067798E-3</v>
      </c>
      <c r="AB709" s="10">
        <f t="shared" si="202"/>
        <v>-1.0710641035202917E-2</v>
      </c>
      <c r="AC709" s="10"/>
      <c r="AD709" s="10">
        <f t="shared" si="203"/>
        <v>5.0588054866759071</v>
      </c>
      <c r="AE709" s="10">
        <f t="shared" ref="AE709:AE724" si="216">LOG(L709)</f>
        <v>-4.3075055924969154</v>
      </c>
      <c r="AF709" s="10"/>
      <c r="AG709" s="24">
        <f t="shared" si="204"/>
        <v>-3.4271553009075362E-3</v>
      </c>
      <c r="AH709" s="24">
        <f t="shared" si="205"/>
        <v>-1.0710641035203139E-2</v>
      </c>
      <c r="AJ709" s="57">
        <f t="shared" si="206"/>
        <v>-5.9111999999999787</v>
      </c>
      <c r="AL709">
        <f>(1-EXP(-$AW$21*((A714-$AW$23)/($AW$19)^($AW$22+1))))</f>
        <v>2.4200256435769729E-2</v>
      </c>
      <c r="AR709" s="11">
        <f>($AW$18*$AW$15 -($AW$18*COS(RADIANS(A709)))-($AW$15*COS(RADIANS(DEGREES(ASIN(SIN(RADIANS(A710))*($AW$18/$AW$15)))))))</f>
        <v>-0.20246530074211322</v>
      </c>
      <c r="AS709">
        <f t="shared" si="207"/>
        <v>43.637783202542039</v>
      </c>
      <c r="BD709" s="9"/>
      <c r="BE709" s="9"/>
      <c r="BF709" s="9"/>
      <c r="BG709" s="9"/>
      <c r="BH709" s="9"/>
      <c r="BI709" s="9"/>
      <c r="BJ709" s="9"/>
      <c r="BK709" s="9"/>
      <c r="BL709" s="9"/>
      <c r="BM709" s="9"/>
      <c r="BN709" s="9"/>
      <c r="BO709" s="9"/>
      <c r="BP709" s="9"/>
      <c r="BQ709" s="9"/>
      <c r="BR709" s="9"/>
    </row>
    <row r="710" spans="1:70" customFormat="1" x14ac:dyDescent="0.2">
      <c r="A710" s="7">
        <v>345</v>
      </c>
      <c r="B710" s="7">
        <v>48.06</v>
      </c>
      <c r="C710" s="7">
        <f t="shared" ref="C710:C724" si="217">B710*10^-6</f>
        <v>4.8059999999999997E-5</v>
      </c>
      <c r="D710" s="7"/>
      <c r="E710" s="7">
        <v>1.1359999999999999</v>
      </c>
      <c r="F710" s="7"/>
      <c r="G710" s="7">
        <v>1.048</v>
      </c>
      <c r="H710" s="7">
        <v>1.157</v>
      </c>
      <c r="I710" s="7">
        <v>1.0820000000000001</v>
      </c>
      <c r="J710" s="7">
        <v>1.258</v>
      </c>
      <c r="L710" s="13">
        <f t="shared" si="208"/>
        <v>4.8059999999999997E-5</v>
      </c>
      <c r="M710" s="12"/>
      <c r="N710" s="10">
        <f t="shared" si="209"/>
        <v>-1.1300000000000026</v>
      </c>
      <c r="O710" s="10">
        <f t="shared" si="210"/>
        <v>-1.8999999999999906E-2</v>
      </c>
      <c r="P710" s="10"/>
      <c r="Q710" s="13">
        <f t="shared" si="211"/>
        <v>-1.1299999999999977E-6</v>
      </c>
      <c r="R710" s="10">
        <f t="shared" ref="R710:R723" si="218">(T711-T710)</f>
        <v>-1899.9999999999854</v>
      </c>
      <c r="S710" s="10"/>
      <c r="T710" s="10">
        <f t="shared" si="212"/>
        <v>113599.99999999999</v>
      </c>
      <c r="U710" s="10"/>
      <c r="V710" s="10">
        <f t="shared" si="213"/>
        <v>0.68435554486746664</v>
      </c>
      <c r="W710" s="10"/>
      <c r="X710" s="10">
        <f t="shared" si="214"/>
        <v>5.5378331375000027E-2</v>
      </c>
      <c r="Y710" s="10">
        <f t="shared" si="215"/>
        <v>1.6817837664678814</v>
      </c>
      <c r="Z710" s="10"/>
      <c r="AA710" s="10">
        <f t="shared" ref="AA710:AA723" si="219">X711-X710</f>
        <v>-7.3251582593909723E-3</v>
      </c>
      <c r="AB710" s="10">
        <f t="shared" ref="AB710:AB723" si="220">Y711-Y710</f>
        <v>-1.0333212255386748E-2</v>
      </c>
      <c r="AC710" s="10"/>
      <c r="AD710" s="10">
        <f t="shared" ref="AD710:AD724" si="221">(LOG(T710))</f>
        <v>5.0553783313749996</v>
      </c>
      <c r="AE710" s="10">
        <f t="shared" si="216"/>
        <v>-4.3182162335321186</v>
      </c>
      <c r="AF710" s="10"/>
      <c r="AG710" s="24">
        <f t="shared" ref="AG710:AG724" si="222">AD711-AD710</f>
        <v>-7.3251582593902853E-3</v>
      </c>
      <c r="AH710" s="24">
        <f t="shared" ref="AH710:AH724" si="223">AE711-AE710</f>
        <v>-1.0333212255386748E-2</v>
      </c>
      <c r="AJ710" s="57">
        <f t="shared" ref="AJ710:AJ724" si="224">(B710*$N710)/10</f>
        <v>-5.4307800000000128</v>
      </c>
      <c r="AL710">
        <f>(1-EXP(-$AW$21*((A715-$AW$23)/($AW$19)^($AW$22+1))))</f>
        <v>2.426610831578091E-2</v>
      </c>
      <c r="AR710" s="11">
        <f>($AW$18*$AW$15 -($AW$18*COS(RADIANS(A710)))-($AW$15*COS(RADIANS(DEGREES(ASIN(SIN(RADIANS(A711))*($AW$18/$AW$15)))))))</f>
        <v>-0.20305187494973742</v>
      </c>
      <c r="AS710">
        <f t="shared" si="207"/>
        <v>42.240094778641755</v>
      </c>
      <c r="BD710" s="9"/>
      <c r="BE710" s="9"/>
      <c r="BF710" s="9"/>
      <c r="BG710" s="9"/>
      <c r="BH710" s="9"/>
      <c r="BI710" s="9"/>
      <c r="BJ710" s="9"/>
      <c r="BK710" s="9"/>
      <c r="BL710" s="9"/>
      <c r="BM710" s="9"/>
      <c r="BN710" s="9"/>
      <c r="BO710" s="9"/>
      <c r="BP710" s="9"/>
      <c r="BQ710" s="9"/>
      <c r="BR710" s="9"/>
    </row>
    <row r="711" spans="1:70" customFormat="1" x14ac:dyDescent="0.2">
      <c r="A711" s="7">
        <v>346</v>
      </c>
      <c r="B711" s="7">
        <v>46.93</v>
      </c>
      <c r="C711" s="7">
        <f t="shared" si="217"/>
        <v>4.693E-5</v>
      </c>
      <c r="D711" s="7"/>
      <c r="E711" s="7">
        <v>1.117</v>
      </c>
      <c r="F711" s="7"/>
      <c r="G711" s="7">
        <v>1.028</v>
      </c>
      <c r="H711" s="7">
        <v>1.1419999999999999</v>
      </c>
      <c r="I711" s="7">
        <v>1.07</v>
      </c>
      <c r="J711" s="7">
        <v>1.226</v>
      </c>
      <c r="L711" s="13">
        <f t="shared" si="208"/>
        <v>4.693E-5</v>
      </c>
      <c r="M711" s="12"/>
      <c r="N711" s="10">
        <f t="shared" si="209"/>
        <v>-1.0399999999999991</v>
      </c>
      <c r="O711" s="10">
        <f t="shared" si="210"/>
        <v>-1.6999999999999904E-2</v>
      </c>
      <c r="P711" s="10"/>
      <c r="Q711" s="13">
        <f t="shared" si="211"/>
        <v>-1.0400000000000036E-6</v>
      </c>
      <c r="R711" s="10">
        <f t="shared" si="218"/>
        <v>-1699.9999999999854</v>
      </c>
      <c r="S711" s="10"/>
      <c r="T711" s="10">
        <f t="shared" si="212"/>
        <v>111700</v>
      </c>
      <c r="U711" s="10"/>
      <c r="V711" s="10">
        <f t="shared" si="213"/>
        <v>0.38057958060999353</v>
      </c>
      <c r="W711" s="10"/>
      <c r="X711" s="10">
        <f t="shared" si="214"/>
        <v>4.8053173115609055E-2</v>
      </c>
      <c r="Y711" s="10">
        <f t="shared" si="215"/>
        <v>1.6714505542124947</v>
      </c>
      <c r="Z711" s="10"/>
      <c r="AA711" s="10">
        <f t="shared" si="219"/>
        <v>-6.6604879573839773E-3</v>
      </c>
      <c r="AB711" s="10">
        <f t="shared" si="220"/>
        <v>-9.7324965178353651E-3</v>
      </c>
      <c r="AC711" s="10"/>
      <c r="AD711" s="10">
        <f t="shared" si="221"/>
        <v>5.0480531731156093</v>
      </c>
      <c r="AE711" s="10">
        <f t="shared" si="216"/>
        <v>-4.3285494457875053</v>
      </c>
      <c r="AF711" s="10"/>
      <c r="AG711" s="24">
        <f t="shared" si="222"/>
        <v>-6.6604879573839426E-3</v>
      </c>
      <c r="AH711" s="24">
        <f t="shared" si="223"/>
        <v>-9.7324965178353651E-3</v>
      </c>
      <c r="AJ711" s="57">
        <f t="shared" si="224"/>
        <v>-4.8807199999999957</v>
      </c>
      <c r="AL711">
        <f>(1-EXP(-$AW$21*((A716-$AW$23)/($AW$19)^($AW$22+1))))</f>
        <v>2.4331955751775602E-2</v>
      </c>
      <c r="AR711" s="11">
        <f>($AW$18*$AW$15 -($AW$18*COS(RADIANS(A711)))-($AW$15*COS(RADIANS(DEGREES(ASIN(SIN(RADIANS(A712))*($AW$18/$AW$15)))))))</f>
        <v>-0.20360105947575011</v>
      </c>
      <c r="AS711">
        <f t="shared" si="207"/>
        <v>40.557064503678866</v>
      </c>
      <c r="BD711" s="9"/>
      <c r="BE711" s="9"/>
      <c r="BF711" s="9"/>
      <c r="BG711" s="9"/>
      <c r="BH711" s="9"/>
      <c r="BI711" s="9"/>
      <c r="BJ711" s="9"/>
      <c r="BK711" s="9"/>
      <c r="BL711" s="9"/>
      <c r="BM711" s="9"/>
      <c r="BN711" s="9"/>
      <c r="BO711" s="9"/>
      <c r="BP711" s="9"/>
      <c r="BQ711" s="9"/>
      <c r="BR711" s="9"/>
    </row>
    <row r="712" spans="1:70" customFormat="1" x14ac:dyDescent="0.2">
      <c r="A712" s="7">
        <v>347</v>
      </c>
      <c r="B712" s="7">
        <v>45.89</v>
      </c>
      <c r="C712" s="7">
        <f t="shared" si="217"/>
        <v>4.5889999999999996E-5</v>
      </c>
      <c r="D712" s="7"/>
      <c r="E712" s="7">
        <v>1.1000000000000001</v>
      </c>
      <c r="F712" s="7"/>
      <c r="G712" s="7">
        <v>1.022</v>
      </c>
      <c r="H712" s="7">
        <v>1.1240000000000001</v>
      </c>
      <c r="I712" s="7">
        <v>1.0569999999999999</v>
      </c>
      <c r="J712" s="7">
        <v>1.198</v>
      </c>
      <c r="L712" s="13">
        <f t="shared" si="208"/>
        <v>4.5889999999999996E-5</v>
      </c>
      <c r="M712" s="12"/>
      <c r="N712" s="10">
        <f t="shared" si="209"/>
        <v>-0.98000000000000398</v>
      </c>
      <c r="O712" s="10">
        <f t="shared" si="210"/>
        <v>-9.000000000000119E-3</v>
      </c>
      <c r="P712" s="10"/>
      <c r="Q712" s="13">
        <f t="shared" si="211"/>
        <v>-9.8000000000000078E-7</v>
      </c>
      <c r="R712" s="10">
        <f t="shared" si="218"/>
        <v>-900.00000000001455</v>
      </c>
      <c r="S712" s="10"/>
      <c r="T712" s="10">
        <f t="shared" si="212"/>
        <v>110000.00000000001</v>
      </c>
      <c r="U712" s="10"/>
      <c r="V712" s="10">
        <f t="shared" si="213"/>
        <v>0.32157632220144788</v>
      </c>
      <c r="W712" s="10"/>
      <c r="X712" s="10">
        <f t="shared" si="214"/>
        <v>4.1392685158225077E-2</v>
      </c>
      <c r="Y712" s="10">
        <f t="shared" si="215"/>
        <v>1.6617180576946593</v>
      </c>
      <c r="Z712" s="10"/>
      <c r="AA712" s="10">
        <f t="shared" si="219"/>
        <v>-3.5679345698832118E-3</v>
      </c>
      <c r="AB712" s="10">
        <f t="shared" si="220"/>
        <v>-9.3750026319445734E-3</v>
      </c>
      <c r="AC712" s="10"/>
      <c r="AD712" s="10">
        <f t="shared" si="221"/>
        <v>5.0413926851582254</v>
      </c>
      <c r="AE712" s="10">
        <f t="shared" si="216"/>
        <v>-4.3382819423053407</v>
      </c>
      <c r="AF712" s="10"/>
      <c r="AG712" s="24">
        <f t="shared" si="222"/>
        <v>-3.5679345698831355E-3</v>
      </c>
      <c r="AH712" s="24">
        <f t="shared" si="223"/>
        <v>-9.3750026319447954E-3</v>
      </c>
      <c r="AJ712" s="57">
        <f t="shared" si="224"/>
        <v>-4.4972200000000182</v>
      </c>
      <c r="AL712">
        <f>(1-EXP(-$AW$21*((A717-$AW$23)/($AW$19)^($AW$22+1))))</f>
        <v>2.43977987440539E-2</v>
      </c>
      <c r="AR712" s="11">
        <f>($AW$18*$AW$15 -($AW$18*COS(RADIANS(A712)))-($AW$15*COS(RADIANS(DEGREES(ASIN(SIN(RADIANS(A713))*($AW$18/$AW$15)))))))</f>
        <v>-0.20411256810560705</v>
      </c>
      <c r="AS712">
        <f t="shared" si="207"/>
        <v>39.054720044982247</v>
      </c>
      <c r="BD712" s="9"/>
      <c r="BE712" s="9"/>
      <c r="BF712" s="9"/>
      <c r="BG712" s="9"/>
      <c r="BH712" s="9"/>
      <c r="BI712" s="9"/>
      <c r="BJ712" s="9"/>
      <c r="BK712" s="9"/>
      <c r="BL712" s="9"/>
      <c r="BM712" s="9"/>
      <c r="BN712" s="9"/>
      <c r="BO712" s="9"/>
      <c r="BP712" s="9"/>
      <c r="BQ712" s="9"/>
      <c r="BR712" s="9"/>
    </row>
    <row r="713" spans="1:70" customFormat="1" x14ac:dyDescent="0.2">
      <c r="A713" s="7">
        <v>348</v>
      </c>
      <c r="B713" s="7">
        <v>44.91</v>
      </c>
      <c r="C713" s="7">
        <f t="shared" si="217"/>
        <v>4.4909999999999995E-5</v>
      </c>
      <c r="D713" s="7"/>
      <c r="E713" s="7">
        <v>1.091</v>
      </c>
      <c r="F713" s="7"/>
      <c r="G713" s="7">
        <v>1.022</v>
      </c>
      <c r="H713" s="7">
        <v>1.1140000000000001</v>
      </c>
      <c r="I713" s="7">
        <v>1.054</v>
      </c>
      <c r="J713" s="7">
        <v>1.1759999999999999</v>
      </c>
      <c r="L713" s="13">
        <f t="shared" si="208"/>
        <v>4.4909999999999995E-5</v>
      </c>
      <c r="M713" s="12"/>
      <c r="N713" s="10">
        <f t="shared" si="209"/>
        <v>-0.88999999999999346</v>
      </c>
      <c r="O713" s="10">
        <f t="shared" si="210"/>
        <v>-6.9999999999998952E-3</v>
      </c>
      <c r="P713" s="10"/>
      <c r="Q713" s="13">
        <f t="shared" si="211"/>
        <v>-8.8999999999999317E-7</v>
      </c>
      <c r="R713" s="10">
        <f t="shared" si="218"/>
        <v>-699.99999999998545</v>
      </c>
      <c r="S713" s="10"/>
      <c r="T713" s="10">
        <f t="shared" si="212"/>
        <v>109100</v>
      </c>
      <c r="U713" s="10"/>
      <c r="V713" s="10">
        <f t="shared" si="213"/>
        <v>0.64163903935165956</v>
      </c>
      <c r="W713" s="10"/>
      <c r="X713" s="10">
        <f t="shared" si="214"/>
        <v>3.7824750588341866E-2</v>
      </c>
      <c r="Y713" s="10">
        <f t="shared" si="215"/>
        <v>1.6523430550627147</v>
      </c>
      <c r="Z713" s="10"/>
      <c r="AA713" s="10">
        <f t="shared" si="219"/>
        <v>-2.7954683859737137E-3</v>
      </c>
      <c r="AB713" s="10">
        <f t="shared" si="220"/>
        <v>-8.6930168453855927E-3</v>
      </c>
      <c r="AC713" s="10"/>
      <c r="AD713" s="10">
        <f t="shared" si="221"/>
        <v>5.0378247505883422</v>
      </c>
      <c r="AE713" s="10">
        <f t="shared" si="216"/>
        <v>-4.3476569449372855</v>
      </c>
      <c r="AF713" s="10"/>
      <c r="AG713" s="24">
        <f t="shared" si="222"/>
        <v>-2.7954683859743312E-3</v>
      </c>
      <c r="AH713" s="24">
        <f t="shared" si="223"/>
        <v>-8.6930168453855927E-3</v>
      </c>
      <c r="AJ713" s="57">
        <f t="shared" si="224"/>
        <v>-3.9969899999999705</v>
      </c>
      <c r="AL713">
        <f>(1-EXP(-$AW$21*((A718-$AW$23)/($AW$19)^($AW$22+1))))</f>
        <v>2.4463637292915452E-2</v>
      </c>
      <c r="AR713" s="11">
        <f>($AW$18*$AW$15 -($AW$18*COS(RADIANS(A713)))-($AW$15*COS(RADIANS(DEGREES(ASIN(SIN(RADIANS(A714))*($AW$18/$AW$15)))))))</f>
        <v>-0.20458613507787882</v>
      </c>
      <c r="AS713">
        <f t="shared" si="207"/>
        <v>37.907975547201531</v>
      </c>
      <c r="BD713" s="9"/>
      <c r="BE713" s="9"/>
      <c r="BF713" s="9"/>
      <c r="BG713" s="9"/>
      <c r="BH713" s="9"/>
      <c r="BI713" s="9"/>
      <c r="BJ713" s="9"/>
      <c r="BK713" s="9"/>
      <c r="BL713" s="9"/>
      <c r="BM713" s="9"/>
      <c r="BN713" s="9"/>
      <c r="BO713" s="9"/>
      <c r="BP713" s="9"/>
      <c r="BQ713" s="9"/>
      <c r="BR713" s="9"/>
    </row>
    <row r="714" spans="1:70" customFormat="1" x14ac:dyDescent="0.2">
      <c r="A714" s="7">
        <v>349</v>
      </c>
      <c r="B714" s="7">
        <v>44.02</v>
      </c>
      <c r="C714" s="7">
        <f t="shared" si="217"/>
        <v>4.4020000000000002E-5</v>
      </c>
      <c r="D714" s="7"/>
      <c r="E714" s="7">
        <v>1.0840000000000001</v>
      </c>
      <c r="F714" s="7"/>
      <c r="G714" s="7">
        <v>1.018</v>
      </c>
      <c r="H714" s="7">
        <v>1.111</v>
      </c>
      <c r="I714" s="7">
        <v>1.054</v>
      </c>
      <c r="J714" s="7">
        <v>1.153</v>
      </c>
      <c r="L714" s="13">
        <f t="shared" si="208"/>
        <v>4.4020000000000002E-5</v>
      </c>
      <c r="M714" s="12"/>
      <c r="N714" s="10">
        <f t="shared" si="209"/>
        <v>-0.82000000000000028</v>
      </c>
      <c r="O714" s="10">
        <f t="shared" si="210"/>
        <v>-1.3000000000000123E-2</v>
      </c>
      <c r="P714" s="10"/>
      <c r="Q714" s="13">
        <f t="shared" si="211"/>
        <v>-8.2000000000000231E-7</v>
      </c>
      <c r="R714" s="10">
        <f t="shared" si="218"/>
        <v>-1300.0000000000146</v>
      </c>
      <c r="S714" s="10"/>
      <c r="T714" s="10">
        <f t="shared" si="212"/>
        <v>108400.00000000001</v>
      </c>
      <c r="U714" s="10"/>
      <c r="V714" s="10">
        <f t="shared" si="213"/>
        <v>0.91359613905962855</v>
      </c>
      <c r="W714" s="10"/>
      <c r="X714" s="10">
        <f t="shared" si="214"/>
        <v>3.5029282202368152E-2</v>
      </c>
      <c r="Y714" s="10">
        <f t="shared" si="215"/>
        <v>1.6436500382173291</v>
      </c>
      <c r="Z714" s="10"/>
      <c r="AA714" s="10">
        <f t="shared" si="219"/>
        <v>-5.2398113705125378E-3</v>
      </c>
      <c r="AB714" s="10">
        <f t="shared" si="220"/>
        <v>-8.1662914024169808E-3</v>
      </c>
      <c r="AC714" s="10"/>
      <c r="AD714" s="10">
        <f t="shared" si="221"/>
        <v>5.0350292822023679</v>
      </c>
      <c r="AE714" s="10">
        <f t="shared" si="216"/>
        <v>-4.3563499617826711</v>
      </c>
      <c r="AF714" s="10"/>
      <c r="AG714" s="24">
        <f t="shared" si="222"/>
        <v>-5.2398113705125482E-3</v>
      </c>
      <c r="AH714" s="24">
        <f t="shared" si="223"/>
        <v>-8.1662914024169808E-3</v>
      </c>
      <c r="AJ714" s="57">
        <f t="shared" si="224"/>
        <v>-3.6096400000000015</v>
      </c>
      <c r="AL714">
        <f>(1-EXP(-$AW$21*((A719-$AW$23)/($AW$19)^($AW$22+1))))</f>
        <v>2.4529471398660241E-2</v>
      </c>
      <c r="AR714" s="11">
        <f>($AW$18*$AW$15 -($AW$18*COS(RADIANS(A714)))-($AW$15*COS(RADIANS(DEGREES(ASIN(SIN(RADIANS(A715))*($AW$18/$AW$15)))))))</f>
        <v>-0.20502151512904832</v>
      </c>
      <c r="AS714">
        <f t="shared" si="207"/>
        <v>36.918335022406318</v>
      </c>
      <c r="BD714" s="9"/>
      <c r="BE714" s="9"/>
      <c r="BF714" s="9"/>
      <c r="BG714" s="9"/>
      <c r="BH714" s="9"/>
      <c r="BI714" s="9"/>
      <c r="BJ714" s="9"/>
      <c r="BK714" s="9"/>
      <c r="BL714" s="9"/>
      <c r="BM714" s="9"/>
      <c r="BN714" s="9"/>
      <c r="BO714" s="9"/>
      <c r="BP714" s="9"/>
      <c r="BQ714" s="9"/>
      <c r="BR714" s="9"/>
    </row>
    <row r="715" spans="1:70" customFormat="1" x14ac:dyDescent="0.2">
      <c r="A715" s="7">
        <v>350</v>
      </c>
      <c r="B715" s="7">
        <v>43.2</v>
      </c>
      <c r="C715" s="7">
        <f t="shared" si="217"/>
        <v>4.32E-5</v>
      </c>
      <c r="D715" s="7"/>
      <c r="E715" s="7">
        <v>1.071</v>
      </c>
      <c r="F715" s="7"/>
      <c r="G715" s="7">
        <v>1.002</v>
      </c>
      <c r="H715" s="7">
        <v>1.107</v>
      </c>
      <c r="I715" s="7">
        <v>1.038</v>
      </c>
      <c r="J715" s="7">
        <v>1.135</v>
      </c>
      <c r="L715" s="13">
        <f t="shared" si="208"/>
        <v>4.32E-5</v>
      </c>
      <c r="M715" s="12"/>
      <c r="N715" s="10">
        <f t="shared" si="209"/>
        <v>-0.75</v>
      </c>
      <c r="O715" s="10">
        <f t="shared" si="210"/>
        <v>-1.6999999999999904E-2</v>
      </c>
      <c r="P715" s="10"/>
      <c r="Q715" s="13">
        <f t="shared" si="211"/>
        <v>-7.499999999999979E-7</v>
      </c>
      <c r="R715" s="10">
        <f t="shared" si="218"/>
        <v>-1700</v>
      </c>
      <c r="S715" s="10"/>
      <c r="T715" s="10">
        <f t="shared" si="212"/>
        <v>107100</v>
      </c>
      <c r="U715" s="10"/>
      <c r="V715" s="10">
        <f t="shared" si="213"/>
        <v>0.91473438075024316</v>
      </c>
      <c r="W715" s="10"/>
      <c r="X715" s="10">
        <f t="shared" si="214"/>
        <v>2.9789470831855614E-2</v>
      </c>
      <c r="Y715" s="10">
        <f t="shared" si="215"/>
        <v>1.6354837468149122</v>
      </c>
      <c r="Z715" s="10"/>
      <c r="AA715" s="10">
        <f t="shared" si="219"/>
        <v>-6.9488599553277908E-3</v>
      </c>
      <c r="AB715" s="10">
        <f t="shared" si="220"/>
        <v>-7.6060522349405968E-3</v>
      </c>
      <c r="AC715" s="10"/>
      <c r="AD715" s="10">
        <f t="shared" si="221"/>
        <v>5.0297894708318553</v>
      </c>
      <c r="AE715" s="10">
        <f t="shared" si="216"/>
        <v>-4.3645162531850881</v>
      </c>
      <c r="AF715" s="10"/>
      <c r="AG715" s="24">
        <f t="shared" si="222"/>
        <v>-6.9488599553277908E-3</v>
      </c>
      <c r="AH715" s="24">
        <f t="shared" si="223"/>
        <v>-7.6060522349408188E-3</v>
      </c>
      <c r="AJ715" s="57">
        <f t="shared" si="224"/>
        <v>-3.2400000000000007</v>
      </c>
      <c r="AL715">
        <f>(1-EXP(-$AW$21*((A720-$AW$23)/($AW$19)^($AW$22+1))))</f>
        <v>2.4595301061588026E-2</v>
      </c>
      <c r="AR715" s="11">
        <f>($AW$18*$AW$15 -($AW$18*COS(RADIANS(A715)))-($AW$15*COS(RADIANS(DEGREES(ASIN(SIN(RADIANS(A716))*($AW$18/$AW$15)))))))</f>
        <v>-0.20541848353396502</v>
      </c>
      <c r="AS715">
        <f t="shared" si="207"/>
        <v>35.79612399740887</v>
      </c>
      <c r="BD715" s="9"/>
      <c r="BE715" s="9"/>
      <c r="BF715" s="9"/>
      <c r="BG715" s="9"/>
      <c r="BH715" s="9"/>
      <c r="BI715" s="9"/>
      <c r="BJ715" s="9"/>
      <c r="BK715" s="9"/>
      <c r="BL715" s="9"/>
      <c r="BM715" s="9"/>
      <c r="BN715" s="9"/>
      <c r="BO715" s="9"/>
      <c r="BP715" s="9"/>
      <c r="BQ715" s="9"/>
      <c r="BR715" s="9"/>
    </row>
    <row r="716" spans="1:70" customFormat="1" x14ac:dyDescent="0.2">
      <c r="A716" s="7">
        <v>351</v>
      </c>
      <c r="B716" s="7">
        <v>42.45</v>
      </c>
      <c r="C716" s="7">
        <f t="shared" si="217"/>
        <v>4.2450000000000002E-5</v>
      </c>
      <c r="D716" s="7"/>
      <c r="E716" s="7">
        <v>1.054</v>
      </c>
      <c r="F716" s="7"/>
      <c r="G716" s="7">
        <v>0.99099999999999999</v>
      </c>
      <c r="H716" s="7">
        <v>1.097</v>
      </c>
      <c r="I716" s="7">
        <v>1.028</v>
      </c>
      <c r="J716" s="7">
        <v>1.099</v>
      </c>
      <c r="L716" s="13">
        <f t="shared" si="208"/>
        <v>4.2450000000000002E-5</v>
      </c>
      <c r="M716" s="12"/>
      <c r="N716" s="10">
        <f t="shared" si="209"/>
        <v>-0.66000000000000369</v>
      </c>
      <c r="O716" s="10">
        <f t="shared" si="210"/>
        <v>-1.5000000000000124E-2</v>
      </c>
      <c r="P716" s="10"/>
      <c r="Q716" s="13">
        <f t="shared" si="211"/>
        <v>-6.6000000000000385E-7</v>
      </c>
      <c r="R716" s="10">
        <f t="shared" si="218"/>
        <v>-1500.0000000000146</v>
      </c>
      <c r="S716" s="10"/>
      <c r="T716" s="10">
        <f t="shared" si="212"/>
        <v>105400</v>
      </c>
      <c r="U716" s="10"/>
      <c r="V716" s="10">
        <f t="shared" si="213"/>
        <v>0.47542939625868341</v>
      </c>
      <c r="W716" s="10"/>
      <c r="X716" s="10">
        <f t="shared" si="214"/>
        <v>2.2840610876527823E-2</v>
      </c>
      <c r="Y716" s="10">
        <f t="shared" si="215"/>
        <v>1.6278776945799716</v>
      </c>
      <c r="Z716" s="10"/>
      <c r="AA716" s="10">
        <f t="shared" si="219"/>
        <v>-6.2250633193504414E-3</v>
      </c>
      <c r="AB716" s="10">
        <f t="shared" si="220"/>
        <v>-6.8053234363456561E-3</v>
      </c>
      <c r="AC716" s="10"/>
      <c r="AD716" s="10">
        <f t="shared" si="221"/>
        <v>5.0228406108765276</v>
      </c>
      <c r="AE716" s="10">
        <f t="shared" si="216"/>
        <v>-4.3721223054200289</v>
      </c>
      <c r="AF716" s="10"/>
      <c r="AG716" s="24">
        <f t="shared" si="222"/>
        <v>-6.2250633193503546E-3</v>
      </c>
      <c r="AH716" s="24">
        <f t="shared" si="223"/>
        <v>-6.805323436345212E-3</v>
      </c>
      <c r="AJ716" s="57">
        <f t="shared" si="224"/>
        <v>-2.8017000000000158</v>
      </c>
      <c r="AL716">
        <f>(1-EXP(-$AW$21*((A721-$AW$23)/($AW$19)^($AW$22+1))))</f>
        <v>2.4661126281998791E-2</v>
      </c>
      <c r="AR716" s="11">
        <f>($AW$18*$AW$15 -($AW$18*COS(RADIANS(A716)))-($AW$15*COS(RADIANS(DEGREES(ASIN(SIN(RADIANS(A717))*($AW$18/$AW$15)))))))</f>
        <v>-0.20577683614220352</v>
      </c>
      <c r="AS716">
        <f t="shared" si="207"/>
        <v>34.616335519099216</v>
      </c>
      <c r="BD716" s="9"/>
      <c r="BE716" s="9"/>
      <c r="BF716" s="9"/>
      <c r="BG716" s="9"/>
      <c r="BH716" s="9"/>
      <c r="BI716" s="9"/>
      <c r="BJ716" s="9"/>
      <c r="BK716" s="9"/>
      <c r="BL716" s="9"/>
      <c r="BM716" s="9"/>
      <c r="BN716" s="9"/>
      <c r="BO716" s="9"/>
      <c r="BP716" s="9"/>
      <c r="BQ716" s="9"/>
      <c r="BR716" s="9"/>
    </row>
    <row r="717" spans="1:70" customFormat="1" x14ac:dyDescent="0.2">
      <c r="A717" s="7">
        <v>352</v>
      </c>
      <c r="B717" s="7">
        <v>41.79</v>
      </c>
      <c r="C717" s="7">
        <f t="shared" si="217"/>
        <v>4.1789999999999998E-5</v>
      </c>
      <c r="D717" s="7"/>
      <c r="E717" s="7">
        <v>1.0389999999999999</v>
      </c>
      <c r="F717" s="7"/>
      <c r="G717" s="7">
        <v>0.97799999999999998</v>
      </c>
      <c r="H717" s="7">
        <v>1.0820000000000001</v>
      </c>
      <c r="I717" s="7">
        <v>1.022</v>
      </c>
      <c r="J717" s="7">
        <v>1.0720000000000001</v>
      </c>
      <c r="L717" s="13">
        <f t="shared" si="208"/>
        <v>4.1789999999999998E-5</v>
      </c>
      <c r="M717" s="12"/>
      <c r="N717" s="10">
        <f t="shared" si="209"/>
        <v>-0.58999999999999631</v>
      </c>
      <c r="O717" s="10">
        <f t="shared" si="210"/>
        <v>-6.9999999999998952E-3</v>
      </c>
      <c r="P717" s="10"/>
      <c r="Q717" s="13">
        <f t="shared" si="211"/>
        <v>-5.8999999999999943E-7</v>
      </c>
      <c r="R717" s="10">
        <f t="shared" si="218"/>
        <v>-699.99999999998545</v>
      </c>
      <c r="S717" s="10"/>
      <c r="T717" s="10">
        <f t="shared" si="212"/>
        <v>103899.99999999999</v>
      </c>
      <c r="U717" s="10"/>
      <c r="V717" s="10">
        <f t="shared" si="213"/>
        <v>0</v>
      </c>
      <c r="W717" s="10"/>
      <c r="X717" s="10">
        <f t="shared" si="214"/>
        <v>1.6615547557177382E-2</v>
      </c>
      <c r="Y717" s="10">
        <f t="shared" si="215"/>
        <v>1.6210723711436259</v>
      </c>
      <c r="Z717" s="10"/>
      <c r="AA717" s="10">
        <f t="shared" si="219"/>
        <v>-2.9358502659848212E-3</v>
      </c>
      <c r="AB717" s="10">
        <f t="shared" si="220"/>
        <v>-6.1751551104913815E-3</v>
      </c>
      <c r="AC717" s="10"/>
      <c r="AD717" s="10">
        <f t="shared" si="221"/>
        <v>5.0166155475571772</v>
      </c>
      <c r="AE717" s="10">
        <f t="shared" si="216"/>
        <v>-4.3789276288563741</v>
      </c>
      <c r="AF717" s="10"/>
      <c r="AG717" s="24">
        <f t="shared" si="222"/>
        <v>-2.9358502659846408E-3</v>
      </c>
      <c r="AH717" s="24">
        <f t="shared" si="223"/>
        <v>-6.1751551104913815E-3</v>
      </c>
      <c r="AJ717" s="57">
        <f t="shared" si="224"/>
        <v>-2.4656099999999848</v>
      </c>
      <c r="AL717">
        <f>(1-EXP(-$AW$21*((A722-$AW$23)/($AW$19)^($AW$22+1))))</f>
        <v>2.4726947060192184E-2</v>
      </c>
      <c r="AR717" s="11">
        <f>($AW$18*$AW$15 -($AW$18*COS(RADIANS(A717)))-($AW$15*COS(RADIANS(DEGREES(ASIN(SIN(RADIANS(A718))*($AW$18/$AW$15)))))))</f>
        <v>-0.2060963894105447</v>
      </c>
      <c r="AS717">
        <f t="shared" si="207"/>
        <v>33.593148120135503</v>
      </c>
      <c r="BD717" s="9"/>
      <c r="BE717" s="9"/>
      <c r="BF717" s="9"/>
      <c r="BG717" s="9"/>
      <c r="BH717" s="9"/>
      <c r="BI717" s="9"/>
      <c r="BJ717" s="9"/>
      <c r="BK717" s="9"/>
      <c r="BL717" s="9"/>
      <c r="BM717" s="9"/>
      <c r="BN717" s="9"/>
      <c r="BO717" s="9"/>
      <c r="BP717" s="9"/>
      <c r="BQ717" s="9"/>
      <c r="BR717" s="9"/>
    </row>
    <row r="718" spans="1:70" customFormat="1" x14ac:dyDescent="0.2">
      <c r="A718" s="7">
        <v>353</v>
      </c>
      <c r="B718" s="7">
        <v>41.2</v>
      </c>
      <c r="C718" s="7">
        <f t="shared" si="217"/>
        <v>4.1199999999999999E-5</v>
      </c>
      <c r="D718" s="7"/>
      <c r="E718" s="7">
        <v>1.032</v>
      </c>
      <c r="F718" s="7"/>
      <c r="G718" s="7">
        <v>0.97399999999999998</v>
      </c>
      <c r="H718" s="7">
        <v>1.073</v>
      </c>
      <c r="I718" s="7">
        <v>1.012</v>
      </c>
      <c r="J718" s="7">
        <v>1.0680000000000001</v>
      </c>
      <c r="L718" s="13">
        <f t="shared" si="208"/>
        <v>4.1199999999999999E-5</v>
      </c>
      <c r="M718" s="12"/>
      <c r="N718" s="10">
        <f t="shared" si="209"/>
        <v>-0.51000000000000512</v>
      </c>
      <c r="O718" s="10">
        <f t="shared" si="210"/>
        <v>0</v>
      </c>
      <c r="P718" s="10"/>
      <c r="Q718" s="13">
        <f t="shared" si="211"/>
        <v>-5.100000000000002E-7</v>
      </c>
      <c r="R718" s="10">
        <f t="shared" si="218"/>
        <v>0</v>
      </c>
      <c r="S718" s="10"/>
      <c r="T718" s="10">
        <f t="shared" si="212"/>
        <v>103200</v>
      </c>
      <c r="U718" s="10"/>
      <c r="V718" s="10">
        <f t="shared" si="213"/>
        <v>-9.1164192743663053E-2</v>
      </c>
      <c r="W718" s="10"/>
      <c r="X718" s="10">
        <f t="shared" si="214"/>
        <v>1.3679697291192561E-2</v>
      </c>
      <c r="Y718" s="10">
        <f t="shared" si="215"/>
        <v>1.6148972160331345</v>
      </c>
      <c r="Z718" s="10"/>
      <c r="AA718" s="10">
        <f t="shared" si="219"/>
        <v>0</v>
      </c>
      <c r="AB718" s="10">
        <f t="shared" si="220"/>
        <v>-5.4095261798492444E-3</v>
      </c>
      <c r="AC718" s="10"/>
      <c r="AD718" s="10">
        <f t="shared" si="221"/>
        <v>5.0136796972911926</v>
      </c>
      <c r="AE718" s="10">
        <f t="shared" si="216"/>
        <v>-4.3851027839668655</v>
      </c>
      <c r="AF718" s="10"/>
      <c r="AG718" s="24">
        <f t="shared" si="222"/>
        <v>0</v>
      </c>
      <c r="AH718" s="24">
        <f t="shared" si="223"/>
        <v>-5.4095261798492444E-3</v>
      </c>
      <c r="AJ718" s="57">
        <f t="shared" si="224"/>
        <v>-2.1012000000000213</v>
      </c>
      <c r="AL718">
        <f>(1-EXP(-$AW$21*((A723-$AW$23)/($AW$19)^($AW$22+1))))</f>
        <v>2.4792763396468076E-2</v>
      </c>
      <c r="AR718" s="11">
        <f>($AW$18*$AW$15 -($AW$18*COS(RADIANS(A718)))-($AW$15*COS(RADIANS(DEGREES(ASIN(SIN(RADIANS(A719))*($AW$18/$AW$15)))))))</f>
        <v>-0.20637698043177721</v>
      </c>
      <c r="AS718">
        <f t="shared" si="207"/>
        <v>32.895742957676916</v>
      </c>
      <c r="BD718" s="9"/>
      <c r="BE718" s="9"/>
      <c r="BF718" s="9"/>
      <c r="BG718" s="9"/>
      <c r="BH718" s="9"/>
      <c r="BI718" s="9"/>
      <c r="BJ718" s="9"/>
      <c r="BK718" s="9"/>
      <c r="BL718" s="9"/>
      <c r="BM718" s="9"/>
      <c r="BN718" s="9"/>
      <c r="BO718" s="9"/>
      <c r="BP718" s="9"/>
      <c r="BQ718" s="9"/>
      <c r="BR718" s="9"/>
    </row>
    <row r="719" spans="1:70" customFormat="1" x14ac:dyDescent="0.2">
      <c r="A719" s="7">
        <v>354</v>
      </c>
      <c r="B719" s="7">
        <v>40.69</v>
      </c>
      <c r="C719" s="7">
        <f t="shared" si="217"/>
        <v>4.0689999999999998E-5</v>
      </c>
      <c r="D719" s="7"/>
      <c r="E719" s="7">
        <v>1.032</v>
      </c>
      <c r="F719" s="7"/>
      <c r="G719" s="7">
        <v>0.97299999999999998</v>
      </c>
      <c r="H719" s="7">
        <v>1.0669999999999999</v>
      </c>
      <c r="I719" s="7">
        <v>1.0049999999999999</v>
      </c>
      <c r="J719" s="7">
        <v>1.085</v>
      </c>
      <c r="L719" s="13">
        <f t="shared" si="208"/>
        <v>4.0689999999999998E-5</v>
      </c>
      <c r="M719" s="12"/>
      <c r="N719" s="10">
        <f t="shared" si="209"/>
        <v>-0.42999999999999972</v>
      </c>
      <c r="O719" s="10">
        <f t="shared" si="210"/>
        <v>9.9999999999988987E-4</v>
      </c>
      <c r="P719" s="10"/>
      <c r="Q719" s="13">
        <f t="shared" si="211"/>
        <v>-4.3000000000000097E-7</v>
      </c>
      <c r="R719" s="10">
        <f t="shared" si="218"/>
        <v>99.999999999985448</v>
      </c>
      <c r="S719" s="10"/>
      <c r="T719" s="10">
        <f t="shared" si="212"/>
        <v>103200</v>
      </c>
      <c r="U719" s="10"/>
      <c r="V719" s="10">
        <f t="shared" si="213"/>
        <v>0.43194073512149289</v>
      </c>
      <c r="W719" s="10"/>
      <c r="X719" s="10">
        <f t="shared" si="214"/>
        <v>1.3679697291192561E-2</v>
      </c>
      <c r="Y719" s="10">
        <f t="shared" si="215"/>
        <v>1.6094876898532853</v>
      </c>
      <c r="Z719" s="10"/>
      <c r="AA719" s="10">
        <f t="shared" si="219"/>
        <v>4.2062422842798451E-4</v>
      </c>
      <c r="AB719" s="10">
        <f t="shared" si="220"/>
        <v>-4.6139193006495827E-3</v>
      </c>
      <c r="AC719" s="10"/>
      <c r="AD719" s="10">
        <f t="shared" si="221"/>
        <v>5.0136796972911926</v>
      </c>
      <c r="AE719" s="10">
        <f t="shared" si="216"/>
        <v>-4.3905123101467147</v>
      </c>
      <c r="AF719" s="10"/>
      <c r="AG719" s="24">
        <f t="shared" si="222"/>
        <v>4.2062422842814584E-4</v>
      </c>
      <c r="AH719" s="24">
        <f t="shared" si="223"/>
        <v>-4.6139193006498047E-3</v>
      </c>
      <c r="AJ719" s="57">
        <f t="shared" si="224"/>
        <v>-1.7496699999999987</v>
      </c>
      <c r="AL719">
        <f>(1-EXP(-$AW$21*((A724-$AW$23)/($AW$19)^($AW$22+1))))</f>
        <v>2.4858575291126228E-2</v>
      </c>
      <c r="AR719" s="11">
        <f>($AW$18*$AW$15 -($AW$18*COS(RADIANS(A719)))-($AW$15*COS(RADIANS(DEGREES(ASIN(SIN(RADIANS(A720))*($AW$18/$AW$15)))))))</f>
        <v>-0.20661846695998992</v>
      </c>
      <c r="AS719">
        <f t="shared" si="207"/>
        <v>32.488538372521205</v>
      </c>
      <c r="BD719" s="9"/>
      <c r="BE719" s="9"/>
      <c r="BF719" s="9"/>
      <c r="BG719" s="9"/>
      <c r="BH719" s="9"/>
      <c r="BI719" s="9"/>
      <c r="BJ719" s="9"/>
      <c r="BK719" s="9"/>
      <c r="BL719" s="9"/>
      <c r="BM719" s="9"/>
      <c r="BN719" s="9"/>
      <c r="BO719" s="9"/>
      <c r="BP719" s="9"/>
      <c r="BQ719" s="9"/>
      <c r="BR719" s="9"/>
    </row>
    <row r="720" spans="1:70" customFormat="1" x14ac:dyDescent="0.2">
      <c r="A720" s="7">
        <v>355</v>
      </c>
      <c r="B720" s="7">
        <v>40.26</v>
      </c>
      <c r="C720" s="7">
        <f t="shared" si="217"/>
        <v>4.0259999999999997E-5</v>
      </c>
      <c r="D720" s="7"/>
      <c r="E720" s="7">
        <v>1.0329999999999999</v>
      </c>
      <c r="F720" s="7"/>
      <c r="G720" s="7">
        <v>0.97</v>
      </c>
      <c r="H720" s="7">
        <v>1.0620000000000001</v>
      </c>
      <c r="I720" s="7">
        <v>1.002</v>
      </c>
      <c r="J720" s="7">
        <v>1.0980000000000001</v>
      </c>
      <c r="L720" s="13">
        <f t="shared" si="208"/>
        <v>4.0259999999999997E-5</v>
      </c>
      <c r="M720" s="12"/>
      <c r="N720" s="10">
        <f t="shared" si="209"/>
        <v>-0.35999999999999943</v>
      </c>
      <c r="O720" s="10">
        <f t="shared" si="210"/>
        <v>-4.0000000000000036E-3</v>
      </c>
      <c r="P720" s="10"/>
      <c r="Q720" s="13">
        <f t="shared" si="211"/>
        <v>-3.6000000000000333E-7</v>
      </c>
      <c r="R720" s="10">
        <f t="shared" si="218"/>
        <v>-400</v>
      </c>
      <c r="S720" s="10"/>
      <c r="T720" s="10">
        <f t="shared" si="212"/>
        <v>103299.99999999999</v>
      </c>
      <c r="U720" s="10"/>
      <c r="V720" s="10">
        <f t="shared" si="213"/>
        <v>-0.71389966227196311</v>
      </c>
      <c r="W720" s="10"/>
      <c r="X720" s="10">
        <f t="shared" si="214"/>
        <v>1.4100321519620545E-2</v>
      </c>
      <c r="Y720" s="10">
        <f t="shared" si="215"/>
        <v>1.6048737705526357</v>
      </c>
      <c r="Z720" s="10"/>
      <c r="AA720" s="10">
        <f t="shared" si="219"/>
        <v>-1.6849467571876525E-3</v>
      </c>
      <c r="AB720" s="10">
        <f t="shared" si="220"/>
        <v>-3.900874865887527E-3</v>
      </c>
      <c r="AC720" s="10"/>
      <c r="AD720" s="10">
        <f t="shared" si="221"/>
        <v>5.0141003215196207</v>
      </c>
      <c r="AE720" s="10">
        <f t="shared" si="216"/>
        <v>-4.3951262294473645</v>
      </c>
      <c r="AF720" s="10"/>
      <c r="AG720" s="24">
        <f t="shared" si="222"/>
        <v>-1.6849467571882215E-3</v>
      </c>
      <c r="AH720" s="24">
        <f t="shared" si="223"/>
        <v>-3.9008748658870829E-3</v>
      </c>
      <c r="AJ720" s="57">
        <f t="shared" si="224"/>
        <v>-1.4493599999999975</v>
      </c>
      <c r="AL720">
        <f>(1-EXP(-$AW$21*((A725-$AW$23)/($AW$19)^($AW$22+1))))</f>
        <v>9.4437616927411927E-4</v>
      </c>
      <c r="AR720" s="11">
        <f>($AW$18*$AW$15 -($AW$18*COS(RADIANS(A720)))-($AW$15*COS(RADIANS(DEGREES(ASIN(SIN(RADIANS(A721))*($AW$18/$AW$15)))))))</f>
        <v>-0.20682072743250551</v>
      </c>
      <c r="AS720">
        <f t="shared" si="207"/>
        <v>32.17635747475876</v>
      </c>
      <c r="BD720" s="9"/>
      <c r="BE720" s="9"/>
      <c r="BF720" s="9"/>
      <c r="BG720" s="9"/>
      <c r="BH720" s="9"/>
      <c r="BI720" s="9"/>
      <c r="BJ720" s="9"/>
      <c r="BK720" s="9"/>
      <c r="BL720" s="9"/>
      <c r="BM720" s="9"/>
      <c r="BN720" s="9"/>
      <c r="BO720" s="9"/>
      <c r="BP720" s="9"/>
      <c r="BQ720" s="9"/>
      <c r="BR720" s="9"/>
    </row>
    <row r="721" spans="1:572" customFormat="1" x14ac:dyDescent="0.2">
      <c r="A721" s="7">
        <v>356</v>
      </c>
      <c r="B721" s="7">
        <v>39.9</v>
      </c>
      <c r="C721" s="7">
        <f t="shared" si="217"/>
        <v>3.9899999999999994E-5</v>
      </c>
      <c r="D721" s="7"/>
      <c r="E721" s="7">
        <v>1.0289999999999999</v>
      </c>
      <c r="F721" s="7"/>
      <c r="G721" s="7">
        <v>0.96099999999999997</v>
      </c>
      <c r="H721" s="7">
        <v>1.0569999999999999</v>
      </c>
      <c r="I721" s="7">
        <v>0.998</v>
      </c>
      <c r="J721" s="7">
        <v>1.1020000000000001</v>
      </c>
      <c r="L721" s="13">
        <f t="shared" si="208"/>
        <v>3.9899999999999994E-5</v>
      </c>
      <c r="M721" s="12"/>
      <c r="N721" s="10">
        <f t="shared" si="209"/>
        <v>-0.26999999999999602</v>
      </c>
      <c r="O721" s="10">
        <f t="shared" si="210"/>
        <v>5.0000000000001155E-3</v>
      </c>
      <c r="P721" s="10"/>
      <c r="Q721" s="13">
        <f t="shared" si="211"/>
        <v>-2.6999999999999572E-7</v>
      </c>
      <c r="R721" s="10">
        <f t="shared" si="218"/>
        <v>500.00000000001455</v>
      </c>
      <c r="S721" s="10"/>
      <c r="T721" s="10">
        <f t="shared" si="212"/>
        <v>102899.99999999999</v>
      </c>
      <c r="U721" s="10"/>
      <c r="V721" s="10">
        <f t="shared" si="213"/>
        <v>-4.161197451382824</v>
      </c>
      <c r="W721" s="10"/>
      <c r="X721" s="10">
        <f t="shared" si="214"/>
        <v>1.2415374762432893E-2</v>
      </c>
      <c r="Y721" s="10">
        <f t="shared" si="215"/>
        <v>1.6009728956867482</v>
      </c>
      <c r="Z721" s="10"/>
      <c r="AA721" s="10">
        <f t="shared" si="219"/>
        <v>2.1051639954908202E-3</v>
      </c>
      <c r="AB721" s="10">
        <f t="shared" si="220"/>
        <v>-2.9488233525585272E-3</v>
      </c>
      <c r="AC721" s="10"/>
      <c r="AD721" s="10">
        <f t="shared" si="221"/>
        <v>5.0124153747624325</v>
      </c>
      <c r="AE721" s="10">
        <f t="shared" si="216"/>
        <v>-4.3990271043132516</v>
      </c>
      <c r="AF721" s="10"/>
      <c r="AG721" s="24">
        <f t="shared" si="222"/>
        <v>2.1051639954912105E-3</v>
      </c>
      <c r="AH721" s="24">
        <f t="shared" si="223"/>
        <v>-2.9488233525585272E-3</v>
      </c>
      <c r="AJ721" s="57">
        <f t="shared" si="224"/>
        <v>-1.0772999999999842</v>
      </c>
      <c r="AL721">
        <f>(1-EXP(-$AW$21*((A726-$AW$23)/($AW$19)^($AW$22+1))))</f>
        <v>9.4437616927411927E-4</v>
      </c>
      <c r="AR721" s="11">
        <f>($AW$18*$AW$15 -($AW$18*COS(RADIANS(A721)))-($AW$15*COS(RADIANS(DEGREES(ASIN(SIN(RADIANS(A722))*($AW$18/$AW$15)))))))</f>
        <v>-0.20698366098858248</v>
      </c>
      <c r="AS721">
        <f t="shared" si="207"/>
        <v>31.765160687787791</v>
      </c>
      <c r="BD721" s="9"/>
      <c r="BE721" s="9"/>
      <c r="BF721" s="9"/>
      <c r="BG721" s="9"/>
      <c r="BH721" s="9"/>
      <c r="BI721" s="9"/>
      <c r="BJ721" s="9"/>
      <c r="BK721" s="9"/>
      <c r="BL721" s="9"/>
      <c r="BM721" s="9"/>
      <c r="BN721" s="9"/>
      <c r="BO721" s="9"/>
      <c r="BP721" s="9"/>
      <c r="BQ721" s="9"/>
      <c r="BR721" s="9"/>
    </row>
    <row r="722" spans="1:572" customFormat="1" x14ac:dyDescent="0.2">
      <c r="A722" s="7">
        <v>357</v>
      </c>
      <c r="B722" s="7">
        <v>39.630000000000003</v>
      </c>
      <c r="C722" s="7">
        <f t="shared" si="217"/>
        <v>3.9629999999999998E-5</v>
      </c>
      <c r="D722" s="7"/>
      <c r="E722" s="7">
        <v>1.034</v>
      </c>
      <c r="F722" s="7"/>
      <c r="G722" s="7">
        <v>0.95199999999999996</v>
      </c>
      <c r="H722" s="7">
        <v>1.054</v>
      </c>
      <c r="I722" s="7">
        <v>0.98799999999999999</v>
      </c>
      <c r="J722" s="7">
        <v>1.143</v>
      </c>
      <c r="L722" s="13">
        <f t="shared" si="208"/>
        <v>3.9629999999999998E-5</v>
      </c>
      <c r="M722" s="12"/>
      <c r="N722" s="10">
        <f t="shared" si="209"/>
        <v>-0.20000000000000284</v>
      </c>
      <c r="O722" s="10">
        <f t="shared" si="210"/>
        <v>2.200000000000002E-2</v>
      </c>
      <c r="P722" s="10"/>
      <c r="Q722" s="13">
        <f t="shared" si="211"/>
        <v>-1.9999999999999809E-7</v>
      </c>
      <c r="R722" s="10">
        <f t="shared" si="218"/>
        <v>2200</v>
      </c>
      <c r="S722" s="10"/>
      <c r="T722" s="10">
        <f t="shared" si="212"/>
        <v>103400</v>
      </c>
      <c r="U722" s="10"/>
      <c r="V722" s="10">
        <f t="shared" si="213"/>
        <v>-6.7648392391182677</v>
      </c>
      <c r="W722" s="10"/>
      <c r="X722" s="10">
        <f t="shared" si="214"/>
        <v>1.4520538757923713E-2</v>
      </c>
      <c r="Y722" s="10">
        <f t="shared" si="215"/>
        <v>1.5980240723341896</v>
      </c>
      <c r="Z722" s="10"/>
      <c r="AA722" s="10">
        <f t="shared" si="219"/>
        <v>9.1433794398697622E-3</v>
      </c>
      <c r="AB722" s="10">
        <f t="shared" si="220"/>
        <v>-2.1972952609665697E-3</v>
      </c>
      <c r="AC722" s="10"/>
      <c r="AD722" s="10">
        <f t="shared" si="221"/>
        <v>5.0145205387579237</v>
      </c>
      <c r="AE722" s="10">
        <f t="shared" si="216"/>
        <v>-4.4019759276658101</v>
      </c>
      <c r="AF722" s="10"/>
      <c r="AG722" s="24">
        <f t="shared" si="222"/>
        <v>9.1433794398696477E-3</v>
      </c>
      <c r="AH722" s="24">
        <f t="shared" si="223"/>
        <v>-2.1972952609665697E-3</v>
      </c>
      <c r="AJ722" s="57">
        <f t="shared" si="224"/>
        <v>-0.7926000000000113</v>
      </c>
      <c r="AL722">
        <f>(1-EXP(-$AW$21*((A727-$AW$23)/($AW$19)^($AW$22+1))))</f>
        <v>9.4437616927411927E-4</v>
      </c>
      <c r="AR722" s="11">
        <f>($AW$18*$AW$15 -($AW$18*COS(RADIANS(A722)))-($AW$15*COS(RADIANS(DEGREES(ASIN(SIN(RADIANS(A723))*($AW$18/$AW$15)))))))</f>
        <v>-0.20710718748499279</v>
      </c>
      <c r="AS722">
        <f t="shared" si="207"/>
        <v>31.703513664408099</v>
      </c>
      <c r="BD722" s="9"/>
      <c r="BE722" s="9"/>
      <c r="BF722" s="9"/>
      <c r="BG722" s="9"/>
      <c r="BH722" s="9"/>
      <c r="BI722" s="9"/>
      <c r="BJ722" s="9"/>
      <c r="BK722" s="9"/>
      <c r="BL722" s="9"/>
      <c r="BM722" s="9"/>
      <c r="BN722" s="9"/>
      <c r="BO722" s="9"/>
      <c r="BP722" s="9"/>
      <c r="BQ722" s="9"/>
      <c r="BR722" s="9"/>
    </row>
    <row r="723" spans="1:572" customFormat="1" x14ac:dyDescent="0.2">
      <c r="A723" s="7">
        <v>358</v>
      </c>
      <c r="B723" s="7">
        <v>39.43</v>
      </c>
      <c r="C723" s="7">
        <f t="shared" si="217"/>
        <v>3.943E-5</v>
      </c>
      <c r="D723" s="7"/>
      <c r="E723" s="7">
        <v>1.056</v>
      </c>
      <c r="F723" s="7"/>
      <c r="G723" s="7">
        <v>0.94699999999999995</v>
      </c>
      <c r="H723" s="7">
        <v>1.0469999999999999</v>
      </c>
      <c r="I723" s="7">
        <v>0.97699999999999998</v>
      </c>
      <c r="J723" s="7">
        <v>1.252</v>
      </c>
      <c r="L723" s="13">
        <f t="shared" si="208"/>
        <v>3.943E-5</v>
      </c>
      <c r="M723" s="12"/>
      <c r="N723" s="10">
        <f t="shared" si="209"/>
        <v>-0.11999999999999744</v>
      </c>
      <c r="O723" s="10">
        <f t="shared" si="210"/>
        <v>2.200000000000002E-2</v>
      </c>
      <c r="P723" s="10"/>
      <c r="Q723" s="13">
        <f t="shared" si="211"/>
        <v>-1.1999999999999885E-7</v>
      </c>
      <c r="R723" s="10">
        <f t="shared" si="218"/>
        <v>2200</v>
      </c>
      <c r="S723" s="10"/>
      <c r="T723" s="10">
        <f t="shared" si="212"/>
        <v>105600</v>
      </c>
      <c r="U723" s="10"/>
      <c r="V723" s="10">
        <f>((AD725-AD724))/(AE725-AE724)</f>
        <v>-1.1423498440490578</v>
      </c>
      <c r="W723" s="10"/>
      <c r="X723" s="10">
        <f t="shared" si="214"/>
        <v>2.3663918197793475E-2</v>
      </c>
      <c r="Y723" s="10">
        <f t="shared" si="215"/>
        <v>1.5958267770732231</v>
      </c>
      <c r="Z723" s="10"/>
      <c r="AA723" s="10">
        <f t="shared" si="219"/>
        <v>8.9548426529264535E-3</v>
      </c>
      <c r="AB723" s="10">
        <f t="shared" si="220"/>
        <v>-1.3237332531339518E-3</v>
      </c>
      <c r="AC723" s="10"/>
      <c r="AD723" s="10">
        <f t="shared" si="221"/>
        <v>5.0236639181977933</v>
      </c>
      <c r="AE723" s="10">
        <f t="shared" si="216"/>
        <v>-4.4041732229267767</v>
      </c>
      <c r="AF723" s="10"/>
      <c r="AG723" s="24">
        <f t="shared" si="222"/>
        <v>8.9548426529262315E-3</v>
      </c>
      <c r="AH723" s="24">
        <f t="shared" si="223"/>
        <v>-1.3237332531339518E-3</v>
      </c>
      <c r="AJ723" s="57">
        <f t="shared" si="224"/>
        <v>-0.47315999999998992</v>
      </c>
      <c r="AL723">
        <f>(1-EXP(-$AW$21*((A728-$AW$23)/($AW$19)^($AW$22+1))))</f>
        <v>9.4437616927411927E-4</v>
      </c>
      <c r="AR723" s="11">
        <f>($AW$18*$AW$15 -($AW$18*COS(RADIANS(A723)))-($AW$15*COS(RADIANS(DEGREES(ASIN(SIN(RADIANS(A724))*($AW$18/$AW$15)))))))</f>
        <v>-0.2071912475085608</v>
      </c>
      <c r="AS723">
        <f t="shared" si="207"/>
        <v>32.214654759614383</v>
      </c>
      <c r="BD723" s="9"/>
      <c r="BE723" s="9"/>
      <c r="BF723" s="9"/>
      <c r="BG723" s="9"/>
      <c r="BH723" s="9"/>
      <c r="BI723" s="9"/>
      <c r="BJ723" s="9"/>
      <c r="BK723" s="9"/>
      <c r="BL723" s="9"/>
      <c r="BM723" s="9"/>
      <c r="BN723" s="9"/>
      <c r="BO723" s="9"/>
      <c r="BP723" s="9"/>
      <c r="BQ723" s="9"/>
      <c r="BR723" s="9"/>
    </row>
    <row r="724" spans="1:572" customFormat="1" x14ac:dyDescent="0.2">
      <c r="A724" s="14">
        <v>359</v>
      </c>
      <c r="B724" s="14">
        <v>39.31</v>
      </c>
      <c r="C724" s="14">
        <f t="shared" si="217"/>
        <v>3.9310000000000001E-5</v>
      </c>
      <c r="D724" s="14"/>
      <c r="E724" s="14">
        <v>1.0780000000000001</v>
      </c>
      <c r="F724" s="7"/>
      <c r="G724" s="14">
        <v>0.94299999999999995</v>
      </c>
      <c r="H724" s="14">
        <v>1.04</v>
      </c>
      <c r="I724" s="14">
        <v>0.98</v>
      </c>
      <c r="J724" s="14">
        <v>1.3480000000000001</v>
      </c>
      <c r="K724" s="15"/>
      <c r="L724" s="16">
        <f t="shared" si="208"/>
        <v>3.9310000000000001E-5</v>
      </c>
      <c r="M724" s="17"/>
      <c r="N724" s="18">
        <f t="shared" si="209"/>
        <v>-39.31</v>
      </c>
      <c r="O724" s="18">
        <f>C725-E724</f>
        <v>-1.0780000000000001</v>
      </c>
      <c r="P724" s="18"/>
      <c r="Q724" s="16">
        <f t="shared" si="211"/>
        <v>-3.9310000000000001E-5</v>
      </c>
      <c r="R724" s="18">
        <f>(T725-T724)</f>
        <v>-107800</v>
      </c>
      <c r="S724" s="18"/>
      <c r="T724" s="18">
        <f t="shared" si="212"/>
        <v>107800</v>
      </c>
      <c r="U724" s="18"/>
      <c r="V724" s="18" t="e">
        <f>((AD726-AD725))/(AE726-AE725)</f>
        <v>#DIV/0!</v>
      </c>
      <c r="W724" s="18"/>
      <c r="X724" s="18">
        <f t="shared" si="214"/>
        <v>3.2618760850719929E-2</v>
      </c>
      <c r="Y724" s="18">
        <f t="shared" si="215"/>
        <v>1.5945030438200891</v>
      </c>
      <c r="Z724" s="18"/>
      <c r="AA724" s="18">
        <f>V725-X724</f>
        <v>-3.2618760850719929E-2</v>
      </c>
      <c r="AB724" s="18">
        <f>X725-Y724</f>
        <v>-1.5945030438200891</v>
      </c>
      <c r="AC724" s="18"/>
      <c r="AD724" s="18">
        <f t="shared" si="221"/>
        <v>5.0326187608507196</v>
      </c>
      <c r="AE724" s="18">
        <f t="shared" si="216"/>
        <v>-4.4054969561799107</v>
      </c>
      <c r="AF724" s="10"/>
      <c r="AG724" s="24">
        <f t="shared" si="222"/>
        <v>-5.0326187608507196</v>
      </c>
      <c r="AH724" s="24">
        <f t="shared" si="223"/>
        <v>4.4054969561799107</v>
      </c>
      <c r="AJ724" s="57">
        <f t="shared" si="224"/>
        <v>-154.52761000000004</v>
      </c>
      <c r="AL724">
        <f>(1-EXP(-$AW$21*((A729-$AW$23)/($AW$19)^($AW$22+1))))</f>
        <v>9.4437616927411927E-4</v>
      </c>
      <c r="AR724" s="11">
        <f>($AW$18*$AW$15 -($AW$18*COS(RADIANS(A724)))-($AW$15*COS(RADIANS(DEGREES(ASIN(SIN(RADIANS(A725))*($AW$18/$AW$15)))))))</f>
        <v>-0.20723580238573025</v>
      </c>
      <c r="AS724">
        <f t="shared" si="207"/>
        <v>32.785709829350338</v>
      </c>
      <c r="BD724" s="9"/>
      <c r="BE724" s="9"/>
      <c r="BF724" s="9"/>
      <c r="BG724" s="9"/>
      <c r="BH724" s="9"/>
      <c r="BI724" s="9"/>
      <c r="BJ724" s="9"/>
      <c r="BK724" s="9"/>
      <c r="BL724" s="9"/>
      <c r="BM724" s="9"/>
      <c r="BN724" s="9"/>
      <c r="BO724" s="9"/>
      <c r="BP724" s="9"/>
      <c r="BQ724" s="9"/>
      <c r="BR724" s="9"/>
    </row>
    <row r="725" spans="1:572" customFormat="1" x14ac:dyDescent="0.2">
      <c r="A725" s="9"/>
      <c r="B725" s="9"/>
      <c r="C725" s="9"/>
      <c r="D725" s="9"/>
      <c r="E725" s="9"/>
      <c r="F725" s="14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10"/>
      <c r="BD725" s="9"/>
      <c r="BE725" s="9"/>
      <c r="BF725" s="9"/>
      <c r="BG725" s="9"/>
      <c r="BH725" s="9"/>
      <c r="BI725" s="9"/>
      <c r="BJ725" s="9"/>
      <c r="BK725" s="9"/>
      <c r="BL725" s="9"/>
      <c r="BM725" s="9"/>
      <c r="BN725" s="9"/>
      <c r="BO725" s="9"/>
      <c r="BP725" s="9"/>
      <c r="BQ725" s="9"/>
      <c r="BR725" s="9"/>
    </row>
    <row r="726" spans="1:572" customFormat="1" x14ac:dyDescent="0.2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10"/>
      <c r="BD726" s="9"/>
      <c r="BE726" s="9"/>
      <c r="BF726" s="9"/>
      <c r="BG726" s="9"/>
      <c r="BH726" s="9"/>
      <c r="BI726" s="9"/>
      <c r="BJ726" s="9"/>
      <c r="BK726" s="9"/>
      <c r="BL726" s="9"/>
      <c r="BM726" s="9"/>
      <c r="BN726" s="9"/>
      <c r="BO726" s="9"/>
      <c r="BP726" s="9"/>
      <c r="BQ726" s="9"/>
      <c r="BR726" s="9"/>
    </row>
    <row r="727" spans="1:572" customFormat="1" x14ac:dyDescent="0.2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10"/>
      <c r="BD727" s="9"/>
      <c r="BE727" s="9"/>
      <c r="BF727" s="9"/>
      <c r="BG727" s="9"/>
      <c r="BH727" s="9"/>
      <c r="BI727" s="9"/>
      <c r="BJ727" s="9"/>
      <c r="BK727" s="9"/>
      <c r="BL727" s="9"/>
      <c r="BM727" s="9"/>
      <c r="BN727" s="9"/>
      <c r="BO727" s="9"/>
      <c r="BP727" s="9"/>
      <c r="BQ727" s="9"/>
      <c r="BR727" s="9"/>
    </row>
    <row r="728" spans="1:572" customFormat="1" x14ac:dyDescent="0.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10"/>
      <c r="BD728" s="9"/>
      <c r="BE728" s="9"/>
      <c r="BF728" s="9"/>
      <c r="BG728" s="9"/>
      <c r="BH728" s="9"/>
      <c r="BI728" s="9"/>
      <c r="BJ728" s="9"/>
      <c r="BK728" s="9"/>
      <c r="BL728" s="9"/>
      <c r="BM728" s="9"/>
      <c r="BN728" s="9"/>
      <c r="BO728" s="9"/>
      <c r="BP728" s="9"/>
      <c r="BQ728" s="9"/>
      <c r="BR728" s="9"/>
    </row>
    <row r="729" spans="1:572" customFormat="1" x14ac:dyDescent="0.2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10"/>
      <c r="BD729" s="9"/>
      <c r="BE729" s="9"/>
      <c r="BF729" s="9"/>
      <c r="BG729" s="9"/>
      <c r="BH729" s="9"/>
      <c r="BI729" s="9"/>
      <c r="BJ729" s="9"/>
      <c r="BK729" s="9"/>
      <c r="BL729" s="9"/>
      <c r="BM729" s="9"/>
      <c r="BN729" s="9"/>
      <c r="BO729" s="9"/>
      <c r="BP729" s="9"/>
      <c r="BQ729" s="9"/>
      <c r="BR729" s="9"/>
    </row>
    <row r="730" spans="1:572" customFormat="1" x14ac:dyDescent="0.2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10"/>
      <c r="BD730" s="9"/>
      <c r="BE730" s="9"/>
      <c r="BF730" s="9"/>
      <c r="BG730" s="9"/>
      <c r="BH730" s="9"/>
      <c r="BI730" s="9"/>
      <c r="BJ730" s="9"/>
      <c r="BK730" s="9"/>
      <c r="BL730" s="9"/>
      <c r="BM730" s="9"/>
      <c r="BN730" s="9"/>
      <c r="BO730" s="9"/>
      <c r="BP730" s="9"/>
      <c r="BQ730" s="9"/>
      <c r="BR730" s="9"/>
    </row>
    <row r="731" spans="1:572" customFormat="1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10"/>
      <c r="BD731" s="9"/>
      <c r="BE731" s="9"/>
      <c r="BF731" s="9"/>
      <c r="BG731" s="9"/>
      <c r="BH731" s="9"/>
      <c r="BI731" s="9"/>
      <c r="BJ731" s="9"/>
      <c r="BK731" s="9"/>
      <c r="BL731" s="9"/>
      <c r="BM731" s="9"/>
      <c r="BN731" s="9"/>
      <c r="BO731" s="9"/>
      <c r="BP731" s="9"/>
      <c r="BQ731" s="9"/>
      <c r="BR731" s="9"/>
    </row>
    <row r="732" spans="1:572" customFormat="1" x14ac:dyDescent="0.2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BD732" s="9"/>
      <c r="BE732" s="9"/>
      <c r="BF732" s="9"/>
      <c r="BG732" s="9"/>
      <c r="BH732" s="9"/>
      <c r="BI732" s="9"/>
      <c r="BJ732" s="9"/>
      <c r="BK732" s="9"/>
      <c r="BL732" s="9"/>
      <c r="BM732" s="9"/>
      <c r="BN732" s="9"/>
      <c r="BO732" s="9"/>
      <c r="BP732" s="9"/>
      <c r="BQ732" s="9"/>
      <c r="BR732" s="9"/>
    </row>
    <row r="733" spans="1:572" customFormat="1" x14ac:dyDescent="0.2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/>
      <c r="AT733" s="9"/>
      <c r="AU733" s="9"/>
      <c r="AV733" s="9"/>
      <c r="AW733" s="9"/>
      <c r="AX733" s="9"/>
      <c r="AY733" s="9"/>
      <c r="AZ733" s="9"/>
      <c r="BA733" s="9"/>
      <c r="BB733" s="9"/>
      <c r="BC733" s="9"/>
      <c r="BD733" s="9"/>
      <c r="BE733" s="9"/>
      <c r="BF733" s="9"/>
      <c r="BG733" s="9"/>
      <c r="BH733" s="9"/>
      <c r="BI733" s="9"/>
      <c r="BJ733" s="9"/>
      <c r="BK733" s="9"/>
      <c r="BL733" s="9"/>
      <c r="BM733" s="9"/>
      <c r="BN733" s="9"/>
      <c r="BO733" s="9"/>
      <c r="BP733" s="9"/>
      <c r="BQ733" s="9"/>
      <c r="BR733" s="9"/>
      <c r="BS733" s="9"/>
      <c r="BT733" s="9"/>
      <c r="BU733" s="9"/>
      <c r="BV733" s="9"/>
      <c r="BW733" s="9"/>
      <c r="BX733" s="9"/>
      <c r="BY733" s="9"/>
      <c r="BZ733" s="9"/>
      <c r="CA733" s="9"/>
      <c r="CB733" s="9"/>
      <c r="CC733" s="9"/>
      <c r="CD733" s="9"/>
      <c r="CE733" s="9"/>
      <c r="CF733" s="9"/>
      <c r="CG733" s="9"/>
      <c r="CH733" s="9"/>
      <c r="CI733" s="9"/>
      <c r="CJ733" s="9"/>
      <c r="CK733" s="9"/>
      <c r="CL733" s="9"/>
      <c r="CM733" s="9"/>
      <c r="CN733" s="9"/>
      <c r="CO733" s="9"/>
      <c r="CP733" s="9"/>
      <c r="CQ733" s="9"/>
      <c r="CR733" s="9"/>
      <c r="CS733" s="9"/>
      <c r="CT733" s="9"/>
      <c r="CU733" s="9"/>
      <c r="CV733" s="9"/>
      <c r="CW733" s="9"/>
      <c r="CX733" s="9"/>
      <c r="CY733" s="9"/>
      <c r="CZ733" s="9"/>
      <c r="DA733" s="9"/>
      <c r="DB733" s="9"/>
      <c r="DC733" s="9"/>
      <c r="DD733" s="9"/>
      <c r="DE733" s="9"/>
      <c r="DF733" s="9"/>
      <c r="DG733" s="9"/>
      <c r="DH733" s="9"/>
      <c r="DI733" s="9"/>
      <c r="DJ733" s="9"/>
      <c r="DK733" s="9"/>
      <c r="DL733" s="9"/>
      <c r="DM733" s="9"/>
      <c r="DN733" s="9"/>
      <c r="DO733" s="9"/>
      <c r="DP733" s="9"/>
      <c r="DQ733" s="9"/>
      <c r="DR733" s="9"/>
      <c r="DS733" s="9"/>
      <c r="DT733" s="9"/>
      <c r="DU733" s="9"/>
      <c r="DV733" s="9"/>
      <c r="DW733" s="9"/>
      <c r="DX733" s="9"/>
      <c r="DY733" s="9"/>
      <c r="DZ733" s="9"/>
      <c r="EA733" s="9"/>
      <c r="EB733" s="9"/>
      <c r="EC733" s="9"/>
      <c r="ED733" s="9"/>
      <c r="EE733" s="9"/>
      <c r="EF733" s="9"/>
      <c r="EG733" s="9"/>
      <c r="EH733" s="9"/>
      <c r="EI733" s="9"/>
      <c r="EJ733" s="9"/>
      <c r="EK733" s="9"/>
      <c r="EL733" s="9"/>
      <c r="EM733" s="9"/>
      <c r="EN733" s="9"/>
      <c r="EO733" s="9"/>
      <c r="EP733" s="9"/>
      <c r="EQ733" s="9"/>
      <c r="ER733" s="9"/>
      <c r="ES733" s="9"/>
      <c r="ET733" s="9"/>
      <c r="EU733" s="9"/>
      <c r="EV733" s="9"/>
      <c r="EW733" s="9"/>
      <c r="EX733" s="9"/>
      <c r="EY733" s="9"/>
      <c r="EZ733" s="9"/>
      <c r="FA733" s="9"/>
      <c r="FB733" s="9"/>
      <c r="FC733" s="9"/>
      <c r="FD733" s="9"/>
      <c r="FE733" s="9"/>
      <c r="FF733" s="9"/>
      <c r="FG733" s="9"/>
      <c r="FH733" s="9"/>
      <c r="FI733" s="9"/>
      <c r="FJ733" s="9"/>
      <c r="FK733" s="9"/>
      <c r="FL733" s="9"/>
      <c r="FM733" s="9"/>
      <c r="FN733" s="9"/>
      <c r="FO733" s="9"/>
      <c r="FP733" s="9"/>
      <c r="FQ733" s="9"/>
      <c r="FR733" s="9"/>
      <c r="FS733" s="9"/>
      <c r="FT733" s="9"/>
      <c r="FU733" s="9"/>
      <c r="FV733" s="9"/>
      <c r="FW733" s="9"/>
      <c r="FX733" s="9"/>
      <c r="FY733" s="9"/>
      <c r="FZ733" s="9"/>
      <c r="GA733" s="9"/>
      <c r="GB733" s="9"/>
      <c r="GC733" s="9"/>
      <c r="GD733" s="9"/>
      <c r="GE733" s="9"/>
      <c r="GF733" s="9"/>
      <c r="GG733" s="9"/>
      <c r="GH733" s="9"/>
      <c r="GI733" s="9"/>
      <c r="GJ733" s="9"/>
      <c r="GK733" s="9"/>
      <c r="GL733" s="9"/>
      <c r="GM733" s="9"/>
      <c r="GN733" s="9"/>
      <c r="GO733" s="9"/>
      <c r="GP733" s="9"/>
      <c r="GQ733" s="9"/>
      <c r="GR733" s="9"/>
      <c r="GS733" s="9"/>
      <c r="GT733" s="9"/>
      <c r="GU733" s="9"/>
      <c r="GV733" s="9"/>
      <c r="GW733" s="9"/>
      <c r="GX733" s="9"/>
      <c r="GY733" s="9"/>
      <c r="GZ733" s="9"/>
      <c r="HA733" s="9"/>
      <c r="HB733" s="9"/>
      <c r="HC733" s="9"/>
      <c r="HD733" s="9"/>
      <c r="HE733" s="9"/>
      <c r="HF733" s="9"/>
      <c r="HG733" s="9"/>
      <c r="HH733" s="9"/>
      <c r="HI733" s="9"/>
      <c r="HJ733" s="9"/>
      <c r="HK733" s="9"/>
      <c r="HL733" s="9"/>
      <c r="HM733" s="9"/>
      <c r="HN733" s="9"/>
      <c r="HO733" s="9"/>
      <c r="HP733" s="9"/>
      <c r="HQ733" s="9"/>
      <c r="HR733" s="9"/>
      <c r="HS733" s="9"/>
      <c r="HT733" s="9"/>
      <c r="HU733" s="9"/>
      <c r="HV733" s="9"/>
      <c r="HW733" s="9"/>
      <c r="HX733" s="9"/>
      <c r="HY733" s="9"/>
      <c r="HZ733" s="9"/>
      <c r="IA733" s="9"/>
      <c r="IB733" s="9"/>
      <c r="IC733" s="9"/>
      <c r="ID733" s="9"/>
      <c r="IE733" s="9"/>
      <c r="IF733" s="9"/>
      <c r="IG733" s="9"/>
      <c r="IH733" s="9"/>
      <c r="II733" s="9"/>
      <c r="IJ733" s="9"/>
      <c r="IK733" s="9"/>
      <c r="IL733" s="9"/>
      <c r="IM733" s="9"/>
      <c r="IN733" s="9"/>
      <c r="IO733" s="9"/>
      <c r="IP733" s="9"/>
      <c r="IQ733" s="9"/>
      <c r="IR733" s="9"/>
      <c r="IS733" s="9"/>
      <c r="IT733" s="9"/>
      <c r="IU733" s="9"/>
      <c r="IV733" s="9"/>
      <c r="IW733" s="9"/>
      <c r="IX733" s="9"/>
      <c r="IY733" s="9"/>
      <c r="IZ733" s="9"/>
      <c r="JA733" s="9"/>
      <c r="JB733" s="9"/>
      <c r="JC733" s="9"/>
      <c r="JD733" s="9"/>
      <c r="JE733" s="9"/>
      <c r="JF733" s="9"/>
      <c r="JG733" s="9"/>
      <c r="JH733" s="9"/>
      <c r="JI733" s="9"/>
      <c r="JJ733" s="9"/>
      <c r="JK733" s="9"/>
      <c r="JL733" s="9"/>
      <c r="JM733" s="9"/>
      <c r="JN733" s="9"/>
      <c r="JO733" s="9"/>
      <c r="JP733" s="9"/>
      <c r="JQ733" s="9"/>
      <c r="JR733" s="9"/>
      <c r="JS733" s="9"/>
      <c r="JT733" s="9"/>
      <c r="JU733" s="9"/>
      <c r="JV733" s="9"/>
      <c r="JW733" s="9"/>
      <c r="JX733" s="9"/>
      <c r="JY733" s="9"/>
      <c r="JZ733" s="9"/>
      <c r="KA733" s="9"/>
      <c r="KB733" s="9"/>
      <c r="KC733" s="9"/>
      <c r="KD733" s="9"/>
      <c r="KE733" s="9"/>
      <c r="KF733" s="9"/>
      <c r="KG733" s="9"/>
      <c r="KH733" s="9"/>
      <c r="KI733" s="9"/>
      <c r="KJ733" s="9"/>
      <c r="KK733" s="9"/>
      <c r="KL733" s="9"/>
      <c r="KM733" s="9"/>
      <c r="KN733" s="9"/>
      <c r="KO733" s="9"/>
      <c r="KP733" s="9"/>
      <c r="KQ733" s="9"/>
      <c r="KR733" s="9"/>
      <c r="KS733" s="9"/>
      <c r="KT733" s="9"/>
      <c r="KU733" s="9"/>
      <c r="KV733" s="9"/>
      <c r="KW733" s="9"/>
      <c r="KX733" s="9"/>
      <c r="KY733" s="9"/>
      <c r="KZ733" s="9"/>
      <c r="LA733" s="9"/>
      <c r="LB733" s="9"/>
      <c r="LC733" s="9"/>
      <c r="LD733" s="9"/>
      <c r="LE733" s="9"/>
      <c r="LF733" s="9"/>
      <c r="LG733" s="9"/>
      <c r="LH733" s="9"/>
      <c r="LI733" s="9"/>
      <c r="LJ733" s="9"/>
      <c r="LK733" s="9"/>
      <c r="LL733" s="9"/>
      <c r="LM733" s="9"/>
      <c r="LN733" s="9"/>
      <c r="LO733" s="9"/>
      <c r="LP733" s="9"/>
      <c r="LQ733" s="9"/>
      <c r="LR733" s="9"/>
      <c r="LS733" s="9"/>
      <c r="LT733" s="9"/>
      <c r="LU733" s="9"/>
      <c r="LV733" s="9"/>
      <c r="LW733" s="9"/>
      <c r="LX733" s="9"/>
      <c r="LY733" s="9"/>
      <c r="LZ733" s="9"/>
      <c r="MA733" s="9"/>
      <c r="MB733" s="9"/>
      <c r="MC733" s="9"/>
      <c r="MD733" s="9"/>
      <c r="ME733" s="9"/>
      <c r="MF733" s="9"/>
      <c r="MG733" s="9"/>
      <c r="MH733" s="9"/>
      <c r="MI733" s="9"/>
      <c r="MJ733" s="9"/>
      <c r="MK733" s="9"/>
      <c r="ML733" s="9"/>
      <c r="MM733" s="9"/>
      <c r="MN733" s="9"/>
      <c r="MO733" s="9"/>
      <c r="MP733" s="9"/>
      <c r="MQ733" s="9"/>
      <c r="MR733" s="9"/>
      <c r="MS733" s="9"/>
      <c r="MT733" s="9"/>
      <c r="MU733" s="9"/>
      <c r="MV733" s="9"/>
      <c r="MW733" s="9"/>
      <c r="MX733" s="9"/>
      <c r="MY733" s="9"/>
      <c r="MZ733" s="9"/>
      <c r="NA733" s="9"/>
      <c r="NB733" s="9"/>
      <c r="NC733" s="9"/>
      <c r="ND733" s="9"/>
      <c r="NE733" s="9"/>
      <c r="NF733" s="9"/>
      <c r="NG733" s="9"/>
      <c r="NH733" s="9"/>
      <c r="NI733" s="9"/>
      <c r="NJ733" s="9"/>
      <c r="NK733" s="9"/>
      <c r="NL733" s="9"/>
      <c r="NM733" s="9"/>
      <c r="NN733" s="9"/>
      <c r="NO733" s="9"/>
      <c r="NP733" s="9"/>
      <c r="NQ733" s="9"/>
      <c r="NR733" s="9"/>
      <c r="NS733" s="9"/>
      <c r="NT733" s="9"/>
      <c r="NU733" s="9"/>
      <c r="NV733" s="9"/>
      <c r="NW733" s="9"/>
      <c r="NX733" s="9"/>
      <c r="NY733" s="9"/>
      <c r="NZ733" s="9"/>
      <c r="OA733" s="9"/>
      <c r="OB733" s="9"/>
      <c r="OC733" s="9"/>
      <c r="OD733" s="9"/>
      <c r="OE733" s="9"/>
      <c r="OF733" s="9"/>
      <c r="OG733" s="9"/>
      <c r="OH733" s="9"/>
      <c r="OI733" s="9"/>
      <c r="OJ733" s="9"/>
      <c r="OK733" s="9"/>
      <c r="OL733" s="9"/>
      <c r="OM733" s="9"/>
      <c r="ON733" s="9"/>
      <c r="OO733" s="9"/>
      <c r="OP733" s="9"/>
      <c r="OQ733" s="9"/>
      <c r="OR733" s="9"/>
      <c r="OS733" s="9"/>
      <c r="OT733" s="9"/>
      <c r="OU733" s="9"/>
      <c r="OV733" s="9"/>
      <c r="OW733" s="9"/>
      <c r="OX733" s="9"/>
      <c r="OY733" s="9"/>
      <c r="OZ733" s="9"/>
      <c r="PA733" s="9"/>
      <c r="PB733" s="9"/>
      <c r="PC733" s="9"/>
      <c r="PD733" s="9"/>
      <c r="PE733" s="9"/>
      <c r="PF733" s="9"/>
      <c r="PG733" s="9"/>
      <c r="PH733" s="9"/>
      <c r="PI733" s="9"/>
      <c r="PJ733" s="9"/>
      <c r="PK733" s="9"/>
      <c r="PL733" s="9"/>
      <c r="PM733" s="9"/>
      <c r="PN733" s="9"/>
      <c r="PO733" s="9"/>
      <c r="PP733" s="9"/>
      <c r="PQ733" s="9"/>
      <c r="PR733" s="9"/>
      <c r="PS733" s="9"/>
      <c r="PT733" s="9"/>
      <c r="PU733" s="9"/>
      <c r="PV733" s="9"/>
      <c r="PW733" s="9"/>
      <c r="PX733" s="9"/>
      <c r="PY733" s="9"/>
      <c r="PZ733" s="9"/>
      <c r="QA733" s="9"/>
      <c r="QB733" s="9"/>
      <c r="QC733" s="9"/>
      <c r="QD733" s="9"/>
      <c r="QE733" s="9"/>
      <c r="QF733" s="9"/>
      <c r="QG733" s="9"/>
      <c r="QH733" s="9"/>
      <c r="QI733" s="9"/>
      <c r="QJ733" s="9"/>
      <c r="QK733" s="9"/>
      <c r="QL733" s="9"/>
      <c r="QM733" s="9"/>
      <c r="QN733" s="9"/>
      <c r="QO733" s="9"/>
      <c r="QP733" s="9"/>
      <c r="QQ733" s="9"/>
      <c r="QR733" s="9"/>
      <c r="QS733" s="9"/>
      <c r="QT733" s="9"/>
      <c r="QU733" s="9"/>
      <c r="QV733" s="9"/>
      <c r="QW733" s="9"/>
      <c r="QX733" s="9"/>
      <c r="QY733" s="9"/>
      <c r="QZ733" s="9"/>
      <c r="RA733" s="9"/>
      <c r="RB733" s="9"/>
      <c r="RC733" s="9"/>
      <c r="RD733" s="9"/>
      <c r="RE733" s="9"/>
      <c r="RF733" s="9"/>
      <c r="RG733" s="9"/>
      <c r="RH733" s="9"/>
      <c r="RI733" s="9"/>
      <c r="RJ733" s="9"/>
      <c r="RK733" s="9"/>
      <c r="RL733" s="9"/>
      <c r="RM733" s="9"/>
      <c r="RN733" s="9"/>
      <c r="RO733" s="9"/>
      <c r="RP733" s="9"/>
      <c r="RQ733" s="9"/>
      <c r="RR733" s="9"/>
      <c r="RS733" s="9"/>
      <c r="RT733" s="9"/>
      <c r="RU733" s="9"/>
      <c r="RV733" s="9"/>
      <c r="RW733" s="9"/>
      <c r="RX733" s="9"/>
      <c r="RY733" s="9"/>
      <c r="RZ733" s="9"/>
      <c r="SA733" s="9"/>
      <c r="SB733" s="9"/>
      <c r="SC733" s="9"/>
      <c r="SD733" s="9"/>
      <c r="SE733" s="9"/>
      <c r="SF733" s="9"/>
      <c r="SG733" s="9"/>
      <c r="SH733" s="9"/>
      <c r="SI733" s="9"/>
      <c r="SJ733" s="9"/>
      <c r="SK733" s="9"/>
      <c r="SL733" s="9"/>
      <c r="SM733" s="9"/>
      <c r="SN733" s="9"/>
      <c r="SO733" s="9"/>
      <c r="SP733" s="9"/>
      <c r="SQ733" s="9"/>
      <c r="SR733" s="9"/>
      <c r="SS733" s="9"/>
      <c r="ST733" s="9"/>
      <c r="SU733" s="9"/>
      <c r="SV733" s="9"/>
      <c r="SW733" s="9"/>
      <c r="SX733" s="9"/>
      <c r="SY733" s="9"/>
      <c r="SZ733" s="9"/>
      <c r="TA733" s="9"/>
      <c r="TB733" s="9"/>
      <c r="TC733" s="9"/>
      <c r="TD733" s="9"/>
      <c r="TE733" s="9"/>
      <c r="TF733" s="9"/>
      <c r="TG733" s="9"/>
      <c r="TH733" s="9"/>
      <c r="TI733" s="9"/>
      <c r="TJ733" s="9"/>
      <c r="TK733" s="9"/>
      <c r="TL733" s="9"/>
      <c r="TM733" s="9"/>
      <c r="TN733" s="9"/>
      <c r="TO733" s="9"/>
      <c r="TP733" s="9"/>
      <c r="TQ733" s="9"/>
      <c r="TR733" s="9"/>
      <c r="TS733" s="9"/>
      <c r="TT733" s="9"/>
      <c r="TU733" s="9"/>
      <c r="TV733" s="9"/>
      <c r="TW733" s="9"/>
      <c r="TX733" s="9"/>
      <c r="TY733" s="9"/>
      <c r="TZ733" s="9"/>
      <c r="UA733" s="9"/>
      <c r="UB733" s="9"/>
      <c r="UC733" s="9"/>
      <c r="UD733" s="9"/>
      <c r="UE733" s="9"/>
      <c r="UF733" s="9"/>
      <c r="UG733" s="9"/>
      <c r="UH733" s="9"/>
      <c r="UI733" s="9"/>
      <c r="UJ733" s="9"/>
      <c r="UK733" s="9"/>
      <c r="UL733" s="9"/>
      <c r="UM733" s="9"/>
      <c r="UN733" s="9"/>
      <c r="UO733" s="9"/>
      <c r="UP733" s="9"/>
      <c r="UQ733" s="9"/>
      <c r="UR733" s="9"/>
      <c r="US733" s="9"/>
      <c r="UT733" s="9"/>
      <c r="UU733" s="9"/>
      <c r="UV733" s="9"/>
      <c r="UW733" s="9"/>
      <c r="UX733" s="9"/>
      <c r="UY733" s="9"/>
      <c r="UZ733" s="9"/>
    </row>
  </sheetData>
  <mergeCells count="3">
    <mergeCell ref="G3:J3"/>
    <mergeCell ref="B3:C3"/>
    <mergeCell ref="A1:E1"/>
  </mergeCells>
  <phoneticPr fontId="0" type="noConversion"/>
  <conditionalFormatting sqref="AR5:AS724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185:AS7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rgb="FFFFFF00"/>
  </sheetPr>
  <dimension ref="A1:AP725"/>
  <sheetViews>
    <sheetView workbookViewId="0">
      <selection activeCell="E5" sqref="E5"/>
    </sheetView>
  </sheetViews>
  <sheetFormatPr defaultRowHeight="12.75" x14ac:dyDescent="0.2"/>
  <cols>
    <col min="1" max="1" width="13.140625" customWidth="1"/>
    <col min="3" max="3" width="11" bestFit="1" customWidth="1"/>
    <col min="4" max="4" width="3.7109375" customWidth="1"/>
    <col min="5" max="5" width="10.7109375" customWidth="1"/>
    <col min="6" max="6" width="3.7109375" customWidth="1"/>
    <col min="11" max="11" width="3.7109375" customWidth="1"/>
    <col min="12" max="12" width="12.140625" customWidth="1"/>
    <col min="13" max="13" width="3.85546875" customWidth="1"/>
    <col min="16" max="16" width="3.7109375" customWidth="1"/>
    <col min="19" max="19" width="3.7109375" customWidth="1"/>
    <col min="20" max="20" width="11.28515625" customWidth="1"/>
    <col min="21" max="21" width="3.7109375" customWidth="1"/>
    <col min="23" max="23" width="3.7109375" customWidth="1"/>
    <col min="24" max="24" width="10" customWidth="1"/>
    <col min="26" max="26" width="3.7109375" customWidth="1"/>
    <col min="27" max="27" width="10.5703125" customWidth="1"/>
    <col min="28" max="28" width="9.42578125" customWidth="1"/>
    <col min="29" max="29" width="3.7109375" customWidth="1"/>
    <col min="31" max="31" width="12" customWidth="1"/>
    <col min="32" max="32" width="3.7109375" customWidth="1"/>
    <col min="33" max="34" width="12" customWidth="1"/>
    <col min="36" max="36" width="9.140625" customWidth="1"/>
  </cols>
  <sheetData>
    <row r="1" spans="1:42" x14ac:dyDescent="0.2">
      <c r="A1" s="47" t="s">
        <v>280</v>
      </c>
      <c r="B1" s="48"/>
      <c r="C1" s="48"/>
      <c r="D1" s="48"/>
      <c r="E1" s="48"/>
      <c r="F1" s="29"/>
    </row>
    <row r="2" spans="1:42" ht="15" x14ac:dyDescent="0.2">
      <c r="A2" s="25" t="s">
        <v>281</v>
      </c>
      <c r="B2" s="23" t="s">
        <v>282</v>
      </c>
      <c r="C2" s="22">
        <v>1600</v>
      </c>
      <c r="D2" s="23"/>
      <c r="F2" s="23"/>
    </row>
    <row r="3" spans="1:42" ht="15" x14ac:dyDescent="0.2">
      <c r="A3" s="26" t="s">
        <v>276</v>
      </c>
      <c r="B3" s="45">
        <v>5500</v>
      </c>
      <c r="C3" s="46"/>
      <c r="D3" s="27"/>
      <c r="E3" s="27"/>
      <c r="F3" s="23"/>
      <c r="G3" s="49" t="s">
        <v>285</v>
      </c>
      <c r="H3" s="49"/>
      <c r="I3" s="49"/>
      <c r="J3" s="49"/>
    </row>
    <row r="4" spans="1:42" x14ac:dyDescent="0.2">
      <c r="A4" s="19" t="s">
        <v>0</v>
      </c>
      <c r="B4" s="19" t="s">
        <v>1</v>
      </c>
      <c r="C4" s="19" t="s">
        <v>284</v>
      </c>
      <c r="D4" s="34"/>
      <c r="E4" s="19" t="s">
        <v>2</v>
      </c>
      <c r="G4" s="19" t="s">
        <v>3</v>
      </c>
      <c r="H4" s="19" t="s">
        <v>4</v>
      </c>
      <c r="I4" s="19" t="s">
        <v>5</v>
      </c>
      <c r="J4" s="19" t="s">
        <v>6</v>
      </c>
      <c r="L4" s="20" t="s">
        <v>275</v>
      </c>
      <c r="M4" s="10"/>
      <c r="N4" s="20" t="s">
        <v>270</v>
      </c>
      <c r="O4" s="20" t="s">
        <v>271</v>
      </c>
      <c r="P4" s="11"/>
      <c r="Q4" s="20" t="s">
        <v>272</v>
      </c>
      <c r="R4" s="20" t="s">
        <v>273</v>
      </c>
      <c r="S4" s="11"/>
      <c r="T4" s="20" t="s">
        <v>266</v>
      </c>
      <c r="U4" s="11"/>
      <c r="V4" s="19" t="s">
        <v>261</v>
      </c>
      <c r="W4" s="10"/>
      <c r="X4" s="20" t="s">
        <v>274</v>
      </c>
      <c r="Y4" s="20" t="s">
        <v>268</v>
      </c>
      <c r="Z4" s="11"/>
      <c r="AA4" s="20" t="s">
        <v>278</v>
      </c>
      <c r="AB4" s="20" t="s">
        <v>279</v>
      </c>
      <c r="AC4" s="11"/>
      <c r="AD4" s="20" t="s">
        <v>267</v>
      </c>
      <c r="AE4" s="20" t="s">
        <v>269</v>
      </c>
      <c r="AF4" s="30"/>
      <c r="AG4" s="20" t="s">
        <v>287</v>
      </c>
      <c r="AH4" s="20" t="s">
        <v>288</v>
      </c>
      <c r="AJ4" t="s">
        <v>9</v>
      </c>
      <c r="AK4" t="s">
        <v>10</v>
      </c>
      <c r="AL4" t="s">
        <v>11</v>
      </c>
      <c r="AM4" t="s">
        <v>3</v>
      </c>
      <c r="AN4" t="s">
        <v>4</v>
      </c>
      <c r="AO4" t="s">
        <v>5</v>
      </c>
      <c r="AP4" t="s">
        <v>6</v>
      </c>
    </row>
    <row r="5" spans="1:42" x14ac:dyDescent="0.2">
      <c r="A5" s="10">
        <v>-360</v>
      </c>
      <c r="B5" s="10">
        <v>39.270000000000003</v>
      </c>
      <c r="C5" s="10">
        <f>B5*10^-6</f>
        <v>3.9270000000000002E-5</v>
      </c>
      <c r="D5" s="10"/>
      <c r="E5" s="5">
        <v>0.99199999999999999</v>
      </c>
      <c r="F5" s="33"/>
      <c r="G5" s="10">
        <v>0.86799999999999999</v>
      </c>
      <c r="H5" s="10">
        <v>0.94099999999999995</v>
      </c>
      <c r="I5" s="10">
        <v>0.88200000000000001</v>
      </c>
      <c r="J5" s="10">
        <v>1.2789999999999999</v>
      </c>
      <c r="K5" s="10"/>
      <c r="L5" s="10">
        <f>C5</f>
        <v>3.9270000000000002E-5</v>
      </c>
      <c r="M5" s="10"/>
      <c r="N5" s="10">
        <f>B6-B5</f>
        <v>3.9999999999999147E-2</v>
      </c>
      <c r="O5" s="10">
        <f>E6-E5</f>
        <v>-2.0000000000000018E-2</v>
      </c>
      <c r="P5" s="10"/>
      <c r="Q5" s="10">
        <f>L6-L5</f>
        <v>3.9999999999999617E-8</v>
      </c>
      <c r="R5" s="10">
        <f>T6-T5</f>
        <v>-2000</v>
      </c>
      <c r="S5" s="10"/>
      <c r="T5" s="10">
        <f>E5*10^5</f>
        <v>99200</v>
      </c>
      <c r="U5" s="10"/>
      <c r="V5" s="10">
        <f>((AD6-AD5)/(AE6-AE5))</f>
        <v>-20.005781471340185</v>
      </c>
      <c r="W5" s="10"/>
      <c r="X5" s="10">
        <f>LOG(E5)</f>
        <v>-3.4883278458213473E-3</v>
      </c>
      <c r="Y5" s="10">
        <f>LOG(B5)</f>
        <v>1.5940609012704183</v>
      </c>
      <c r="Z5" s="10"/>
      <c r="AA5" s="10">
        <f>X6-X5</f>
        <v>-8.8454072279040875E-3</v>
      </c>
      <c r="AB5" s="10">
        <f>Y6-Y5</f>
        <v>4.4214254967078759E-4</v>
      </c>
      <c r="AC5" s="10"/>
      <c r="AD5" s="10">
        <f>LOG(T5)</f>
        <v>4.9965116721541785</v>
      </c>
      <c r="AE5" s="10">
        <f>LOG(C5)</f>
        <v>-4.4059390987295819</v>
      </c>
      <c r="AF5" s="10"/>
      <c r="AG5" s="10">
        <f>AD6-AD5</f>
        <v>-8.8454072279038343E-3</v>
      </c>
      <c r="AH5" s="10">
        <f>AE6-AE5</f>
        <v>4.4214254967123168E-4</v>
      </c>
      <c r="AJ5" s="3" t="s">
        <v>12</v>
      </c>
      <c r="AK5" s="3" t="s">
        <v>13</v>
      </c>
      <c r="AL5" s="3">
        <v>61.28</v>
      </c>
      <c r="AM5" s="3">
        <v>59.713000000000001</v>
      </c>
      <c r="AN5" s="3">
        <v>62.1</v>
      </c>
      <c r="AO5" s="3">
        <v>62.62</v>
      </c>
      <c r="AP5" s="3">
        <v>60.686999999999998</v>
      </c>
    </row>
    <row r="6" spans="1:42" x14ac:dyDescent="0.2">
      <c r="A6" s="10">
        <v>-359</v>
      </c>
      <c r="B6" s="10">
        <v>39.31</v>
      </c>
      <c r="C6" s="10">
        <f t="shared" ref="C6:C69" si="0">B6*10^-6</f>
        <v>3.9310000000000001E-5</v>
      </c>
      <c r="D6" s="10"/>
      <c r="E6" s="10">
        <v>0.97199999999999998</v>
      </c>
      <c r="F6" s="10"/>
      <c r="G6" s="10">
        <v>0.86099999999999999</v>
      </c>
      <c r="H6" s="10">
        <v>0.93</v>
      </c>
      <c r="I6" s="10">
        <v>0.872</v>
      </c>
      <c r="J6" s="10">
        <v>1.224</v>
      </c>
      <c r="K6" s="10"/>
      <c r="L6" s="10">
        <f t="shared" ref="L6:L69" si="1">C6</f>
        <v>3.9310000000000001E-5</v>
      </c>
      <c r="M6" s="10"/>
      <c r="N6" s="10">
        <f t="shared" ref="N6:N69" si="2">B7-B6</f>
        <v>0.11999999999999744</v>
      </c>
      <c r="O6" s="10">
        <f t="shared" ref="O6:O69" si="3">E7-E6</f>
        <v>-3.9999999999999925E-2</v>
      </c>
      <c r="P6" s="10"/>
      <c r="Q6" s="10">
        <f t="shared" ref="Q6:Q69" si="4">L7-L6</f>
        <v>1.1999999999999885E-7</v>
      </c>
      <c r="R6" s="10">
        <f t="shared" ref="R6:R69" si="5">T7-T6</f>
        <v>-4000</v>
      </c>
      <c r="S6" s="10"/>
      <c r="T6" s="10">
        <f t="shared" ref="T6:T69" si="6">E6*10^5</f>
        <v>97200</v>
      </c>
      <c r="U6" s="10"/>
      <c r="V6" s="10">
        <f t="shared" ref="V6:V69" si="7">((AD7-AD6)/(AE7-AE6))</f>
        <v>-13.787031888097806</v>
      </c>
      <c r="W6" s="10"/>
      <c r="X6" s="10">
        <f t="shared" ref="X6:X69" si="8">LOG(E6)</f>
        <v>-1.2333735073725434E-2</v>
      </c>
      <c r="Y6" s="10">
        <f t="shared" ref="Y6:Y69" si="9">LOG(B6)</f>
        <v>1.5945030438200891</v>
      </c>
      <c r="Z6" s="10"/>
      <c r="AA6" s="10">
        <f t="shared" ref="AA6:AA69" si="10">X7-X6</f>
        <v>-1.8250352572293179E-2</v>
      </c>
      <c r="AB6" s="10">
        <f t="shared" ref="AB6:AB69" si="11">Y7-Y6</f>
        <v>1.3237332531339518E-3</v>
      </c>
      <c r="AC6" s="10"/>
      <c r="AD6" s="10">
        <f t="shared" ref="AD6:AD69" si="12">LOG(T6)</f>
        <v>4.9876662649262746</v>
      </c>
      <c r="AE6" s="10">
        <f t="shared" ref="AE6:AE69" si="13">LOG(C6)</f>
        <v>-4.4054969561799107</v>
      </c>
      <c r="AF6" s="10"/>
      <c r="AG6" s="10">
        <f t="shared" ref="AG6:AG69" si="14">AD7-AD6</f>
        <v>-1.8250352572293238E-2</v>
      </c>
      <c r="AH6" s="10">
        <f t="shared" ref="AH6:AH69" si="15">AE7-AE6</f>
        <v>1.3237332531339518E-3</v>
      </c>
      <c r="AJ6" s="3" t="s">
        <v>79</v>
      </c>
      <c r="AK6" s="3" t="s">
        <v>13</v>
      </c>
      <c r="AL6" s="3">
        <v>13.728</v>
      </c>
      <c r="AM6" s="3">
        <v>13.75</v>
      </c>
      <c r="AN6" s="3">
        <v>13.843999999999999</v>
      </c>
      <c r="AO6" s="3">
        <v>13.65</v>
      </c>
      <c r="AP6" s="3">
        <v>13.667</v>
      </c>
    </row>
    <row r="7" spans="1:42" x14ac:dyDescent="0.2">
      <c r="A7" s="10">
        <v>-358</v>
      </c>
      <c r="B7" s="10">
        <v>39.43</v>
      </c>
      <c r="C7" s="10">
        <f t="shared" si="0"/>
        <v>3.943E-5</v>
      </c>
      <c r="D7" s="10"/>
      <c r="E7" s="10">
        <v>0.93200000000000005</v>
      </c>
      <c r="F7" s="10"/>
      <c r="G7" s="10">
        <v>0.84399999999999997</v>
      </c>
      <c r="H7" s="10">
        <v>0.90800000000000003</v>
      </c>
      <c r="I7" s="10">
        <v>0.85099999999999998</v>
      </c>
      <c r="J7" s="10">
        <v>1.125</v>
      </c>
      <c r="K7" s="10"/>
      <c r="L7" s="10">
        <f t="shared" si="1"/>
        <v>3.943E-5</v>
      </c>
      <c r="M7" s="10"/>
      <c r="N7" s="10">
        <f t="shared" si="2"/>
        <v>0.20000000000000284</v>
      </c>
      <c r="O7" s="10">
        <f t="shared" si="3"/>
        <v>-2.7000000000000024E-2</v>
      </c>
      <c r="P7" s="10"/>
      <c r="Q7" s="10">
        <f t="shared" si="4"/>
        <v>1.9999999999999809E-7</v>
      </c>
      <c r="R7" s="10">
        <f t="shared" si="5"/>
        <v>-2700</v>
      </c>
      <c r="S7" s="10"/>
      <c r="T7" s="10">
        <f t="shared" si="6"/>
        <v>93200</v>
      </c>
      <c r="U7" s="10"/>
      <c r="V7" s="10">
        <f t="shared" si="7"/>
        <v>-5.8104768055440408</v>
      </c>
      <c r="W7" s="10"/>
      <c r="X7" s="10">
        <f t="shared" si="8"/>
        <v>-3.0584087646018613E-2</v>
      </c>
      <c r="Y7" s="10">
        <f t="shared" si="9"/>
        <v>1.5958267770732231</v>
      </c>
      <c r="Z7" s="10"/>
      <c r="AA7" s="10">
        <f t="shared" si="10"/>
        <v>-1.2767333148778062E-2</v>
      </c>
      <c r="AB7" s="10">
        <f t="shared" si="11"/>
        <v>2.1972952609665697E-3</v>
      </c>
      <c r="AC7" s="10"/>
      <c r="AD7" s="10">
        <f t="shared" si="12"/>
        <v>4.9694159123539814</v>
      </c>
      <c r="AE7" s="10">
        <f t="shared" si="13"/>
        <v>-4.4041732229267767</v>
      </c>
      <c r="AF7" s="10"/>
      <c r="AG7" s="10">
        <f t="shared" si="14"/>
        <v>-1.2767333148778093E-2</v>
      </c>
      <c r="AH7" s="10">
        <f t="shared" si="15"/>
        <v>2.1972952609665697E-3</v>
      </c>
      <c r="AJ7" s="3" t="s">
        <v>86</v>
      </c>
      <c r="AK7" s="3" t="s">
        <v>13</v>
      </c>
      <c r="AL7" s="3">
        <v>12.802</v>
      </c>
      <c r="AM7" s="3">
        <v>12.894</v>
      </c>
      <c r="AN7" s="3">
        <v>12.815</v>
      </c>
      <c r="AO7" s="3">
        <v>12.773999999999999</v>
      </c>
      <c r="AP7" s="3">
        <v>12.725</v>
      </c>
    </row>
    <row r="8" spans="1:42" x14ac:dyDescent="0.2">
      <c r="A8" s="10">
        <v>-357</v>
      </c>
      <c r="B8" s="10">
        <v>39.630000000000003</v>
      </c>
      <c r="C8" s="10">
        <f t="shared" si="0"/>
        <v>3.9629999999999998E-5</v>
      </c>
      <c r="D8" s="10"/>
      <c r="E8" s="10">
        <v>0.90500000000000003</v>
      </c>
      <c r="F8" s="10"/>
      <c r="G8" s="10">
        <v>0.82899999999999996</v>
      </c>
      <c r="H8" s="10">
        <v>0.88300000000000001</v>
      </c>
      <c r="I8" s="10">
        <v>0.83499999999999996</v>
      </c>
      <c r="J8" s="10">
        <v>1.0720000000000001</v>
      </c>
      <c r="K8" s="10"/>
      <c r="L8" s="10">
        <f t="shared" si="1"/>
        <v>3.9629999999999998E-5</v>
      </c>
      <c r="M8" s="10"/>
      <c r="N8" s="10">
        <f t="shared" si="2"/>
        <v>0.26999999999999602</v>
      </c>
      <c r="O8" s="10">
        <f t="shared" si="3"/>
        <v>-1.0000000000000009E-2</v>
      </c>
      <c r="P8" s="10"/>
      <c r="Q8" s="10">
        <f t="shared" si="4"/>
        <v>2.6999999999999572E-7</v>
      </c>
      <c r="R8" s="10">
        <f t="shared" si="5"/>
        <v>-1000</v>
      </c>
      <c r="S8" s="10"/>
      <c r="T8" s="10">
        <f t="shared" si="6"/>
        <v>90500</v>
      </c>
      <c r="U8" s="10"/>
      <c r="V8" s="10">
        <f t="shared" si="7"/>
        <v>-1.6364303019726116</v>
      </c>
      <c r="W8" s="10"/>
      <c r="X8" s="10">
        <f t="shared" si="8"/>
        <v>-4.3351420794796675E-2</v>
      </c>
      <c r="Y8" s="10">
        <f t="shared" si="9"/>
        <v>1.5980240723341896</v>
      </c>
      <c r="Z8" s="10"/>
      <c r="AA8" s="10">
        <f t="shared" si="10"/>
        <v>-4.8255438892913435E-3</v>
      </c>
      <c r="AB8" s="10">
        <f t="shared" si="11"/>
        <v>2.9488233525585272E-3</v>
      </c>
      <c r="AC8" s="10"/>
      <c r="AD8" s="10">
        <f t="shared" si="12"/>
        <v>4.9566485792052033</v>
      </c>
      <c r="AE8" s="10">
        <f t="shared" si="13"/>
        <v>-4.4019759276658101</v>
      </c>
      <c r="AF8" s="10"/>
      <c r="AG8" s="10">
        <f t="shared" si="14"/>
        <v>-4.8255438892912395E-3</v>
      </c>
      <c r="AH8" s="10">
        <f t="shared" si="15"/>
        <v>2.9488233525585272E-3</v>
      </c>
      <c r="AJ8" s="3" t="s">
        <v>100</v>
      </c>
      <c r="AK8" s="3" t="s">
        <v>101</v>
      </c>
      <c r="AL8" s="3">
        <v>2281.8000000000002</v>
      </c>
      <c r="AM8" s="3">
        <v>2263.1999999999998</v>
      </c>
      <c r="AN8" s="3">
        <v>2254.6</v>
      </c>
      <c r="AO8" s="3">
        <v>2277</v>
      </c>
      <c r="AP8" s="3">
        <v>2332.4</v>
      </c>
    </row>
    <row r="9" spans="1:42" x14ac:dyDescent="0.2">
      <c r="A9" s="10">
        <v>-356</v>
      </c>
      <c r="B9" s="10">
        <v>39.9</v>
      </c>
      <c r="C9" s="10">
        <f t="shared" si="0"/>
        <v>3.9899999999999994E-5</v>
      </c>
      <c r="D9" s="10"/>
      <c r="E9" s="10">
        <v>0.89500000000000002</v>
      </c>
      <c r="F9" s="10"/>
      <c r="G9" s="10">
        <v>0.81499999999999995</v>
      </c>
      <c r="H9" s="10">
        <v>0.86199999999999999</v>
      </c>
      <c r="I9" s="10">
        <v>0.81399999999999995</v>
      </c>
      <c r="J9" s="10">
        <v>1.089</v>
      </c>
      <c r="K9" s="10"/>
      <c r="L9" s="10">
        <f t="shared" si="1"/>
        <v>3.9899999999999994E-5</v>
      </c>
      <c r="M9" s="10"/>
      <c r="N9" s="10">
        <f t="shared" si="2"/>
        <v>0.35999999999999943</v>
      </c>
      <c r="O9" s="10">
        <f t="shared" si="3"/>
        <v>-1.2000000000000011E-2</v>
      </c>
      <c r="P9" s="10"/>
      <c r="Q9" s="10">
        <f t="shared" si="4"/>
        <v>3.6000000000000333E-7</v>
      </c>
      <c r="R9" s="10">
        <f t="shared" si="5"/>
        <v>-1200</v>
      </c>
      <c r="S9" s="10"/>
      <c r="T9" s="10">
        <f t="shared" si="6"/>
        <v>89500</v>
      </c>
      <c r="U9" s="10"/>
      <c r="V9" s="10">
        <f t="shared" si="7"/>
        <v>-1.5028248636245145</v>
      </c>
      <c r="W9" s="10"/>
      <c r="X9" s="10">
        <f t="shared" si="8"/>
        <v>-4.8176964684088018E-2</v>
      </c>
      <c r="Y9" s="10">
        <f t="shared" si="9"/>
        <v>1.6009728956867482</v>
      </c>
      <c r="Z9" s="10"/>
      <c r="AA9" s="10">
        <f t="shared" si="10"/>
        <v>-5.8623317383433918E-3</v>
      </c>
      <c r="AB9" s="10">
        <f t="shared" si="11"/>
        <v>3.900874865887527E-3</v>
      </c>
      <c r="AC9" s="10"/>
      <c r="AD9" s="10">
        <f t="shared" si="12"/>
        <v>4.9518230353159121</v>
      </c>
      <c r="AE9" s="10">
        <f t="shared" si="13"/>
        <v>-4.3990271043132516</v>
      </c>
      <c r="AF9" s="10"/>
      <c r="AG9" s="10">
        <f t="shared" si="14"/>
        <v>-5.8623317383430518E-3</v>
      </c>
      <c r="AH9" s="10">
        <f t="shared" si="15"/>
        <v>3.9008748658870829E-3</v>
      </c>
      <c r="AJ9" s="3" t="s">
        <v>21</v>
      </c>
      <c r="AK9" s="3" t="s">
        <v>22</v>
      </c>
      <c r="AL9" s="3">
        <v>-0.248</v>
      </c>
      <c r="AM9" s="3">
        <v>-0.84299999999999997</v>
      </c>
      <c r="AN9" s="3">
        <v>0.16300000000000001</v>
      </c>
      <c r="AO9" s="3">
        <v>-1.829</v>
      </c>
      <c r="AP9" s="3">
        <v>1.5169999999999999</v>
      </c>
    </row>
    <row r="10" spans="1:42" x14ac:dyDescent="0.2">
      <c r="A10" s="10">
        <v>-355</v>
      </c>
      <c r="B10" s="10">
        <v>40.26</v>
      </c>
      <c r="C10" s="10">
        <f t="shared" si="0"/>
        <v>4.0259999999999997E-5</v>
      </c>
      <c r="D10" s="10"/>
      <c r="E10" s="10">
        <v>0.88300000000000001</v>
      </c>
      <c r="F10" s="10"/>
      <c r="G10" s="10">
        <v>0.8</v>
      </c>
      <c r="H10" s="10">
        <v>0.84599999999999997</v>
      </c>
      <c r="I10" s="10">
        <v>0.79700000000000004</v>
      </c>
      <c r="J10" s="10">
        <v>1.0900000000000001</v>
      </c>
      <c r="K10" s="10"/>
      <c r="L10" s="10">
        <f t="shared" si="1"/>
        <v>4.0259999999999997E-5</v>
      </c>
      <c r="M10" s="10"/>
      <c r="N10" s="10">
        <f t="shared" si="2"/>
        <v>0.42999999999999972</v>
      </c>
      <c r="O10" s="10">
        <f t="shared" si="3"/>
        <v>-3.9000000000000035E-2</v>
      </c>
      <c r="P10" s="10"/>
      <c r="Q10" s="10">
        <f t="shared" si="4"/>
        <v>4.3000000000000097E-7</v>
      </c>
      <c r="R10" s="10">
        <f t="shared" si="5"/>
        <v>-3900</v>
      </c>
      <c r="S10" s="10"/>
      <c r="T10" s="10">
        <f t="shared" si="6"/>
        <v>88300</v>
      </c>
      <c r="U10" s="10"/>
      <c r="V10" s="10">
        <f t="shared" si="7"/>
        <v>-4.2519722764009709</v>
      </c>
      <c r="W10" s="10"/>
      <c r="X10" s="10">
        <f t="shared" si="8"/>
        <v>-5.403929642243141E-2</v>
      </c>
      <c r="Y10" s="10">
        <f t="shared" si="9"/>
        <v>1.6048737705526357</v>
      </c>
      <c r="Z10" s="10"/>
      <c r="AA10" s="10">
        <f t="shared" si="10"/>
        <v>-1.9618256951913549E-2</v>
      </c>
      <c r="AB10" s="10">
        <f t="shared" si="11"/>
        <v>4.6139193006495827E-3</v>
      </c>
      <c r="AC10" s="10"/>
      <c r="AD10" s="10">
        <f t="shared" si="12"/>
        <v>4.945960703577569</v>
      </c>
      <c r="AE10" s="10">
        <f t="shared" si="13"/>
        <v>-4.3951262294473645</v>
      </c>
      <c r="AF10" s="10"/>
      <c r="AG10" s="10">
        <f t="shared" si="14"/>
        <v>-1.9618256951914326E-2</v>
      </c>
      <c r="AH10" s="10">
        <f t="shared" si="15"/>
        <v>4.6139193006498047E-3</v>
      </c>
      <c r="AJ10" s="3" t="s">
        <v>29</v>
      </c>
      <c r="AK10" s="3" t="s">
        <v>22</v>
      </c>
      <c r="AL10" s="3">
        <v>2.1909999999999998</v>
      </c>
      <c r="AM10" s="3">
        <v>1.92</v>
      </c>
      <c r="AN10" s="3">
        <v>2.3540000000000001</v>
      </c>
      <c r="AO10" s="3">
        <v>1.1599999999999999</v>
      </c>
      <c r="AP10" s="3">
        <v>3.331</v>
      </c>
    </row>
    <row r="11" spans="1:42" x14ac:dyDescent="0.2">
      <c r="A11" s="10">
        <v>-354</v>
      </c>
      <c r="B11" s="10">
        <v>40.69</v>
      </c>
      <c r="C11" s="10">
        <f t="shared" si="0"/>
        <v>4.0689999999999998E-5</v>
      </c>
      <c r="D11" s="10"/>
      <c r="E11" s="10">
        <v>0.84399999999999997</v>
      </c>
      <c r="F11" s="10"/>
      <c r="G11" s="10">
        <v>0.78</v>
      </c>
      <c r="H11" s="10">
        <v>0.82199999999999995</v>
      </c>
      <c r="I11" s="10">
        <v>0.77500000000000002</v>
      </c>
      <c r="J11" s="10">
        <v>0.999</v>
      </c>
      <c r="K11" s="10"/>
      <c r="L11" s="10">
        <f t="shared" si="1"/>
        <v>4.0689999999999998E-5</v>
      </c>
      <c r="M11" s="10"/>
      <c r="N11" s="10">
        <f t="shared" si="2"/>
        <v>0.51000000000000512</v>
      </c>
      <c r="O11" s="10">
        <f t="shared" si="3"/>
        <v>-4.599999999999993E-2</v>
      </c>
      <c r="P11" s="10"/>
      <c r="Q11" s="10">
        <f t="shared" si="4"/>
        <v>5.100000000000002E-7</v>
      </c>
      <c r="R11" s="10">
        <f t="shared" si="5"/>
        <v>-4600</v>
      </c>
      <c r="S11" s="10"/>
      <c r="T11" s="10">
        <f t="shared" si="6"/>
        <v>84400</v>
      </c>
      <c r="U11" s="10"/>
      <c r="V11" s="10">
        <f t="shared" si="7"/>
        <v>-4.4993876479590948</v>
      </c>
      <c r="W11" s="10"/>
      <c r="X11" s="10">
        <f t="shared" si="8"/>
        <v>-7.3657553374344958E-2</v>
      </c>
      <c r="Y11" s="10">
        <f t="shared" si="9"/>
        <v>1.6094876898532853</v>
      </c>
      <c r="Z11" s="10"/>
      <c r="AA11" s="10">
        <f t="shared" si="10"/>
        <v>-2.4339555274925595E-2</v>
      </c>
      <c r="AB11" s="10">
        <f t="shared" si="11"/>
        <v>5.4095261798492444E-3</v>
      </c>
      <c r="AC11" s="10"/>
      <c r="AD11" s="10">
        <f t="shared" si="12"/>
        <v>4.9263424466256547</v>
      </c>
      <c r="AE11" s="10">
        <f t="shared" si="13"/>
        <v>-4.3905123101467147</v>
      </c>
      <c r="AF11" s="10"/>
      <c r="AG11" s="10">
        <f t="shared" si="14"/>
        <v>-2.433955527492504E-2</v>
      </c>
      <c r="AH11" s="10">
        <f t="shared" si="15"/>
        <v>5.4095261798492444E-3</v>
      </c>
      <c r="AJ11" s="3" t="s">
        <v>36</v>
      </c>
      <c r="AK11" s="3" t="s">
        <v>22</v>
      </c>
      <c r="AL11" s="3">
        <v>4.7110000000000003</v>
      </c>
      <c r="AM11" s="3">
        <v>4.6909999999999998</v>
      </c>
      <c r="AN11" s="3">
        <v>4.74</v>
      </c>
      <c r="AO11" s="3">
        <v>3.94</v>
      </c>
      <c r="AP11" s="3">
        <v>5.4740000000000002</v>
      </c>
    </row>
    <row r="12" spans="1:42" x14ac:dyDescent="0.2">
      <c r="A12" s="10">
        <v>-353</v>
      </c>
      <c r="B12" s="10">
        <v>41.2</v>
      </c>
      <c r="C12" s="10">
        <f t="shared" si="0"/>
        <v>4.1199999999999999E-5</v>
      </c>
      <c r="D12" s="10"/>
      <c r="E12" s="10">
        <v>0.79800000000000004</v>
      </c>
      <c r="F12" s="10"/>
      <c r="G12" s="10">
        <v>0.75600000000000001</v>
      </c>
      <c r="H12" s="10">
        <v>0.79300000000000004</v>
      </c>
      <c r="I12" s="10">
        <v>0.74299999999999999</v>
      </c>
      <c r="J12" s="10">
        <v>0.90100000000000002</v>
      </c>
      <c r="K12" s="10"/>
      <c r="L12" s="10">
        <f t="shared" si="1"/>
        <v>4.1199999999999999E-5</v>
      </c>
      <c r="M12" s="10"/>
      <c r="N12" s="10">
        <f t="shared" si="2"/>
        <v>0.58999999999999631</v>
      </c>
      <c r="O12" s="10">
        <f t="shared" si="3"/>
        <v>-4.7000000000000042E-2</v>
      </c>
      <c r="P12" s="10"/>
      <c r="Q12" s="10">
        <f t="shared" si="4"/>
        <v>5.8999999999999943E-7</v>
      </c>
      <c r="R12" s="10">
        <f t="shared" si="5"/>
        <v>-4700</v>
      </c>
      <c r="S12" s="10"/>
      <c r="T12" s="10">
        <f t="shared" si="6"/>
        <v>79800</v>
      </c>
      <c r="U12" s="10"/>
      <c r="V12" s="10">
        <f t="shared" si="7"/>
        <v>-4.2691971091984033</v>
      </c>
      <c r="W12" s="10"/>
      <c r="X12" s="10">
        <f t="shared" si="8"/>
        <v>-9.7997108649270553E-2</v>
      </c>
      <c r="Y12" s="10">
        <f t="shared" si="9"/>
        <v>1.6148972160331345</v>
      </c>
      <c r="Z12" s="10"/>
      <c r="AA12" s="10">
        <f t="shared" si="10"/>
        <v>-2.6362954346561052E-2</v>
      </c>
      <c r="AB12" s="10">
        <f t="shared" si="11"/>
        <v>6.1751551104913815E-3</v>
      </c>
      <c r="AC12" s="10"/>
      <c r="AD12" s="10">
        <f t="shared" si="12"/>
        <v>4.9020028913507296</v>
      </c>
      <c r="AE12" s="10">
        <f t="shared" si="13"/>
        <v>-4.3851027839668655</v>
      </c>
      <c r="AF12" s="10"/>
      <c r="AG12" s="10">
        <f t="shared" si="14"/>
        <v>-2.6362954346561551E-2</v>
      </c>
      <c r="AH12" s="10">
        <f t="shared" si="15"/>
        <v>6.1751551104913815E-3</v>
      </c>
      <c r="AJ12" s="3" t="s">
        <v>43</v>
      </c>
      <c r="AK12" s="3" t="s">
        <v>22</v>
      </c>
      <c r="AL12" s="3">
        <v>16.061</v>
      </c>
      <c r="AM12" s="3">
        <v>16.704000000000001</v>
      </c>
      <c r="AN12" s="3">
        <v>15.635999999999999</v>
      </c>
      <c r="AO12" s="3">
        <v>15.555999999999999</v>
      </c>
      <c r="AP12" s="3">
        <v>16.347999999999999</v>
      </c>
    </row>
    <row r="13" spans="1:42" x14ac:dyDescent="0.2">
      <c r="A13" s="10">
        <v>-352</v>
      </c>
      <c r="B13" s="10">
        <v>41.79</v>
      </c>
      <c r="C13" s="10">
        <f t="shared" si="0"/>
        <v>4.1789999999999998E-5</v>
      </c>
      <c r="D13" s="10"/>
      <c r="E13" s="10">
        <v>0.751</v>
      </c>
      <c r="F13" s="10"/>
      <c r="G13" s="10">
        <v>0.73299999999999998</v>
      </c>
      <c r="H13" s="10">
        <v>0.76300000000000001</v>
      </c>
      <c r="I13" s="10">
        <v>0.71299999999999997</v>
      </c>
      <c r="J13" s="10">
        <v>0.79600000000000004</v>
      </c>
      <c r="K13" s="10"/>
      <c r="L13" s="10">
        <f t="shared" si="1"/>
        <v>4.1789999999999998E-5</v>
      </c>
      <c r="M13" s="10"/>
      <c r="N13" s="10">
        <f t="shared" si="2"/>
        <v>0.66000000000000369</v>
      </c>
      <c r="O13" s="10">
        <f t="shared" si="3"/>
        <v>-4.7000000000000042E-2</v>
      </c>
      <c r="P13" s="10"/>
      <c r="Q13" s="10">
        <f t="shared" si="4"/>
        <v>6.6000000000000385E-7</v>
      </c>
      <c r="R13" s="10">
        <f t="shared" si="5"/>
        <v>-4700</v>
      </c>
      <c r="S13" s="10"/>
      <c r="T13" s="10">
        <f t="shared" si="6"/>
        <v>75100</v>
      </c>
      <c r="U13" s="10"/>
      <c r="V13" s="10">
        <f t="shared" si="7"/>
        <v>-4.1243121101573363</v>
      </c>
      <c r="W13" s="10"/>
      <c r="X13" s="10">
        <f t="shared" si="8"/>
        <v>-0.12436006299583161</v>
      </c>
      <c r="Y13" s="10">
        <f t="shared" si="9"/>
        <v>1.6210723711436259</v>
      </c>
      <c r="Z13" s="10"/>
      <c r="AA13" s="10">
        <f t="shared" si="10"/>
        <v>-2.8067277862056206E-2</v>
      </c>
      <c r="AB13" s="10">
        <f t="shared" si="11"/>
        <v>6.8053234363456561E-3</v>
      </c>
      <c r="AC13" s="10"/>
      <c r="AD13" s="10">
        <f t="shared" si="12"/>
        <v>4.8756399370041681</v>
      </c>
      <c r="AE13" s="10">
        <f t="shared" si="13"/>
        <v>-4.3789276288563741</v>
      </c>
      <c r="AF13" s="10"/>
      <c r="AG13" s="10">
        <f t="shared" si="14"/>
        <v>-2.8067277862056095E-2</v>
      </c>
      <c r="AH13" s="10">
        <f t="shared" si="15"/>
        <v>6.805323436345212E-3</v>
      </c>
      <c r="AJ13" s="3" t="s">
        <v>50</v>
      </c>
      <c r="AK13" s="3" t="s">
        <v>22</v>
      </c>
      <c r="AL13" s="3">
        <v>29.666</v>
      </c>
      <c r="AM13" s="3">
        <v>30.925000000000001</v>
      </c>
      <c r="AN13" s="3">
        <v>28.585000000000001</v>
      </c>
      <c r="AO13" s="3">
        <v>29.204999999999998</v>
      </c>
      <c r="AP13" s="3">
        <v>29.95</v>
      </c>
    </row>
    <row r="14" spans="1:42" x14ac:dyDescent="0.2">
      <c r="A14" s="10">
        <v>-351</v>
      </c>
      <c r="B14" s="10">
        <v>42.45</v>
      </c>
      <c r="C14" s="10">
        <f t="shared" si="0"/>
        <v>4.2450000000000002E-5</v>
      </c>
      <c r="D14" s="10"/>
      <c r="E14" s="10">
        <v>0.70399999999999996</v>
      </c>
      <c r="F14" s="10"/>
      <c r="G14" s="10">
        <v>0.71199999999999997</v>
      </c>
      <c r="H14" s="10">
        <v>0.73299999999999998</v>
      </c>
      <c r="I14" s="10">
        <v>0.68899999999999995</v>
      </c>
      <c r="J14" s="10">
        <v>0.68200000000000005</v>
      </c>
      <c r="K14" s="10"/>
      <c r="L14" s="10">
        <f t="shared" si="1"/>
        <v>4.2450000000000002E-5</v>
      </c>
      <c r="M14" s="10"/>
      <c r="N14" s="10">
        <f t="shared" si="2"/>
        <v>0.75</v>
      </c>
      <c r="O14" s="10">
        <f t="shared" si="3"/>
        <v>-3.8999999999999924E-2</v>
      </c>
      <c r="P14" s="10"/>
      <c r="Q14" s="10">
        <f t="shared" si="4"/>
        <v>7.499999999999979E-7</v>
      </c>
      <c r="R14" s="10">
        <f t="shared" si="5"/>
        <v>-3900</v>
      </c>
      <c r="S14" s="10"/>
      <c r="T14" s="10">
        <f t="shared" si="6"/>
        <v>70400</v>
      </c>
      <c r="U14" s="10"/>
      <c r="V14" s="10">
        <f t="shared" si="7"/>
        <v>-3.2541209387579291</v>
      </c>
      <c r="W14" s="10"/>
      <c r="X14" s="10">
        <f t="shared" si="8"/>
        <v>-0.15242734085788781</v>
      </c>
      <c r="Y14" s="10">
        <f t="shared" si="9"/>
        <v>1.6278776945799716</v>
      </c>
      <c r="Z14" s="10"/>
      <c r="AA14" s="10">
        <f t="shared" si="10"/>
        <v>-2.4751013839007574E-2</v>
      </c>
      <c r="AB14" s="10">
        <f t="shared" si="11"/>
        <v>7.6060522349405968E-3</v>
      </c>
      <c r="AC14" s="10"/>
      <c r="AD14" s="10">
        <f t="shared" si="12"/>
        <v>4.847572659142112</v>
      </c>
      <c r="AE14" s="10">
        <f t="shared" si="13"/>
        <v>-4.3721223054200289</v>
      </c>
      <c r="AF14" s="10"/>
      <c r="AG14" s="10">
        <f t="shared" si="14"/>
        <v>-2.4751013839007463E-2</v>
      </c>
      <c r="AH14" s="10">
        <f t="shared" si="15"/>
        <v>7.6060522349408188E-3</v>
      </c>
      <c r="AJ14" s="3" t="s">
        <v>200</v>
      </c>
      <c r="AK14" s="3" t="s">
        <v>201</v>
      </c>
      <c r="AL14" s="3">
        <v>1.3560000000000001</v>
      </c>
      <c r="AM14" s="3">
        <v>1.3109999999999999</v>
      </c>
      <c r="AN14" s="3">
        <v>1.331</v>
      </c>
      <c r="AO14" s="3">
        <v>1.302</v>
      </c>
      <c r="AP14" s="3">
        <v>1.478</v>
      </c>
    </row>
    <row r="15" spans="1:42" x14ac:dyDescent="0.2">
      <c r="A15" s="10">
        <v>-350</v>
      </c>
      <c r="B15" s="10">
        <v>43.2</v>
      </c>
      <c r="C15" s="10">
        <f t="shared" si="0"/>
        <v>4.32E-5</v>
      </c>
      <c r="D15" s="10"/>
      <c r="E15" s="10">
        <v>0.66500000000000004</v>
      </c>
      <c r="F15" s="10"/>
      <c r="G15" s="10">
        <v>0.68799999999999994</v>
      </c>
      <c r="H15" s="10">
        <v>0.71499999999999997</v>
      </c>
      <c r="I15" s="10">
        <v>0.66300000000000003</v>
      </c>
      <c r="J15" s="10">
        <v>0.59199999999999997</v>
      </c>
      <c r="K15" s="10"/>
      <c r="L15" s="10">
        <f t="shared" si="1"/>
        <v>4.32E-5</v>
      </c>
      <c r="M15" s="10"/>
      <c r="N15" s="10">
        <f t="shared" si="2"/>
        <v>0.82000000000000028</v>
      </c>
      <c r="O15" s="10">
        <f t="shared" si="3"/>
        <v>-1.2000000000000011E-2</v>
      </c>
      <c r="P15" s="10"/>
      <c r="Q15" s="10">
        <f t="shared" si="4"/>
        <v>8.2000000000000231E-7</v>
      </c>
      <c r="R15" s="10">
        <f t="shared" si="5"/>
        <v>-1200</v>
      </c>
      <c r="S15" s="10"/>
      <c r="T15" s="10">
        <f t="shared" si="6"/>
        <v>66500</v>
      </c>
      <c r="U15" s="10"/>
      <c r="V15" s="10">
        <f t="shared" si="7"/>
        <v>-0.96842785033240686</v>
      </c>
      <c r="W15" s="10"/>
      <c r="X15" s="10">
        <f t="shared" si="8"/>
        <v>-0.17717835469689538</v>
      </c>
      <c r="Y15" s="10">
        <f t="shared" si="9"/>
        <v>1.6354837468149122</v>
      </c>
      <c r="Z15" s="10"/>
      <c r="AA15" s="10">
        <f t="shared" si="10"/>
        <v>-7.9084640280306651E-3</v>
      </c>
      <c r="AB15" s="10">
        <f t="shared" si="11"/>
        <v>8.1662914024169808E-3</v>
      </c>
      <c r="AC15" s="10"/>
      <c r="AD15" s="10">
        <f t="shared" si="12"/>
        <v>4.8228216453031045</v>
      </c>
      <c r="AE15" s="10">
        <f t="shared" si="13"/>
        <v>-4.3645162531850881</v>
      </c>
      <c r="AF15" s="10"/>
      <c r="AG15" s="10">
        <f t="shared" si="14"/>
        <v>-7.9084640280306928E-3</v>
      </c>
      <c r="AH15" s="10">
        <f t="shared" si="15"/>
        <v>8.1662914024169808E-3</v>
      </c>
      <c r="AJ15" s="3" t="s">
        <v>208</v>
      </c>
      <c r="AK15" s="3" t="s">
        <v>201</v>
      </c>
      <c r="AL15" s="3">
        <v>1.331</v>
      </c>
      <c r="AM15" s="3">
        <v>1.33</v>
      </c>
      <c r="AN15" s="3">
        <v>1.3160000000000001</v>
      </c>
      <c r="AO15" s="3">
        <v>1.349</v>
      </c>
      <c r="AP15" s="3">
        <v>1.33</v>
      </c>
    </row>
    <row r="16" spans="1:42" x14ac:dyDescent="0.2">
      <c r="A16" s="10">
        <v>-349</v>
      </c>
      <c r="B16" s="10">
        <v>44.02</v>
      </c>
      <c r="C16" s="10">
        <f t="shared" si="0"/>
        <v>4.4020000000000002E-5</v>
      </c>
      <c r="D16" s="10"/>
      <c r="E16" s="10">
        <v>0.65300000000000002</v>
      </c>
      <c r="F16" s="10"/>
      <c r="G16" s="10">
        <v>0.67400000000000004</v>
      </c>
      <c r="H16" s="10">
        <v>0.69899999999999995</v>
      </c>
      <c r="I16" s="10">
        <v>0.64400000000000002</v>
      </c>
      <c r="J16" s="10">
        <v>0.59399999999999997</v>
      </c>
      <c r="K16" s="10"/>
      <c r="L16" s="10">
        <f t="shared" si="1"/>
        <v>4.4020000000000002E-5</v>
      </c>
      <c r="M16" s="10"/>
      <c r="N16" s="10">
        <f t="shared" si="2"/>
        <v>0.88999999999999346</v>
      </c>
      <c r="O16" s="10">
        <f t="shared" si="3"/>
        <v>1.3000000000000012E-2</v>
      </c>
      <c r="P16" s="10"/>
      <c r="Q16" s="10">
        <f t="shared" si="4"/>
        <v>8.8999999999999317E-7</v>
      </c>
      <c r="R16" s="10">
        <f t="shared" si="5"/>
        <v>1300</v>
      </c>
      <c r="S16" s="10"/>
      <c r="T16" s="10">
        <f t="shared" si="6"/>
        <v>65300</v>
      </c>
      <c r="U16" s="10"/>
      <c r="V16" s="10">
        <f t="shared" si="7"/>
        <v>0.98481896992664386</v>
      </c>
      <c r="W16" s="10"/>
      <c r="X16" s="10">
        <f t="shared" si="8"/>
        <v>-0.18508681872492605</v>
      </c>
      <c r="Y16" s="10">
        <f t="shared" si="9"/>
        <v>1.6436500382173291</v>
      </c>
      <c r="Z16" s="10"/>
      <c r="AA16" s="10">
        <f t="shared" si="10"/>
        <v>8.5610478952271307E-3</v>
      </c>
      <c r="AB16" s="10">
        <f t="shared" si="11"/>
        <v>8.6930168453855927E-3</v>
      </c>
      <c r="AC16" s="10"/>
      <c r="AD16" s="10">
        <f t="shared" si="12"/>
        <v>4.8149131812750738</v>
      </c>
      <c r="AE16" s="10">
        <f t="shared" si="13"/>
        <v>-4.3563499617826711</v>
      </c>
      <c r="AF16" s="10"/>
      <c r="AG16" s="10">
        <f t="shared" si="14"/>
        <v>8.5610478952276026E-3</v>
      </c>
      <c r="AH16" s="10">
        <f t="shared" si="15"/>
        <v>8.6930168453855927E-3</v>
      </c>
    </row>
    <row r="17" spans="1:35" x14ac:dyDescent="0.2">
      <c r="A17" s="10">
        <v>-348</v>
      </c>
      <c r="B17" s="10">
        <v>44.91</v>
      </c>
      <c r="C17" s="10">
        <f t="shared" si="0"/>
        <v>4.4909999999999995E-5</v>
      </c>
      <c r="D17" s="10"/>
      <c r="E17" s="10">
        <v>0.66600000000000004</v>
      </c>
      <c r="F17" s="10"/>
      <c r="G17" s="10">
        <v>0.65500000000000003</v>
      </c>
      <c r="H17" s="10">
        <v>0.68500000000000005</v>
      </c>
      <c r="I17" s="10">
        <v>0.63200000000000001</v>
      </c>
      <c r="J17" s="10">
        <v>0.69399999999999995</v>
      </c>
      <c r="K17" s="10"/>
      <c r="L17" s="10">
        <f t="shared" si="1"/>
        <v>4.4909999999999995E-5</v>
      </c>
      <c r="M17" s="10"/>
      <c r="N17" s="10">
        <f t="shared" si="2"/>
        <v>0.98000000000000398</v>
      </c>
      <c r="O17" s="10">
        <f t="shared" si="3"/>
        <v>1.5000000000000013E-2</v>
      </c>
      <c r="P17" s="10"/>
      <c r="Q17" s="10">
        <f t="shared" si="4"/>
        <v>9.8000000000000078E-7</v>
      </c>
      <c r="R17" s="10">
        <f t="shared" si="5"/>
        <v>1500</v>
      </c>
      <c r="S17" s="10"/>
      <c r="T17" s="10">
        <f t="shared" si="6"/>
        <v>66600</v>
      </c>
      <c r="U17" s="10"/>
      <c r="V17" s="10">
        <f t="shared" si="7"/>
        <v>1.03177386953726</v>
      </c>
      <c r="W17" s="10"/>
      <c r="X17" s="10">
        <f t="shared" si="8"/>
        <v>-0.17652577082969892</v>
      </c>
      <c r="Y17" s="10">
        <f t="shared" si="9"/>
        <v>1.6523430550627147</v>
      </c>
      <c r="Z17" s="10"/>
      <c r="AA17" s="10">
        <f t="shared" si="10"/>
        <v>9.6728827424840957E-3</v>
      </c>
      <c r="AB17" s="10">
        <f t="shared" si="11"/>
        <v>9.3750026319445734E-3</v>
      </c>
      <c r="AC17" s="10"/>
      <c r="AD17" s="10">
        <f t="shared" si="12"/>
        <v>4.8234742291703014</v>
      </c>
      <c r="AE17" s="10">
        <f t="shared" si="13"/>
        <v>-4.3476569449372855</v>
      </c>
      <c r="AF17" s="10"/>
      <c r="AG17" s="10">
        <f t="shared" si="14"/>
        <v>9.6728827424836794E-3</v>
      </c>
      <c r="AH17" s="10">
        <f t="shared" si="15"/>
        <v>9.3750026319447954E-3</v>
      </c>
    </row>
    <row r="18" spans="1:35" x14ac:dyDescent="0.2">
      <c r="A18" s="10">
        <v>-347</v>
      </c>
      <c r="B18" s="10">
        <v>45.89</v>
      </c>
      <c r="C18" s="10">
        <f t="shared" si="0"/>
        <v>4.5889999999999996E-5</v>
      </c>
      <c r="D18" s="10"/>
      <c r="E18" s="10">
        <v>0.68100000000000005</v>
      </c>
      <c r="F18" s="10"/>
      <c r="G18" s="10">
        <v>0.64</v>
      </c>
      <c r="H18" s="10">
        <v>0.66900000000000004</v>
      </c>
      <c r="I18" s="10">
        <v>0.61799999999999999</v>
      </c>
      <c r="J18" s="10">
        <v>0.79800000000000004</v>
      </c>
      <c r="K18" s="10"/>
      <c r="L18" s="10">
        <f t="shared" si="1"/>
        <v>4.5889999999999996E-5</v>
      </c>
      <c r="M18" s="10"/>
      <c r="N18" s="10">
        <f t="shared" si="2"/>
        <v>1.0399999999999991</v>
      </c>
      <c r="O18" s="10">
        <f t="shared" si="3"/>
        <v>1.0000000000000009E-3</v>
      </c>
      <c r="P18" s="10"/>
      <c r="Q18" s="10">
        <f t="shared" si="4"/>
        <v>1.0400000000000036E-6</v>
      </c>
      <c r="R18" s="10">
        <f t="shared" si="5"/>
        <v>100</v>
      </c>
      <c r="S18" s="10"/>
      <c r="T18" s="10">
        <f t="shared" si="6"/>
        <v>68100</v>
      </c>
      <c r="U18" s="10"/>
      <c r="V18" s="10">
        <f t="shared" si="7"/>
        <v>6.5477829098203988E-2</v>
      </c>
      <c r="W18" s="10"/>
      <c r="X18" s="10">
        <f t="shared" si="8"/>
        <v>-0.16685288808721482</v>
      </c>
      <c r="Y18" s="10">
        <f t="shared" si="9"/>
        <v>1.6617180576946593</v>
      </c>
      <c r="Z18" s="10"/>
      <c r="AA18" s="10">
        <f t="shared" si="10"/>
        <v>6.3726274369377278E-4</v>
      </c>
      <c r="AB18" s="10">
        <f t="shared" si="11"/>
        <v>9.7324965178353651E-3</v>
      </c>
      <c r="AC18" s="10"/>
      <c r="AD18" s="10">
        <f t="shared" si="12"/>
        <v>4.8331471119127851</v>
      </c>
      <c r="AE18" s="10">
        <f t="shared" si="13"/>
        <v>-4.3382819423053407</v>
      </c>
      <c r="AF18" s="10"/>
      <c r="AG18" s="10">
        <f t="shared" si="14"/>
        <v>6.3726274369368952E-4</v>
      </c>
      <c r="AH18" s="10">
        <f t="shared" si="15"/>
        <v>9.7324965178353651E-3</v>
      </c>
    </row>
    <row r="19" spans="1:35" x14ac:dyDescent="0.2">
      <c r="A19" s="10">
        <v>-346</v>
      </c>
      <c r="B19" s="10">
        <v>46.93</v>
      </c>
      <c r="C19" s="10">
        <f t="shared" si="0"/>
        <v>4.693E-5</v>
      </c>
      <c r="D19" s="10"/>
      <c r="E19" s="10">
        <v>0.68200000000000005</v>
      </c>
      <c r="F19" s="10"/>
      <c r="G19" s="10">
        <v>0.627</v>
      </c>
      <c r="H19" s="10">
        <v>0.64800000000000002</v>
      </c>
      <c r="I19" s="10">
        <v>0.60199999999999998</v>
      </c>
      <c r="J19" s="10">
        <v>0.85099999999999998</v>
      </c>
      <c r="K19" s="10"/>
      <c r="L19" s="10">
        <f t="shared" si="1"/>
        <v>4.693E-5</v>
      </c>
      <c r="M19" s="10"/>
      <c r="N19" s="10">
        <f t="shared" si="2"/>
        <v>1.1300000000000026</v>
      </c>
      <c r="O19" s="10">
        <f t="shared" si="3"/>
        <v>-4.0000000000000036E-3</v>
      </c>
      <c r="P19" s="10"/>
      <c r="Q19" s="10">
        <f t="shared" si="4"/>
        <v>1.1299999999999977E-6</v>
      </c>
      <c r="R19" s="10">
        <f t="shared" si="5"/>
        <v>-400</v>
      </c>
      <c r="S19" s="10"/>
      <c r="T19" s="10">
        <f t="shared" si="6"/>
        <v>68200</v>
      </c>
      <c r="U19" s="10"/>
      <c r="V19" s="10">
        <f t="shared" si="7"/>
        <v>-0.24723007001855898</v>
      </c>
      <c r="W19" s="10"/>
      <c r="X19" s="10">
        <f t="shared" si="8"/>
        <v>-0.16621562534352105</v>
      </c>
      <c r="Y19" s="10">
        <f t="shared" si="9"/>
        <v>1.6714505542124947</v>
      </c>
      <c r="Z19" s="10"/>
      <c r="AA19" s="10">
        <f t="shared" si="10"/>
        <v>-2.5546807894155643E-3</v>
      </c>
      <c r="AB19" s="10">
        <f t="shared" si="11"/>
        <v>1.0333212255386748E-2</v>
      </c>
      <c r="AC19" s="10"/>
      <c r="AD19" s="10">
        <f t="shared" si="12"/>
        <v>4.8337843746564788</v>
      </c>
      <c r="AE19" s="10">
        <f t="shared" si="13"/>
        <v>-4.3285494457875053</v>
      </c>
      <c r="AF19" s="10"/>
      <c r="AG19" s="10">
        <f t="shared" si="14"/>
        <v>-2.5546807894158974E-3</v>
      </c>
      <c r="AH19" s="10">
        <f t="shared" si="15"/>
        <v>1.0333212255386748E-2</v>
      </c>
    </row>
    <row r="20" spans="1:35" x14ac:dyDescent="0.2">
      <c r="A20" s="10">
        <v>-345</v>
      </c>
      <c r="B20" s="10">
        <v>48.06</v>
      </c>
      <c r="C20" s="10">
        <f t="shared" si="0"/>
        <v>4.8059999999999997E-5</v>
      </c>
      <c r="D20" s="10"/>
      <c r="E20" s="10">
        <v>0.67800000000000005</v>
      </c>
      <c r="F20" s="10"/>
      <c r="G20" s="10">
        <v>0.621</v>
      </c>
      <c r="H20" s="10">
        <v>0.623</v>
      </c>
      <c r="I20" s="10">
        <v>0.59099999999999997</v>
      </c>
      <c r="J20" s="10">
        <v>0.875</v>
      </c>
      <c r="K20" s="10"/>
      <c r="L20" s="10">
        <f t="shared" si="1"/>
        <v>4.8059999999999997E-5</v>
      </c>
      <c r="M20" s="10"/>
      <c r="N20" s="10">
        <f t="shared" si="2"/>
        <v>1.1999999999999957</v>
      </c>
      <c r="O20" s="10">
        <f t="shared" si="3"/>
        <v>-8.0000000000000071E-3</v>
      </c>
      <c r="P20" s="10"/>
      <c r="Q20" s="10">
        <f t="shared" si="4"/>
        <v>1.1999999999999953E-6</v>
      </c>
      <c r="R20" s="10">
        <f t="shared" si="5"/>
        <v>-800</v>
      </c>
      <c r="S20" s="10"/>
      <c r="T20" s="10">
        <f t="shared" si="6"/>
        <v>67800</v>
      </c>
      <c r="U20" s="10"/>
      <c r="V20" s="10">
        <f t="shared" si="7"/>
        <v>-0.48128689490144411</v>
      </c>
      <c r="W20" s="10"/>
      <c r="X20" s="10">
        <f t="shared" si="8"/>
        <v>-0.16877030613293661</v>
      </c>
      <c r="Y20" s="10">
        <f t="shared" si="9"/>
        <v>1.6817837664678814</v>
      </c>
      <c r="Z20" s="10"/>
      <c r="AA20" s="10">
        <f t="shared" si="10"/>
        <v>-5.1548911662369357E-3</v>
      </c>
      <c r="AB20" s="10">
        <f t="shared" si="11"/>
        <v>1.0710641035202917E-2</v>
      </c>
      <c r="AC20" s="10"/>
      <c r="AD20" s="10">
        <f t="shared" si="12"/>
        <v>4.8312296938670629</v>
      </c>
      <c r="AE20" s="10">
        <f t="shared" si="13"/>
        <v>-4.3182162335321186</v>
      </c>
      <c r="AF20" s="10"/>
      <c r="AG20" s="10">
        <f t="shared" si="14"/>
        <v>-5.1548911662369079E-3</v>
      </c>
      <c r="AH20" s="10">
        <f t="shared" si="15"/>
        <v>1.0710641035203139E-2</v>
      </c>
      <c r="AI20" t="s">
        <v>283</v>
      </c>
    </row>
    <row r="21" spans="1:35" x14ac:dyDescent="0.2">
      <c r="A21" s="10">
        <v>-344</v>
      </c>
      <c r="B21" s="10">
        <v>49.26</v>
      </c>
      <c r="C21" s="10">
        <f t="shared" si="0"/>
        <v>4.9259999999999993E-5</v>
      </c>
      <c r="D21" s="10"/>
      <c r="E21" s="10">
        <v>0.67</v>
      </c>
      <c r="F21" s="10"/>
      <c r="G21" s="10">
        <v>0.60399999999999998</v>
      </c>
      <c r="H21" s="10">
        <v>0.60699999999999998</v>
      </c>
      <c r="I21" s="10">
        <v>0.58699999999999997</v>
      </c>
      <c r="J21" s="10">
        <v>0.88100000000000001</v>
      </c>
      <c r="K21" s="10"/>
      <c r="L21" s="10">
        <f t="shared" si="1"/>
        <v>4.9259999999999993E-5</v>
      </c>
      <c r="M21" s="10"/>
      <c r="N21" s="10">
        <f t="shared" si="2"/>
        <v>1.2700000000000031</v>
      </c>
      <c r="O21" s="10">
        <f t="shared" si="3"/>
        <v>-1.8000000000000016E-2</v>
      </c>
      <c r="P21" s="10"/>
      <c r="Q21" s="10">
        <f t="shared" si="4"/>
        <v>1.2700000000000065E-6</v>
      </c>
      <c r="R21" s="10">
        <f t="shared" si="5"/>
        <v>-1800</v>
      </c>
      <c r="S21" s="10"/>
      <c r="T21" s="10">
        <f t="shared" si="6"/>
        <v>67000</v>
      </c>
      <c r="U21" s="10"/>
      <c r="V21" s="10">
        <f t="shared" si="7"/>
        <v>-1.0698619509014473</v>
      </c>
      <c r="W21" s="10"/>
      <c r="X21" s="10">
        <f t="shared" si="8"/>
        <v>-0.17392519729917355</v>
      </c>
      <c r="Y21" s="10">
        <f t="shared" si="9"/>
        <v>1.6924944075030843</v>
      </c>
      <c r="Z21" s="10"/>
      <c r="AA21" s="10">
        <f t="shared" si="10"/>
        <v>-1.182720696890624E-2</v>
      </c>
      <c r="AB21" s="10">
        <f t="shared" si="11"/>
        <v>1.1054890735146206E-2</v>
      </c>
      <c r="AC21" s="10"/>
      <c r="AD21" s="10">
        <f t="shared" si="12"/>
        <v>4.826074802700826</v>
      </c>
      <c r="AE21" s="10">
        <f t="shared" si="13"/>
        <v>-4.3075055924969154</v>
      </c>
      <c r="AF21" s="10"/>
      <c r="AG21" s="10">
        <f t="shared" si="14"/>
        <v>-1.1827206968905379E-2</v>
      </c>
      <c r="AH21" s="10">
        <f t="shared" si="15"/>
        <v>1.1054890735145761E-2</v>
      </c>
    </row>
    <row r="22" spans="1:35" x14ac:dyDescent="0.2">
      <c r="A22" s="10">
        <v>-343</v>
      </c>
      <c r="B22" s="10">
        <v>50.53</v>
      </c>
      <c r="C22" s="10">
        <f t="shared" si="0"/>
        <v>5.0529999999999999E-5</v>
      </c>
      <c r="D22" s="10"/>
      <c r="E22" s="10">
        <v>0.65200000000000002</v>
      </c>
      <c r="F22" s="10"/>
      <c r="G22" s="10">
        <v>0.59</v>
      </c>
      <c r="H22" s="10">
        <v>0.58699999999999997</v>
      </c>
      <c r="I22" s="10">
        <v>0.57299999999999995</v>
      </c>
      <c r="J22" s="10">
        <v>0.85699999999999998</v>
      </c>
      <c r="K22" s="10"/>
      <c r="L22" s="10">
        <f t="shared" si="1"/>
        <v>5.0529999999999999E-5</v>
      </c>
      <c r="M22" s="10"/>
      <c r="N22" s="10">
        <f t="shared" si="2"/>
        <v>1.3399999999999963</v>
      </c>
      <c r="O22" s="10">
        <f t="shared" si="3"/>
        <v>-3.1000000000000028E-2</v>
      </c>
      <c r="P22" s="10"/>
      <c r="Q22" s="10">
        <f t="shared" si="4"/>
        <v>1.3399999999999973E-6</v>
      </c>
      <c r="R22" s="10">
        <f t="shared" si="5"/>
        <v>-3100</v>
      </c>
      <c r="S22" s="10"/>
      <c r="T22" s="10">
        <f t="shared" si="6"/>
        <v>65200</v>
      </c>
      <c r="U22" s="10"/>
      <c r="V22" s="10">
        <f t="shared" si="7"/>
        <v>-1.8611849274141439</v>
      </c>
      <c r="W22" s="10"/>
      <c r="X22" s="10">
        <f t="shared" si="8"/>
        <v>-0.18575240426807979</v>
      </c>
      <c r="Y22" s="10">
        <f t="shared" si="9"/>
        <v>1.7035492982382305</v>
      </c>
      <c r="Z22" s="10"/>
      <c r="AA22" s="10">
        <f t="shared" si="10"/>
        <v>-2.1155995555340035E-2</v>
      </c>
      <c r="AB22" s="10">
        <f t="shared" si="11"/>
        <v>1.136694975535435E-2</v>
      </c>
      <c r="AC22" s="10"/>
      <c r="AD22" s="10">
        <f t="shared" si="12"/>
        <v>4.8142475957319206</v>
      </c>
      <c r="AE22" s="10">
        <f t="shared" si="13"/>
        <v>-4.2964507017617697</v>
      </c>
      <c r="AF22" s="10"/>
      <c r="AG22" s="10">
        <f t="shared" si="14"/>
        <v>-2.1155995555340645E-2</v>
      </c>
      <c r="AH22" s="10">
        <f t="shared" si="15"/>
        <v>1.1366949755355016E-2</v>
      </c>
    </row>
    <row r="23" spans="1:35" x14ac:dyDescent="0.2">
      <c r="A23" s="10">
        <v>-342</v>
      </c>
      <c r="B23" s="10">
        <v>51.87</v>
      </c>
      <c r="C23" s="10">
        <f t="shared" si="0"/>
        <v>5.1869999999999996E-5</v>
      </c>
      <c r="D23" s="10"/>
      <c r="E23" s="10">
        <v>0.621</v>
      </c>
      <c r="F23" s="10"/>
      <c r="G23" s="10">
        <v>0.57399999999999995</v>
      </c>
      <c r="H23" s="10">
        <v>0.56999999999999995</v>
      </c>
      <c r="I23" s="10">
        <v>0.55700000000000005</v>
      </c>
      <c r="J23" s="10">
        <v>0.78300000000000003</v>
      </c>
      <c r="K23" s="10"/>
      <c r="L23" s="10">
        <f t="shared" si="1"/>
        <v>5.1869999999999996E-5</v>
      </c>
      <c r="M23" s="10"/>
      <c r="N23" s="10">
        <f t="shared" si="2"/>
        <v>1.4200000000000017</v>
      </c>
      <c r="O23" s="10">
        <f t="shared" si="3"/>
        <v>-3.8000000000000034E-2</v>
      </c>
      <c r="P23" s="10"/>
      <c r="Q23" s="10">
        <f t="shared" si="4"/>
        <v>1.4200000000000033E-6</v>
      </c>
      <c r="R23" s="10">
        <f t="shared" si="5"/>
        <v>-3800.0000000000073</v>
      </c>
      <c r="S23" s="10"/>
      <c r="T23" s="10">
        <f t="shared" si="6"/>
        <v>62100</v>
      </c>
      <c r="U23" s="10"/>
      <c r="V23" s="10">
        <f t="shared" si="7"/>
        <v>-2.3379607231533361</v>
      </c>
      <c r="W23" s="10"/>
      <c r="X23" s="10">
        <f t="shared" si="8"/>
        <v>-0.20690839982341983</v>
      </c>
      <c r="Y23" s="10">
        <f t="shared" si="9"/>
        <v>1.7149162479935849</v>
      </c>
      <c r="Z23" s="10"/>
      <c r="AA23" s="10">
        <f t="shared" si="10"/>
        <v>-2.7423045417566128E-2</v>
      </c>
      <c r="AB23" s="10">
        <f t="shared" si="11"/>
        <v>1.17294722473269E-2</v>
      </c>
      <c r="AC23" s="10"/>
      <c r="AD23" s="10">
        <f t="shared" si="12"/>
        <v>4.79309160017658</v>
      </c>
      <c r="AE23" s="10">
        <f t="shared" si="13"/>
        <v>-4.2850837520064147</v>
      </c>
      <c r="AF23" s="10"/>
      <c r="AG23" s="10">
        <f t="shared" si="14"/>
        <v>-2.742304541756635E-2</v>
      </c>
      <c r="AH23" s="10">
        <f t="shared" si="15"/>
        <v>1.1729472247326456E-2</v>
      </c>
    </row>
    <row r="24" spans="1:35" x14ac:dyDescent="0.2">
      <c r="A24" s="10">
        <v>-341</v>
      </c>
      <c r="B24" s="10">
        <v>53.29</v>
      </c>
      <c r="C24" s="10">
        <f t="shared" si="0"/>
        <v>5.329E-5</v>
      </c>
      <c r="D24" s="10"/>
      <c r="E24" s="10">
        <v>0.58299999999999996</v>
      </c>
      <c r="F24" s="10"/>
      <c r="G24" s="10">
        <v>0.56100000000000005</v>
      </c>
      <c r="H24" s="10">
        <v>0.55200000000000005</v>
      </c>
      <c r="I24" s="10">
        <v>0.54700000000000004</v>
      </c>
      <c r="J24" s="10">
        <v>0.67100000000000004</v>
      </c>
      <c r="K24" s="10"/>
      <c r="L24" s="10">
        <f t="shared" si="1"/>
        <v>5.329E-5</v>
      </c>
      <c r="M24" s="10"/>
      <c r="N24" s="10">
        <f t="shared" si="2"/>
        <v>1.490000000000002</v>
      </c>
      <c r="O24" s="10">
        <f t="shared" si="3"/>
        <v>-4.4999999999999929E-2</v>
      </c>
      <c r="P24" s="10"/>
      <c r="Q24" s="10">
        <f t="shared" si="4"/>
        <v>1.490000000000001E-6</v>
      </c>
      <c r="R24" s="10">
        <f t="shared" si="5"/>
        <v>-4499.9999999999927</v>
      </c>
      <c r="S24" s="10"/>
      <c r="T24" s="10">
        <f t="shared" si="6"/>
        <v>58299.999999999993</v>
      </c>
      <c r="U24" s="10"/>
      <c r="V24" s="10">
        <f t="shared" si="7"/>
        <v>-2.9129411195348296</v>
      </c>
      <c r="W24" s="10"/>
      <c r="X24" s="10">
        <f t="shared" si="8"/>
        <v>-0.23433144524098595</v>
      </c>
      <c r="Y24" s="10">
        <f t="shared" si="9"/>
        <v>1.7266457202409118</v>
      </c>
      <c r="Z24" s="10"/>
      <c r="AA24" s="10">
        <f t="shared" si="10"/>
        <v>-3.4886279092624845E-2</v>
      </c>
      <c r="AB24" s="10">
        <f t="shared" si="11"/>
        <v>1.1976307677030729E-2</v>
      </c>
      <c r="AC24" s="10"/>
      <c r="AD24" s="10">
        <f t="shared" si="12"/>
        <v>4.7656685547590136</v>
      </c>
      <c r="AE24" s="10">
        <f t="shared" si="13"/>
        <v>-4.2733542797590882</v>
      </c>
      <c r="AF24" s="10"/>
      <c r="AG24" s="10">
        <f t="shared" si="14"/>
        <v>-3.4886279092624761E-2</v>
      </c>
      <c r="AH24" s="10">
        <f t="shared" si="15"/>
        <v>1.1976307677031173E-2</v>
      </c>
    </row>
    <row r="25" spans="1:35" x14ac:dyDescent="0.2">
      <c r="A25" s="10">
        <v>-340</v>
      </c>
      <c r="B25" s="10">
        <v>54.78</v>
      </c>
      <c r="C25" s="10">
        <f t="shared" si="0"/>
        <v>5.4780000000000001E-5</v>
      </c>
      <c r="D25" s="10"/>
      <c r="E25" s="10">
        <v>0.53800000000000003</v>
      </c>
      <c r="F25" s="10"/>
      <c r="G25" s="10">
        <v>0.55200000000000005</v>
      </c>
      <c r="H25" s="10">
        <v>0.53300000000000003</v>
      </c>
      <c r="I25" s="10">
        <v>0.53100000000000003</v>
      </c>
      <c r="J25" s="10">
        <v>0.53500000000000003</v>
      </c>
      <c r="K25" s="10"/>
      <c r="L25" s="10">
        <f t="shared" si="1"/>
        <v>5.4780000000000001E-5</v>
      </c>
      <c r="M25" s="10"/>
      <c r="N25" s="10">
        <f t="shared" si="2"/>
        <v>1.5600000000000023</v>
      </c>
      <c r="O25" s="10">
        <f t="shared" si="3"/>
        <v>-3.6000000000000032E-2</v>
      </c>
      <c r="P25" s="10"/>
      <c r="Q25" s="10">
        <f t="shared" si="4"/>
        <v>1.5599999999999986E-6</v>
      </c>
      <c r="R25" s="10">
        <f t="shared" si="5"/>
        <v>-3600</v>
      </c>
      <c r="S25" s="10"/>
      <c r="T25" s="10">
        <f t="shared" si="6"/>
        <v>53800</v>
      </c>
      <c r="U25" s="10"/>
      <c r="V25" s="10">
        <f t="shared" si="7"/>
        <v>-2.466503934898264</v>
      </c>
      <c r="W25" s="10"/>
      <c r="X25" s="10">
        <f t="shared" si="8"/>
        <v>-0.2692177243336108</v>
      </c>
      <c r="Y25" s="10">
        <f t="shared" si="9"/>
        <v>1.7386220279179425</v>
      </c>
      <c r="Z25" s="10"/>
      <c r="AA25" s="10">
        <f t="shared" si="10"/>
        <v>-3.0078558521369869E-2</v>
      </c>
      <c r="AB25" s="10">
        <f t="shared" si="11"/>
        <v>1.2194814731812054E-2</v>
      </c>
      <c r="AC25" s="10"/>
      <c r="AD25" s="10">
        <f t="shared" si="12"/>
        <v>4.7307822756663889</v>
      </c>
      <c r="AE25" s="10">
        <f t="shared" si="13"/>
        <v>-4.261377972082057</v>
      </c>
      <c r="AF25" s="10"/>
      <c r="AG25" s="10">
        <f t="shared" si="14"/>
        <v>-3.0078558521369203E-2</v>
      </c>
      <c r="AH25" s="10">
        <f t="shared" si="15"/>
        <v>1.2194814731811832E-2</v>
      </c>
    </row>
    <row r="26" spans="1:35" x14ac:dyDescent="0.2">
      <c r="A26" s="10">
        <v>-339</v>
      </c>
      <c r="B26" s="10">
        <v>56.34</v>
      </c>
      <c r="C26" s="10">
        <f t="shared" si="0"/>
        <v>5.6339999999999999E-5</v>
      </c>
      <c r="D26" s="10"/>
      <c r="E26" s="10">
        <v>0.502</v>
      </c>
      <c r="F26" s="10"/>
      <c r="G26" s="10">
        <v>0.54600000000000004</v>
      </c>
      <c r="H26" s="10">
        <v>0.52500000000000002</v>
      </c>
      <c r="I26" s="10">
        <v>0.52500000000000002</v>
      </c>
      <c r="J26" s="10">
        <v>0.41199999999999998</v>
      </c>
      <c r="K26" s="10"/>
      <c r="L26" s="10">
        <f t="shared" si="1"/>
        <v>5.6339999999999999E-5</v>
      </c>
      <c r="M26" s="10"/>
      <c r="N26" s="10">
        <f t="shared" si="2"/>
        <v>1.6299999999999955</v>
      </c>
      <c r="O26" s="10">
        <f t="shared" si="3"/>
        <v>-2.7000000000000024E-2</v>
      </c>
      <c r="P26" s="10"/>
      <c r="Q26" s="10">
        <f t="shared" si="4"/>
        <v>1.6299999999999963E-6</v>
      </c>
      <c r="R26" s="10">
        <f t="shared" si="5"/>
        <v>-2700</v>
      </c>
      <c r="S26" s="10"/>
      <c r="T26" s="10">
        <f t="shared" si="6"/>
        <v>50200</v>
      </c>
      <c r="U26" s="10"/>
      <c r="V26" s="10">
        <f t="shared" si="7"/>
        <v>-1.9384159750058216</v>
      </c>
      <c r="W26" s="10"/>
      <c r="X26" s="10">
        <f t="shared" si="8"/>
        <v>-0.29929628285498067</v>
      </c>
      <c r="Y26" s="10">
        <f t="shared" si="9"/>
        <v>1.7508168426497546</v>
      </c>
      <c r="Z26" s="10"/>
      <c r="AA26" s="10">
        <f t="shared" si="10"/>
        <v>-2.4010107520152757E-2</v>
      </c>
      <c r="AB26" s="10">
        <f t="shared" si="11"/>
        <v>1.2386457721017097E-2</v>
      </c>
      <c r="AC26" s="10"/>
      <c r="AD26" s="10">
        <f t="shared" si="12"/>
        <v>4.7007037171450197</v>
      </c>
      <c r="AE26" s="10">
        <f t="shared" si="13"/>
        <v>-4.2491831573502452</v>
      </c>
      <c r="AF26" s="10"/>
      <c r="AG26" s="10">
        <f t="shared" si="14"/>
        <v>-2.4010107520153312E-2</v>
      </c>
      <c r="AH26" s="10">
        <f t="shared" si="15"/>
        <v>1.2386457721016875E-2</v>
      </c>
    </row>
    <row r="27" spans="1:35" x14ac:dyDescent="0.2">
      <c r="A27" s="10">
        <v>-338</v>
      </c>
      <c r="B27" s="10">
        <v>57.97</v>
      </c>
      <c r="C27" s="10">
        <f t="shared" si="0"/>
        <v>5.7969999999999996E-5</v>
      </c>
      <c r="D27" s="10"/>
      <c r="E27" s="10">
        <v>0.47499999999999998</v>
      </c>
      <c r="F27" s="10"/>
      <c r="G27" s="10">
        <v>0.53800000000000003</v>
      </c>
      <c r="H27" s="10">
        <v>0.50900000000000001</v>
      </c>
      <c r="I27" s="10">
        <v>0.51</v>
      </c>
      <c r="J27" s="10">
        <v>0.34499999999999997</v>
      </c>
      <c r="K27" s="10"/>
      <c r="L27" s="10">
        <f t="shared" si="1"/>
        <v>5.7969999999999996E-5</v>
      </c>
      <c r="M27" s="10"/>
      <c r="N27" s="10">
        <f t="shared" si="2"/>
        <v>1.7000000000000028</v>
      </c>
      <c r="O27" s="10">
        <f t="shared" si="3"/>
        <v>-1.699999999999996E-2</v>
      </c>
      <c r="P27" s="10"/>
      <c r="Q27" s="10">
        <f t="shared" si="4"/>
        <v>1.7000000000000007E-6</v>
      </c>
      <c r="R27" s="10">
        <f t="shared" si="5"/>
        <v>-1700</v>
      </c>
      <c r="S27" s="10"/>
      <c r="T27" s="10">
        <f t="shared" si="6"/>
        <v>47500</v>
      </c>
      <c r="U27" s="10"/>
      <c r="V27" s="10">
        <f t="shared" si="7"/>
        <v>-1.260930665891038</v>
      </c>
      <c r="W27" s="10"/>
      <c r="X27" s="10">
        <f t="shared" si="8"/>
        <v>-0.32330639037513342</v>
      </c>
      <c r="Y27" s="10">
        <f t="shared" si="9"/>
        <v>1.7632033003707717</v>
      </c>
      <c r="Z27" s="10"/>
      <c r="AA27" s="10">
        <f t="shared" si="10"/>
        <v>-1.5828131620997388E-2</v>
      </c>
      <c r="AB27" s="10">
        <f t="shared" si="11"/>
        <v>1.2552737473326303E-2</v>
      </c>
      <c r="AC27" s="10"/>
      <c r="AD27" s="10">
        <f t="shared" si="12"/>
        <v>4.6766936096248664</v>
      </c>
      <c r="AE27" s="10">
        <f t="shared" si="13"/>
        <v>-4.2367966996292283</v>
      </c>
      <c r="AF27" s="10"/>
      <c r="AG27" s="10">
        <f t="shared" si="14"/>
        <v>-1.5828131620996722E-2</v>
      </c>
      <c r="AH27" s="10">
        <f t="shared" si="15"/>
        <v>1.2552737473326303E-2</v>
      </c>
    </row>
    <row r="28" spans="1:35" x14ac:dyDescent="0.2">
      <c r="A28" s="10">
        <v>-337</v>
      </c>
      <c r="B28" s="10">
        <v>59.67</v>
      </c>
      <c r="C28" s="10">
        <f t="shared" si="0"/>
        <v>5.9669999999999996E-5</v>
      </c>
      <c r="D28" s="10"/>
      <c r="E28" s="10">
        <v>0.45800000000000002</v>
      </c>
      <c r="F28" s="10"/>
      <c r="G28" s="10">
        <v>0.51900000000000002</v>
      </c>
      <c r="H28" s="10">
        <v>0.49399999999999999</v>
      </c>
      <c r="I28" s="10">
        <v>0.496</v>
      </c>
      <c r="J28" s="10">
        <v>0.32100000000000001</v>
      </c>
      <c r="K28" s="10"/>
      <c r="L28" s="10">
        <f t="shared" si="1"/>
        <v>5.9669999999999996E-5</v>
      </c>
      <c r="M28" s="10"/>
      <c r="N28" s="10">
        <f t="shared" si="2"/>
        <v>1.769999999999996</v>
      </c>
      <c r="O28" s="10">
        <f t="shared" si="3"/>
        <v>-1.0000000000000009E-2</v>
      </c>
      <c r="P28" s="10"/>
      <c r="Q28" s="10">
        <f t="shared" si="4"/>
        <v>1.7699999999999983E-6</v>
      </c>
      <c r="R28" s="10">
        <f t="shared" si="5"/>
        <v>-1000</v>
      </c>
      <c r="S28" s="10"/>
      <c r="T28" s="10">
        <f t="shared" si="6"/>
        <v>45800</v>
      </c>
      <c r="U28" s="10"/>
      <c r="V28" s="10">
        <f t="shared" si="7"/>
        <v>-0.7552056904696075</v>
      </c>
      <c r="W28" s="10"/>
      <c r="X28" s="10">
        <f t="shared" si="8"/>
        <v>-0.33913452199613081</v>
      </c>
      <c r="Y28" s="10">
        <f t="shared" si="9"/>
        <v>1.775756037844098</v>
      </c>
      <c r="Z28" s="10"/>
      <c r="AA28" s="10">
        <f t="shared" si="10"/>
        <v>-9.5874640057251881E-3</v>
      </c>
      <c r="AB28" s="10">
        <f t="shared" si="11"/>
        <v>1.2695169179357535E-2</v>
      </c>
      <c r="AC28" s="10"/>
      <c r="AD28" s="10">
        <f t="shared" si="12"/>
        <v>4.6608654780038696</v>
      </c>
      <c r="AE28" s="10">
        <f t="shared" si="13"/>
        <v>-4.224243962155902</v>
      </c>
      <c r="AF28" s="10"/>
      <c r="AG28" s="10">
        <f t="shared" si="14"/>
        <v>-9.5874640057251881E-3</v>
      </c>
      <c r="AH28" s="10">
        <f t="shared" si="15"/>
        <v>1.2695169179357535E-2</v>
      </c>
    </row>
    <row r="29" spans="1:35" x14ac:dyDescent="0.2">
      <c r="A29" s="10">
        <v>-336</v>
      </c>
      <c r="B29" s="10">
        <v>61.44</v>
      </c>
      <c r="C29" s="10">
        <f t="shared" si="0"/>
        <v>6.1439999999999995E-5</v>
      </c>
      <c r="D29" s="10"/>
      <c r="E29" s="10">
        <v>0.44800000000000001</v>
      </c>
      <c r="F29" s="10"/>
      <c r="G29" s="10">
        <v>0.50600000000000001</v>
      </c>
      <c r="H29" s="10">
        <v>0.47599999999999998</v>
      </c>
      <c r="I29" s="10">
        <v>0.48799999999999999</v>
      </c>
      <c r="J29" s="10">
        <v>0.32300000000000001</v>
      </c>
      <c r="K29" s="10"/>
      <c r="L29" s="10">
        <f t="shared" si="1"/>
        <v>6.1439999999999995E-5</v>
      </c>
      <c r="M29" s="10"/>
      <c r="N29" s="10">
        <f t="shared" si="2"/>
        <v>1.8400000000000034</v>
      </c>
      <c r="O29" s="10">
        <f t="shared" si="3"/>
        <v>-8.0000000000000071E-3</v>
      </c>
      <c r="P29" s="10"/>
      <c r="Q29" s="10">
        <f t="shared" si="4"/>
        <v>1.8400000000000095E-6</v>
      </c>
      <c r="R29" s="10">
        <f t="shared" si="5"/>
        <v>-800</v>
      </c>
      <c r="S29" s="10"/>
      <c r="T29" s="10">
        <f t="shared" si="6"/>
        <v>44800</v>
      </c>
      <c r="U29" s="10"/>
      <c r="V29" s="10">
        <f t="shared" si="7"/>
        <v>-0.61062634666993643</v>
      </c>
      <c r="W29" s="10"/>
      <c r="X29" s="10">
        <f t="shared" si="8"/>
        <v>-0.348721986001856</v>
      </c>
      <c r="Y29" s="10">
        <f t="shared" si="9"/>
        <v>1.7884512070234555</v>
      </c>
      <c r="Z29" s="10"/>
      <c r="AA29" s="10">
        <f t="shared" si="10"/>
        <v>-7.825337511956576E-3</v>
      </c>
      <c r="AB29" s="10">
        <f t="shared" si="11"/>
        <v>1.2815263466164684E-2</v>
      </c>
      <c r="AC29" s="10"/>
      <c r="AD29" s="10">
        <f t="shared" si="12"/>
        <v>4.6512780139981444</v>
      </c>
      <c r="AE29" s="10">
        <f t="shared" si="13"/>
        <v>-4.2115487929765445</v>
      </c>
      <c r="AF29" s="10"/>
      <c r="AG29" s="10">
        <f t="shared" si="14"/>
        <v>-7.825337511956576E-3</v>
      </c>
      <c r="AH29" s="10">
        <f t="shared" si="15"/>
        <v>1.281526346616424E-2</v>
      </c>
    </row>
    <row r="30" spans="1:35" x14ac:dyDescent="0.2">
      <c r="A30" s="10">
        <v>-335</v>
      </c>
      <c r="B30" s="10">
        <v>63.28</v>
      </c>
      <c r="C30" s="10">
        <f t="shared" si="0"/>
        <v>6.3280000000000004E-5</v>
      </c>
      <c r="D30" s="10"/>
      <c r="E30" s="10">
        <v>0.44</v>
      </c>
      <c r="F30" s="10"/>
      <c r="G30" s="10">
        <v>0.501</v>
      </c>
      <c r="H30" s="10">
        <v>0.45800000000000002</v>
      </c>
      <c r="I30" s="10">
        <v>0.46899999999999997</v>
      </c>
      <c r="J30" s="10">
        <v>0.33400000000000002</v>
      </c>
      <c r="K30" s="10"/>
      <c r="L30" s="10">
        <f t="shared" si="1"/>
        <v>6.3280000000000004E-5</v>
      </c>
      <c r="M30" s="10"/>
      <c r="N30" s="10">
        <f t="shared" si="2"/>
        <v>1.9000000000000057</v>
      </c>
      <c r="O30" s="10">
        <f t="shared" si="3"/>
        <v>4.0000000000000036E-3</v>
      </c>
      <c r="P30" s="10"/>
      <c r="Q30" s="10">
        <f t="shared" si="4"/>
        <v>1.9000000000000055E-6</v>
      </c>
      <c r="R30" s="10">
        <f t="shared" si="5"/>
        <v>400</v>
      </c>
      <c r="S30" s="10"/>
      <c r="T30" s="10">
        <f t="shared" si="6"/>
        <v>44000</v>
      </c>
      <c r="U30" s="10"/>
      <c r="V30" s="10">
        <f t="shared" si="7"/>
        <v>0.3059097612409537</v>
      </c>
      <c r="W30" s="10"/>
      <c r="X30" s="10">
        <f t="shared" si="8"/>
        <v>-0.35654732351381258</v>
      </c>
      <c r="Y30" s="10">
        <f t="shared" si="9"/>
        <v>1.8012664704896202</v>
      </c>
      <c r="Z30" s="10"/>
      <c r="AA30" s="10">
        <f t="shared" si="10"/>
        <v>3.9302936284323908E-3</v>
      </c>
      <c r="AB30" s="10">
        <f t="shared" si="11"/>
        <v>1.2847885639505341E-2</v>
      </c>
      <c r="AC30" s="10"/>
      <c r="AD30" s="10">
        <f t="shared" si="12"/>
        <v>4.6434526764861879</v>
      </c>
      <c r="AE30" s="10">
        <f t="shared" si="13"/>
        <v>-4.1987335295103803</v>
      </c>
      <c r="AF30" s="10"/>
      <c r="AG30" s="10">
        <f t="shared" si="14"/>
        <v>3.9302936284322243E-3</v>
      </c>
      <c r="AH30" s="10">
        <f t="shared" si="15"/>
        <v>1.2847885639505563E-2</v>
      </c>
    </row>
    <row r="31" spans="1:35" x14ac:dyDescent="0.2">
      <c r="A31" s="10">
        <v>-334</v>
      </c>
      <c r="B31" s="10">
        <v>65.180000000000007</v>
      </c>
      <c r="C31" s="10">
        <f t="shared" si="0"/>
        <v>6.518000000000001E-5</v>
      </c>
      <c r="D31" s="10"/>
      <c r="E31" s="10">
        <v>0.44400000000000001</v>
      </c>
      <c r="F31" s="10"/>
      <c r="G31" s="10">
        <v>0.496</v>
      </c>
      <c r="H31" s="10">
        <v>0.44700000000000001</v>
      </c>
      <c r="I31" s="10">
        <v>0.46100000000000002</v>
      </c>
      <c r="J31" s="10">
        <v>0.373</v>
      </c>
      <c r="K31" s="10"/>
      <c r="L31" s="10">
        <f t="shared" si="1"/>
        <v>6.518000000000001E-5</v>
      </c>
      <c r="M31" s="10"/>
      <c r="N31" s="10">
        <f t="shared" si="2"/>
        <v>1.9699999999999989</v>
      </c>
      <c r="O31" s="10">
        <f t="shared" si="3"/>
        <v>7.0000000000000062E-3</v>
      </c>
      <c r="P31" s="10"/>
      <c r="Q31" s="10">
        <f t="shared" si="4"/>
        <v>1.9699999999999964E-6</v>
      </c>
      <c r="R31" s="10">
        <f t="shared" si="5"/>
        <v>700</v>
      </c>
      <c r="S31" s="10"/>
      <c r="T31" s="10">
        <f t="shared" si="6"/>
        <v>44400</v>
      </c>
      <c r="U31" s="10"/>
      <c r="V31" s="10">
        <f t="shared" si="7"/>
        <v>0.52534410148000865</v>
      </c>
      <c r="W31" s="10"/>
      <c r="X31" s="10">
        <f t="shared" si="8"/>
        <v>-0.35261702988538018</v>
      </c>
      <c r="Y31" s="10">
        <f t="shared" si="9"/>
        <v>1.8141143561291255</v>
      </c>
      <c r="Z31" s="10"/>
      <c r="AA31" s="10">
        <f t="shared" si="10"/>
        <v>6.7935717633407222E-3</v>
      </c>
      <c r="AB31" s="10">
        <f t="shared" si="11"/>
        <v>1.2931660875608708E-2</v>
      </c>
      <c r="AC31" s="10"/>
      <c r="AD31" s="10">
        <f t="shared" si="12"/>
        <v>4.6473829701146201</v>
      </c>
      <c r="AE31" s="10">
        <f t="shared" si="13"/>
        <v>-4.1858856438708747</v>
      </c>
      <c r="AF31" s="10"/>
      <c r="AG31" s="10">
        <f t="shared" si="14"/>
        <v>6.7935717633407222E-3</v>
      </c>
      <c r="AH31" s="10">
        <f t="shared" si="15"/>
        <v>1.2931660875608486E-2</v>
      </c>
    </row>
    <row r="32" spans="1:35" x14ac:dyDescent="0.2">
      <c r="A32" s="10">
        <v>-333</v>
      </c>
      <c r="B32" s="10">
        <v>67.150000000000006</v>
      </c>
      <c r="C32" s="10">
        <f t="shared" si="0"/>
        <v>6.7150000000000006E-5</v>
      </c>
      <c r="D32" s="10"/>
      <c r="E32" s="10">
        <v>0.45100000000000001</v>
      </c>
      <c r="F32" s="10"/>
      <c r="G32" s="10">
        <v>0.48399999999999999</v>
      </c>
      <c r="H32" s="10">
        <v>0.435</v>
      </c>
      <c r="I32" s="10">
        <v>0.44900000000000001</v>
      </c>
      <c r="J32" s="10">
        <v>0.438</v>
      </c>
      <c r="K32" s="10"/>
      <c r="L32" s="10">
        <f t="shared" si="1"/>
        <v>6.7150000000000006E-5</v>
      </c>
      <c r="M32" s="10"/>
      <c r="N32" s="10">
        <f t="shared" si="2"/>
        <v>2.039999999999992</v>
      </c>
      <c r="O32" s="10">
        <f t="shared" si="3"/>
        <v>9.000000000000008E-3</v>
      </c>
      <c r="P32" s="10"/>
      <c r="Q32" s="10">
        <f t="shared" si="4"/>
        <v>2.0399999999999872E-6</v>
      </c>
      <c r="R32" s="10">
        <f t="shared" si="5"/>
        <v>900</v>
      </c>
      <c r="S32" s="10"/>
      <c r="T32" s="10">
        <f t="shared" si="6"/>
        <v>45100</v>
      </c>
      <c r="U32" s="10"/>
      <c r="V32" s="10">
        <f t="shared" si="7"/>
        <v>0.66023565088345193</v>
      </c>
      <c r="W32" s="10"/>
      <c r="X32" s="10">
        <f t="shared" si="8"/>
        <v>-0.34582345812203946</v>
      </c>
      <c r="Y32" s="10">
        <f t="shared" si="9"/>
        <v>1.8270460170047342</v>
      </c>
      <c r="Z32" s="10"/>
      <c r="AA32" s="10">
        <f t="shared" si="10"/>
        <v>8.5812898036135565E-3</v>
      </c>
      <c r="AB32" s="10">
        <f t="shared" si="11"/>
        <v>1.2997313598759774E-2</v>
      </c>
      <c r="AC32" s="10"/>
      <c r="AD32" s="10">
        <f t="shared" si="12"/>
        <v>4.6541765418779608</v>
      </c>
      <c r="AE32" s="10">
        <f t="shared" si="13"/>
        <v>-4.1729539829952662</v>
      </c>
      <c r="AF32" s="10"/>
      <c r="AG32" s="10">
        <f t="shared" si="14"/>
        <v>8.581289803613501E-3</v>
      </c>
      <c r="AH32" s="10">
        <f t="shared" si="15"/>
        <v>1.2997313598759774E-2</v>
      </c>
    </row>
    <row r="33" spans="1:34" x14ac:dyDescent="0.2">
      <c r="A33" s="10">
        <v>-332</v>
      </c>
      <c r="B33" s="10">
        <v>69.19</v>
      </c>
      <c r="C33" s="10">
        <f t="shared" si="0"/>
        <v>6.9189999999999993E-5</v>
      </c>
      <c r="D33" s="10"/>
      <c r="E33" s="10">
        <v>0.46</v>
      </c>
      <c r="F33" s="10"/>
      <c r="G33" s="10">
        <v>0.47399999999999998</v>
      </c>
      <c r="H33" s="10">
        <v>0.41899999999999998</v>
      </c>
      <c r="I33" s="10">
        <v>0.442</v>
      </c>
      <c r="J33" s="10">
        <v>0.505</v>
      </c>
      <c r="K33" s="10"/>
      <c r="L33" s="10">
        <f t="shared" si="1"/>
        <v>6.9189999999999993E-5</v>
      </c>
      <c r="M33" s="10"/>
      <c r="N33" s="10">
        <f t="shared" si="2"/>
        <v>2.1000000000000085</v>
      </c>
      <c r="O33" s="10">
        <f t="shared" si="3"/>
        <v>2.0000000000000018E-3</v>
      </c>
      <c r="P33" s="10"/>
      <c r="Q33" s="10">
        <f t="shared" si="4"/>
        <v>2.1000000000000104E-6</v>
      </c>
      <c r="R33" s="10">
        <f t="shared" si="5"/>
        <v>200</v>
      </c>
      <c r="S33" s="10"/>
      <c r="T33" s="10">
        <f t="shared" si="6"/>
        <v>46000</v>
      </c>
      <c r="U33" s="10"/>
      <c r="V33" s="10">
        <f t="shared" si="7"/>
        <v>0.14509839435650271</v>
      </c>
      <c r="W33" s="10"/>
      <c r="X33" s="10">
        <f t="shared" si="8"/>
        <v>-0.33724216831842591</v>
      </c>
      <c r="Y33" s="10">
        <f t="shared" si="9"/>
        <v>1.840043330603494</v>
      </c>
      <c r="Z33" s="10"/>
      <c r="AA33" s="10">
        <f t="shared" si="10"/>
        <v>1.8841438745514361E-3</v>
      </c>
      <c r="AB33" s="10">
        <f t="shared" si="11"/>
        <v>1.2985284109495732E-2</v>
      </c>
      <c r="AC33" s="10"/>
      <c r="AD33" s="10">
        <f t="shared" si="12"/>
        <v>4.6627578316815743</v>
      </c>
      <c r="AE33" s="10">
        <f t="shared" si="13"/>
        <v>-4.1599566693965064</v>
      </c>
      <c r="AF33" s="10"/>
      <c r="AG33" s="10">
        <f t="shared" si="14"/>
        <v>1.8841438745509365E-3</v>
      </c>
      <c r="AH33" s="10">
        <f t="shared" si="15"/>
        <v>1.2985284109496398E-2</v>
      </c>
    </row>
    <row r="34" spans="1:34" x14ac:dyDescent="0.2">
      <c r="A34" s="10">
        <v>-331</v>
      </c>
      <c r="B34" s="10">
        <v>71.290000000000006</v>
      </c>
      <c r="C34" s="10">
        <f t="shared" si="0"/>
        <v>7.1290000000000004E-5</v>
      </c>
      <c r="D34" s="10"/>
      <c r="E34" s="10">
        <v>0.46200000000000002</v>
      </c>
      <c r="F34" s="10"/>
      <c r="G34" s="10">
        <v>0.46500000000000002</v>
      </c>
      <c r="H34" s="10">
        <v>0.40400000000000003</v>
      </c>
      <c r="I34" s="10">
        <v>0.42299999999999999</v>
      </c>
      <c r="J34" s="10">
        <v>0.55400000000000005</v>
      </c>
      <c r="K34" s="10"/>
      <c r="L34" s="10">
        <f t="shared" si="1"/>
        <v>7.1290000000000004E-5</v>
      </c>
      <c r="M34" s="10"/>
      <c r="N34" s="10">
        <f t="shared" si="2"/>
        <v>2.1599999999999966</v>
      </c>
      <c r="O34" s="10">
        <f t="shared" si="3"/>
        <v>1.0000000000000009E-3</v>
      </c>
      <c r="P34" s="10"/>
      <c r="Q34" s="10">
        <f t="shared" si="4"/>
        <v>2.1599999999999929E-6</v>
      </c>
      <c r="R34" s="10">
        <f t="shared" si="5"/>
        <v>100</v>
      </c>
      <c r="S34" s="10"/>
      <c r="T34" s="10">
        <f t="shared" si="6"/>
        <v>46200</v>
      </c>
      <c r="U34" s="10"/>
      <c r="V34" s="10">
        <f t="shared" si="7"/>
        <v>7.2437092573379991E-2</v>
      </c>
      <c r="W34" s="10"/>
      <c r="X34" s="10">
        <f t="shared" si="8"/>
        <v>-0.33535802444387447</v>
      </c>
      <c r="Y34" s="10">
        <f t="shared" si="9"/>
        <v>1.8530286147129897</v>
      </c>
      <c r="Z34" s="10"/>
      <c r="AA34" s="10">
        <f t="shared" si="10"/>
        <v>9.3901546182761919E-4</v>
      </c>
      <c r="AB34" s="10">
        <f t="shared" si="11"/>
        <v>1.2963185413285672E-2</v>
      </c>
      <c r="AC34" s="10"/>
      <c r="AD34" s="10">
        <f t="shared" si="12"/>
        <v>4.6646419755561253</v>
      </c>
      <c r="AE34" s="10">
        <f t="shared" si="13"/>
        <v>-4.14697138528701</v>
      </c>
      <c r="AF34" s="10"/>
      <c r="AG34" s="10">
        <f t="shared" si="14"/>
        <v>9.3901546182806328E-4</v>
      </c>
      <c r="AH34" s="10">
        <f t="shared" si="15"/>
        <v>1.2963185413285672E-2</v>
      </c>
    </row>
    <row r="35" spans="1:34" x14ac:dyDescent="0.2">
      <c r="A35" s="10">
        <v>-330</v>
      </c>
      <c r="B35" s="10">
        <v>73.45</v>
      </c>
      <c r="C35" s="10">
        <f t="shared" si="0"/>
        <v>7.3449999999999996E-5</v>
      </c>
      <c r="D35" s="10"/>
      <c r="E35" s="10">
        <v>0.46300000000000002</v>
      </c>
      <c r="F35" s="10"/>
      <c r="G35" s="10">
        <v>0.45800000000000002</v>
      </c>
      <c r="H35" s="10">
        <v>0.39100000000000001</v>
      </c>
      <c r="I35" s="10">
        <v>0.42899999999999999</v>
      </c>
      <c r="J35" s="10">
        <v>0.57499999999999996</v>
      </c>
      <c r="K35" s="10"/>
      <c r="L35" s="10">
        <f t="shared" si="1"/>
        <v>7.3449999999999996E-5</v>
      </c>
      <c r="M35" s="10"/>
      <c r="N35" s="10">
        <f t="shared" si="2"/>
        <v>2.2199999999999989</v>
      </c>
      <c r="O35" s="10">
        <f t="shared" si="3"/>
        <v>-4.0000000000000036E-3</v>
      </c>
      <c r="P35" s="10"/>
      <c r="Q35" s="10">
        <f t="shared" si="4"/>
        <v>2.2200000000000025E-6</v>
      </c>
      <c r="R35" s="10">
        <f t="shared" si="5"/>
        <v>-400</v>
      </c>
      <c r="S35" s="10"/>
      <c r="T35" s="10">
        <f t="shared" si="6"/>
        <v>46300</v>
      </c>
      <c r="U35" s="10"/>
      <c r="V35" s="10">
        <f t="shared" si="7"/>
        <v>-0.29139535717853421</v>
      </c>
      <c r="W35" s="10"/>
      <c r="X35" s="10">
        <f t="shared" si="8"/>
        <v>-0.33441900898204685</v>
      </c>
      <c r="Y35" s="10">
        <f t="shared" si="9"/>
        <v>1.8659918001262754</v>
      </c>
      <c r="Z35" s="10"/>
      <c r="AA35" s="10">
        <f t="shared" si="10"/>
        <v>-3.7683054806919025E-3</v>
      </c>
      <c r="AB35" s="10">
        <f t="shared" si="11"/>
        <v>1.2931933841291876E-2</v>
      </c>
      <c r="AC35" s="10"/>
      <c r="AD35" s="10">
        <f t="shared" si="12"/>
        <v>4.6655809910179533</v>
      </c>
      <c r="AE35" s="10">
        <f t="shared" si="13"/>
        <v>-4.1340081998737244</v>
      </c>
      <c r="AF35" s="10"/>
      <c r="AG35" s="10">
        <f t="shared" si="14"/>
        <v>-3.7683054806922911E-3</v>
      </c>
      <c r="AH35" s="10">
        <f t="shared" si="15"/>
        <v>1.2931933841291432E-2</v>
      </c>
    </row>
    <row r="36" spans="1:34" x14ac:dyDescent="0.2">
      <c r="A36" s="10">
        <v>-329</v>
      </c>
      <c r="B36" s="10">
        <v>75.67</v>
      </c>
      <c r="C36" s="10">
        <f t="shared" si="0"/>
        <v>7.5669999999999999E-5</v>
      </c>
      <c r="D36" s="10"/>
      <c r="E36" s="10">
        <v>0.45900000000000002</v>
      </c>
      <c r="F36" s="10"/>
      <c r="G36" s="10">
        <v>0.44800000000000001</v>
      </c>
      <c r="H36" s="10">
        <v>0.38300000000000001</v>
      </c>
      <c r="I36" s="10">
        <v>0.42599999999999999</v>
      </c>
      <c r="J36" s="10">
        <v>0.58099999999999996</v>
      </c>
      <c r="K36" s="10"/>
      <c r="L36" s="10">
        <f t="shared" si="1"/>
        <v>7.5669999999999999E-5</v>
      </c>
      <c r="M36" s="10"/>
      <c r="N36" s="10">
        <f t="shared" si="2"/>
        <v>2.289999999999992</v>
      </c>
      <c r="O36" s="10">
        <f t="shared" si="3"/>
        <v>-6.0000000000000053E-3</v>
      </c>
      <c r="P36" s="10"/>
      <c r="Q36" s="10">
        <f t="shared" si="4"/>
        <v>2.2899999999999933E-6</v>
      </c>
      <c r="R36" s="10">
        <f t="shared" si="5"/>
        <v>-600</v>
      </c>
      <c r="S36" s="10"/>
      <c r="T36" s="10">
        <f t="shared" si="6"/>
        <v>45900</v>
      </c>
      <c r="U36" s="10"/>
      <c r="V36" s="10">
        <f t="shared" si="7"/>
        <v>-0.44133773131293058</v>
      </c>
      <c r="W36" s="10"/>
      <c r="X36" s="10">
        <f t="shared" si="8"/>
        <v>-0.33818731446273875</v>
      </c>
      <c r="Y36" s="10">
        <f t="shared" si="9"/>
        <v>1.8789237339675673</v>
      </c>
      <c r="Z36" s="10"/>
      <c r="AA36" s="10">
        <f t="shared" si="10"/>
        <v>-5.7144835244293812E-3</v>
      </c>
      <c r="AB36" s="10">
        <f t="shared" si="11"/>
        <v>1.2948096478016424E-2</v>
      </c>
      <c r="AC36" s="10"/>
      <c r="AD36" s="10">
        <f t="shared" si="12"/>
        <v>4.661812685537261</v>
      </c>
      <c r="AE36" s="10">
        <f t="shared" si="13"/>
        <v>-4.1210762660324329</v>
      </c>
      <c r="AF36" s="10"/>
      <c r="AG36" s="10">
        <f t="shared" si="14"/>
        <v>-5.7144835244287151E-3</v>
      </c>
      <c r="AH36" s="10">
        <f t="shared" si="15"/>
        <v>1.2948096478016424E-2</v>
      </c>
    </row>
    <row r="37" spans="1:34" x14ac:dyDescent="0.2">
      <c r="A37" s="10">
        <v>-328</v>
      </c>
      <c r="B37" s="10">
        <v>77.959999999999994</v>
      </c>
      <c r="C37" s="10">
        <f t="shared" si="0"/>
        <v>7.7959999999999992E-5</v>
      </c>
      <c r="D37" s="10"/>
      <c r="E37" s="10">
        <v>0.45300000000000001</v>
      </c>
      <c r="F37" s="10"/>
      <c r="G37" s="10">
        <v>0.437</v>
      </c>
      <c r="H37" s="10">
        <v>0.373</v>
      </c>
      <c r="I37" s="10">
        <v>0.41599999999999998</v>
      </c>
      <c r="J37" s="10">
        <v>0.58399999999999996</v>
      </c>
      <c r="K37" s="10"/>
      <c r="L37" s="10">
        <f t="shared" si="1"/>
        <v>7.7959999999999992E-5</v>
      </c>
      <c r="M37" s="10"/>
      <c r="N37" s="10">
        <f t="shared" si="2"/>
        <v>2.3500000000000085</v>
      </c>
      <c r="O37" s="10">
        <f t="shared" si="3"/>
        <v>-5.0000000000000044E-3</v>
      </c>
      <c r="P37" s="10"/>
      <c r="Q37" s="10">
        <f t="shared" si="4"/>
        <v>2.3500000000000029E-6</v>
      </c>
      <c r="R37" s="10">
        <f t="shared" si="5"/>
        <v>-500</v>
      </c>
      <c r="S37" s="10"/>
      <c r="T37" s="10">
        <f t="shared" si="6"/>
        <v>45300</v>
      </c>
      <c r="U37" s="10"/>
      <c r="V37" s="10">
        <f t="shared" si="7"/>
        <v>-0.37372185264208457</v>
      </c>
      <c r="W37" s="10"/>
      <c r="X37" s="10">
        <f t="shared" si="8"/>
        <v>-0.34390179798716813</v>
      </c>
      <c r="Y37" s="10">
        <f t="shared" si="9"/>
        <v>1.8918718304455837</v>
      </c>
      <c r="Z37" s="10"/>
      <c r="AA37" s="10">
        <f t="shared" si="10"/>
        <v>-4.8201880146878651E-3</v>
      </c>
      <c r="AB37" s="10">
        <f t="shared" si="11"/>
        <v>1.2897795461011441E-2</v>
      </c>
      <c r="AC37" s="10"/>
      <c r="AD37" s="10">
        <f t="shared" si="12"/>
        <v>4.6560982020128323</v>
      </c>
      <c r="AE37" s="10">
        <f t="shared" si="13"/>
        <v>-4.1081281695544165</v>
      </c>
      <c r="AF37" s="10"/>
      <c r="AG37" s="10">
        <f t="shared" si="14"/>
        <v>-4.8201880146878651E-3</v>
      </c>
      <c r="AH37" s="10">
        <f t="shared" si="15"/>
        <v>1.2897795461011441E-2</v>
      </c>
    </row>
    <row r="38" spans="1:34" x14ac:dyDescent="0.2">
      <c r="A38" s="10">
        <v>-327</v>
      </c>
      <c r="B38" s="10">
        <v>80.31</v>
      </c>
      <c r="C38" s="10">
        <f t="shared" si="0"/>
        <v>8.0309999999999995E-5</v>
      </c>
      <c r="D38" s="10"/>
      <c r="E38" s="10">
        <v>0.44800000000000001</v>
      </c>
      <c r="F38" s="10"/>
      <c r="G38" s="10">
        <v>0.42799999999999999</v>
      </c>
      <c r="H38" s="10">
        <v>0.36899999999999999</v>
      </c>
      <c r="I38" s="10">
        <v>0.40600000000000003</v>
      </c>
      <c r="J38" s="10">
        <v>0.59099999999999997</v>
      </c>
      <c r="K38" s="10"/>
      <c r="L38" s="10">
        <f t="shared" si="1"/>
        <v>8.0309999999999995E-5</v>
      </c>
      <c r="M38" s="10"/>
      <c r="N38" s="10">
        <f t="shared" si="2"/>
        <v>2.3999999999999915</v>
      </c>
      <c r="O38" s="10">
        <f t="shared" si="3"/>
        <v>-3.0000000000000027E-3</v>
      </c>
      <c r="P38" s="10"/>
      <c r="Q38" s="10">
        <f t="shared" si="4"/>
        <v>2.3999999999999906E-6</v>
      </c>
      <c r="R38" s="10">
        <f t="shared" si="5"/>
        <v>-300</v>
      </c>
      <c r="S38" s="10"/>
      <c r="T38" s="10">
        <f t="shared" si="6"/>
        <v>44800</v>
      </c>
      <c r="U38" s="10"/>
      <c r="V38" s="10">
        <f t="shared" si="7"/>
        <v>-0.22817586067140824</v>
      </c>
      <c r="W38" s="10"/>
      <c r="X38" s="10">
        <f t="shared" si="8"/>
        <v>-0.348721986001856</v>
      </c>
      <c r="Y38" s="10">
        <f t="shared" si="9"/>
        <v>1.9047696259065952</v>
      </c>
      <c r="Z38" s="10"/>
      <c r="AA38" s="10">
        <f t="shared" si="10"/>
        <v>-2.9180030172124005E-3</v>
      </c>
      <c r="AB38" s="10">
        <f t="shared" si="11"/>
        <v>1.2788394918840984E-2</v>
      </c>
      <c r="AC38" s="10"/>
      <c r="AD38" s="10">
        <f t="shared" si="12"/>
        <v>4.6512780139981444</v>
      </c>
      <c r="AE38" s="10">
        <f t="shared" si="13"/>
        <v>-4.0952303740934051</v>
      </c>
      <c r="AF38" s="10"/>
      <c r="AG38" s="10">
        <f t="shared" si="14"/>
        <v>-2.918003017212456E-3</v>
      </c>
      <c r="AH38" s="10">
        <f t="shared" si="15"/>
        <v>1.2788394918841206E-2</v>
      </c>
    </row>
    <row r="39" spans="1:34" x14ac:dyDescent="0.2">
      <c r="A39" s="10">
        <v>-326</v>
      </c>
      <c r="B39" s="10">
        <v>82.71</v>
      </c>
      <c r="C39" s="10">
        <f t="shared" si="0"/>
        <v>8.2709999999999986E-5</v>
      </c>
      <c r="D39" s="10"/>
      <c r="E39" s="10">
        <v>0.44500000000000001</v>
      </c>
      <c r="F39" s="10"/>
      <c r="G39" s="10">
        <v>0.42199999999999999</v>
      </c>
      <c r="H39" s="10">
        <v>0.36299999999999999</v>
      </c>
      <c r="I39" s="10">
        <v>0.39500000000000002</v>
      </c>
      <c r="J39" s="10">
        <v>0.60099999999999998</v>
      </c>
      <c r="K39" s="10"/>
      <c r="L39" s="10">
        <f t="shared" si="1"/>
        <v>8.2709999999999986E-5</v>
      </c>
      <c r="M39" s="10"/>
      <c r="N39" s="10">
        <f t="shared" si="2"/>
        <v>2.460000000000008</v>
      </c>
      <c r="O39" s="10">
        <f t="shared" si="3"/>
        <v>3.0000000000000027E-3</v>
      </c>
      <c r="P39" s="10"/>
      <c r="Q39" s="10">
        <f t="shared" si="4"/>
        <v>2.4600000000000137E-6</v>
      </c>
      <c r="R39" s="10">
        <f t="shared" si="5"/>
        <v>300</v>
      </c>
      <c r="S39" s="10"/>
      <c r="T39" s="10">
        <f t="shared" si="6"/>
        <v>44500</v>
      </c>
      <c r="U39" s="10"/>
      <c r="V39" s="10">
        <f t="shared" si="7"/>
        <v>0.22924728253539453</v>
      </c>
      <c r="W39" s="10"/>
      <c r="X39" s="10">
        <f t="shared" si="8"/>
        <v>-0.3516399890190684</v>
      </c>
      <c r="Y39" s="10">
        <f t="shared" si="9"/>
        <v>1.9175580208254361</v>
      </c>
      <c r="Z39" s="10"/>
      <c r="AA39" s="10">
        <f t="shared" si="10"/>
        <v>2.9180030172124005E-3</v>
      </c>
      <c r="AB39" s="10">
        <f t="shared" si="11"/>
        <v>1.2728626420083433E-2</v>
      </c>
      <c r="AC39" s="10"/>
      <c r="AD39" s="10">
        <f t="shared" si="12"/>
        <v>4.648360010980932</v>
      </c>
      <c r="AE39" s="10">
        <f t="shared" si="13"/>
        <v>-4.0824419791745639</v>
      </c>
      <c r="AF39" s="10"/>
      <c r="AG39" s="10">
        <f t="shared" si="14"/>
        <v>2.918003017212456E-3</v>
      </c>
      <c r="AH39" s="10">
        <f t="shared" si="15"/>
        <v>1.2728626420083877E-2</v>
      </c>
    </row>
    <row r="40" spans="1:34" x14ac:dyDescent="0.2">
      <c r="A40" s="10">
        <v>-325</v>
      </c>
      <c r="B40" s="10">
        <v>85.17</v>
      </c>
      <c r="C40" s="10">
        <f t="shared" si="0"/>
        <v>8.5169999999999999E-5</v>
      </c>
      <c r="D40" s="10"/>
      <c r="E40" s="10">
        <v>0.44800000000000001</v>
      </c>
      <c r="F40" s="10"/>
      <c r="G40" s="10">
        <v>0.41699999999999998</v>
      </c>
      <c r="H40" s="10">
        <v>0.36199999999999999</v>
      </c>
      <c r="I40" s="10">
        <v>0.38400000000000001</v>
      </c>
      <c r="J40" s="10">
        <v>0.628</v>
      </c>
      <c r="K40" s="10"/>
      <c r="L40" s="10">
        <f t="shared" si="1"/>
        <v>8.5169999999999999E-5</v>
      </c>
      <c r="M40" s="10"/>
      <c r="N40" s="10">
        <f t="shared" si="2"/>
        <v>2.519999999999996</v>
      </c>
      <c r="O40" s="10">
        <f t="shared" si="3"/>
        <v>-2.0000000000000018E-3</v>
      </c>
      <c r="P40" s="10"/>
      <c r="Q40" s="10">
        <f t="shared" si="4"/>
        <v>2.5199999999999962E-6</v>
      </c>
      <c r="R40" s="10">
        <f t="shared" si="5"/>
        <v>-200</v>
      </c>
      <c r="S40" s="10"/>
      <c r="T40" s="10">
        <f t="shared" si="6"/>
        <v>44800</v>
      </c>
      <c r="U40" s="10"/>
      <c r="V40" s="10">
        <f t="shared" si="7"/>
        <v>-0.15344629266875021</v>
      </c>
      <c r="W40" s="10"/>
      <c r="X40" s="10">
        <f t="shared" si="8"/>
        <v>-0.348721986001856</v>
      </c>
      <c r="Y40" s="10">
        <f t="shared" si="9"/>
        <v>1.9302866472455196</v>
      </c>
      <c r="Z40" s="10"/>
      <c r="AA40" s="10">
        <f t="shared" si="10"/>
        <v>-1.9431552860021406E-3</v>
      </c>
      <c r="AB40" s="10">
        <f t="shared" si="11"/>
        <v>1.2663422831579174E-2</v>
      </c>
      <c r="AC40" s="10"/>
      <c r="AD40" s="10">
        <f t="shared" si="12"/>
        <v>4.6512780139981444</v>
      </c>
      <c r="AE40" s="10">
        <f t="shared" si="13"/>
        <v>-4.06971335275448</v>
      </c>
      <c r="AF40" s="10"/>
      <c r="AG40" s="10">
        <f t="shared" si="14"/>
        <v>-1.9431552860025292E-3</v>
      </c>
      <c r="AH40" s="10">
        <f t="shared" si="15"/>
        <v>1.2663422831578508E-2</v>
      </c>
    </row>
    <row r="41" spans="1:34" x14ac:dyDescent="0.2">
      <c r="A41" s="10">
        <v>-324</v>
      </c>
      <c r="B41" s="10">
        <v>87.69</v>
      </c>
      <c r="C41" s="10">
        <f t="shared" si="0"/>
        <v>8.7689999999999996E-5</v>
      </c>
      <c r="D41" s="10"/>
      <c r="E41" s="10">
        <v>0.44600000000000001</v>
      </c>
      <c r="F41" s="10"/>
      <c r="G41" s="10">
        <v>0.41199999999999998</v>
      </c>
      <c r="H41" s="10">
        <v>0.33100000000000002</v>
      </c>
      <c r="I41" s="10">
        <v>0.374</v>
      </c>
      <c r="J41" s="10">
        <v>0.66800000000000004</v>
      </c>
      <c r="K41" s="10"/>
      <c r="L41" s="10">
        <f t="shared" si="1"/>
        <v>8.7689999999999996E-5</v>
      </c>
      <c r="M41" s="10"/>
      <c r="N41" s="10">
        <f t="shared" si="2"/>
        <v>2.5700000000000074</v>
      </c>
      <c r="O41" s="10">
        <f t="shared" si="3"/>
        <v>-5.0000000000000044E-3</v>
      </c>
      <c r="P41" s="10"/>
      <c r="Q41" s="10">
        <f t="shared" si="4"/>
        <v>2.570000000000011E-6</v>
      </c>
      <c r="R41" s="10">
        <f t="shared" si="5"/>
        <v>-500</v>
      </c>
      <c r="S41" s="10"/>
      <c r="T41" s="10">
        <f t="shared" si="6"/>
        <v>44600</v>
      </c>
      <c r="U41" s="10"/>
      <c r="V41" s="10">
        <f t="shared" si="7"/>
        <v>-0.39028841114653418</v>
      </c>
      <c r="W41" s="10"/>
      <c r="X41" s="10">
        <f t="shared" si="8"/>
        <v>-0.35066514128785814</v>
      </c>
      <c r="Y41" s="10">
        <f t="shared" si="9"/>
        <v>1.9429500700770987</v>
      </c>
      <c r="Z41" s="10"/>
      <c r="AA41" s="10">
        <f t="shared" si="10"/>
        <v>-4.8962692443033085E-3</v>
      </c>
      <c r="AB41" s="10">
        <f t="shared" si="11"/>
        <v>1.2545259107028306E-2</v>
      </c>
      <c r="AC41" s="10"/>
      <c r="AD41" s="10">
        <f t="shared" si="12"/>
        <v>4.6493348587121419</v>
      </c>
      <c r="AE41" s="10">
        <f t="shared" si="13"/>
        <v>-4.0570499299229015</v>
      </c>
      <c r="AF41" s="10"/>
      <c r="AG41" s="10">
        <f t="shared" si="14"/>
        <v>-4.8962692443037525E-3</v>
      </c>
      <c r="AH41" s="10">
        <f t="shared" si="15"/>
        <v>1.2545259107028528E-2</v>
      </c>
    </row>
    <row r="42" spans="1:34" x14ac:dyDescent="0.2">
      <c r="A42" s="10">
        <v>-323</v>
      </c>
      <c r="B42" s="10">
        <v>90.26</v>
      </c>
      <c r="C42" s="10">
        <f t="shared" si="0"/>
        <v>9.0260000000000007E-5</v>
      </c>
      <c r="D42" s="10"/>
      <c r="E42" s="10">
        <v>0.441</v>
      </c>
      <c r="F42" s="10"/>
      <c r="G42" s="10">
        <v>0.40100000000000002</v>
      </c>
      <c r="H42" s="10">
        <v>0.317</v>
      </c>
      <c r="I42" s="10">
        <v>0.35699999999999998</v>
      </c>
      <c r="J42" s="10">
        <v>0.69</v>
      </c>
      <c r="K42" s="10"/>
      <c r="L42" s="10">
        <f t="shared" si="1"/>
        <v>9.0260000000000007E-5</v>
      </c>
      <c r="M42" s="10"/>
      <c r="N42" s="10">
        <f t="shared" si="2"/>
        <v>2.6299999999999955</v>
      </c>
      <c r="O42" s="10">
        <f t="shared" si="3"/>
        <v>-2.0000000000000018E-3</v>
      </c>
      <c r="P42" s="10"/>
      <c r="Q42" s="10">
        <f t="shared" si="4"/>
        <v>2.6299999999999935E-6</v>
      </c>
      <c r="R42" s="10">
        <f t="shared" si="5"/>
        <v>-200</v>
      </c>
      <c r="S42" s="10"/>
      <c r="T42" s="10">
        <f t="shared" si="6"/>
        <v>44100</v>
      </c>
      <c r="U42" s="10"/>
      <c r="V42" s="10">
        <f t="shared" si="7"/>
        <v>-0.15825935521711826</v>
      </c>
      <c r="W42" s="10"/>
      <c r="X42" s="10">
        <f t="shared" si="8"/>
        <v>-0.35556141053216145</v>
      </c>
      <c r="Y42" s="10">
        <f t="shared" si="9"/>
        <v>1.9554953291841271</v>
      </c>
      <c r="Z42" s="10"/>
      <c r="AA42" s="10">
        <f t="shared" si="10"/>
        <v>-1.9740692257171899E-3</v>
      </c>
      <c r="AB42" s="10">
        <f t="shared" si="11"/>
        <v>1.2473633694565223E-2</v>
      </c>
      <c r="AC42" s="10"/>
      <c r="AD42" s="10">
        <f t="shared" si="12"/>
        <v>4.6444385894678382</v>
      </c>
      <c r="AE42" s="10">
        <f t="shared" si="13"/>
        <v>-4.0445046708158729</v>
      </c>
      <c r="AF42" s="10"/>
      <c r="AG42" s="10">
        <f t="shared" si="14"/>
        <v>-1.9740692257164127E-3</v>
      </c>
      <c r="AH42" s="10">
        <f t="shared" si="15"/>
        <v>1.2473633694565223E-2</v>
      </c>
    </row>
    <row r="43" spans="1:34" x14ac:dyDescent="0.2">
      <c r="A43" s="10">
        <v>-322</v>
      </c>
      <c r="B43" s="10">
        <v>92.89</v>
      </c>
      <c r="C43" s="10">
        <f t="shared" si="0"/>
        <v>9.289E-5</v>
      </c>
      <c r="D43" s="10"/>
      <c r="E43" s="10">
        <v>0.439</v>
      </c>
      <c r="F43" s="10"/>
      <c r="G43" s="10">
        <v>0.39100000000000001</v>
      </c>
      <c r="H43" s="10">
        <v>0.31900000000000001</v>
      </c>
      <c r="I43" s="10">
        <v>0.35099999999999998</v>
      </c>
      <c r="J43" s="10">
        <v>0.69399999999999995</v>
      </c>
      <c r="K43" s="10"/>
      <c r="L43" s="10">
        <f t="shared" si="1"/>
        <v>9.289E-5</v>
      </c>
      <c r="M43" s="10"/>
      <c r="N43" s="10">
        <f t="shared" si="2"/>
        <v>2.6799999999999926</v>
      </c>
      <c r="O43" s="10">
        <f t="shared" si="3"/>
        <v>-9.000000000000008E-3</v>
      </c>
      <c r="P43" s="10"/>
      <c r="Q43" s="10">
        <f t="shared" si="4"/>
        <v>2.6799999999999947E-6</v>
      </c>
      <c r="R43" s="10">
        <f t="shared" si="5"/>
        <v>-900</v>
      </c>
      <c r="S43" s="10"/>
      <c r="T43" s="10">
        <f t="shared" si="6"/>
        <v>43900</v>
      </c>
      <c r="U43" s="10"/>
      <c r="V43" s="10">
        <f t="shared" si="7"/>
        <v>-0.72827160416161807</v>
      </c>
      <c r="W43" s="10"/>
      <c r="X43" s="10">
        <f t="shared" si="8"/>
        <v>-0.35753547975787864</v>
      </c>
      <c r="Y43" s="10">
        <f t="shared" si="9"/>
        <v>1.9679689628786923</v>
      </c>
      <c r="Z43" s="10"/>
      <c r="AA43" s="10">
        <f t="shared" si="10"/>
        <v>-8.9960646625348306E-3</v>
      </c>
      <c r="AB43" s="10">
        <f t="shared" si="11"/>
        <v>1.2352623130064133E-2</v>
      </c>
      <c r="AC43" s="10"/>
      <c r="AD43" s="10">
        <f t="shared" si="12"/>
        <v>4.6424645202421218</v>
      </c>
      <c r="AE43" s="10">
        <f t="shared" si="13"/>
        <v>-4.0320310371213077</v>
      </c>
      <c r="AF43" s="10"/>
      <c r="AG43" s="10">
        <f t="shared" si="14"/>
        <v>-8.9960646625355523E-3</v>
      </c>
      <c r="AH43" s="10">
        <f t="shared" si="15"/>
        <v>1.2352623130063911E-2</v>
      </c>
    </row>
    <row r="44" spans="1:34" x14ac:dyDescent="0.2">
      <c r="A44" s="10">
        <v>-321</v>
      </c>
      <c r="B44" s="10">
        <v>95.57</v>
      </c>
      <c r="C44" s="10">
        <f t="shared" si="0"/>
        <v>9.5569999999999995E-5</v>
      </c>
      <c r="D44" s="10"/>
      <c r="E44" s="10">
        <v>0.43</v>
      </c>
      <c r="F44" s="10"/>
      <c r="G44" s="10">
        <v>0.38200000000000001</v>
      </c>
      <c r="H44" s="10">
        <v>0.314</v>
      </c>
      <c r="I44" s="10">
        <v>0.35</v>
      </c>
      <c r="J44" s="10">
        <v>0.67400000000000004</v>
      </c>
      <c r="K44" s="10"/>
      <c r="L44" s="10">
        <f t="shared" si="1"/>
        <v>9.5569999999999995E-5</v>
      </c>
      <c r="M44" s="10"/>
      <c r="N44" s="10">
        <f t="shared" si="2"/>
        <v>2.730000000000004</v>
      </c>
      <c r="O44" s="10">
        <f t="shared" si="3"/>
        <v>-1.6000000000000014E-2</v>
      </c>
      <c r="P44" s="10"/>
      <c r="Q44" s="10">
        <f t="shared" si="4"/>
        <v>2.7299999999999959E-6</v>
      </c>
      <c r="R44" s="10">
        <f t="shared" si="5"/>
        <v>-1600</v>
      </c>
      <c r="S44" s="10"/>
      <c r="T44" s="10">
        <f t="shared" si="6"/>
        <v>43000</v>
      </c>
      <c r="U44" s="10"/>
      <c r="V44" s="10">
        <f t="shared" si="7"/>
        <v>-1.3463216355744894</v>
      </c>
      <c r="W44" s="10"/>
      <c r="X44" s="10">
        <f t="shared" si="8"/>
        <v>-0.36653154442041347</v>
      </c>
      <c r="Y44" s="10">
        <f t="shared" si="9"/>
        <v>1.9803215860087564</v>
      </c>
      <c r="Z44" s="10"/>
      <c r="AA44" s="10">
        <f t="shared" si="10"/>
        <v>-1.6468114458687622E-2</v>
      </c>
      <c r="AB44" s="10">
        <f t="shared" si="11"/>
        <v>1.2231931823379227E-2</v>
      </c>
      <c r="AC44" s="10"/>
      <c r="AD44" s="10">
        <f t="shared" si="12"/>
        <v>4.6334684555795862</v>
      </c>
      <c r="AE44" s="10">
        <f t="shared" si="13"/>
        <v>-4.0196784139912438</v>
      </c>
      <c r="AF44" s="10"/>
      <c r="AG44" s="10">
        <f t="shared" si="14"/>
        <v>-1.6468114458687566E-2</v>
      </c>
      <c r="AH44" s="10">
        <f t="shared" si="15"/>
        <v>1.2231931823379227E-2</v>
      </c>
    </row>
    <row r="45" spans="1:34" x14ac:dyDescent="0.2">
      <c r="A45" s="10">
        <v>-320</v>
      </c>
      <c r="B45" s="10">
        <v>98.3</v>
      </c>
      <c r="C45" s="10">
        <f t="shared" si="0"/>
        <v>9.8299999999999991E-5</v>
      </c>
      <c r="D45" s="10"/>
      <c r="E45" s="10">
        <v>0.41399999999999998</v>
      </c>
      <c r="F45" s="10"/>
      <c r="G45" s="10">
        <v>0.36799999999999999</v>
      </c>
      <c r="H45" s="10">
        <v>0.30399999999999999</v>
      </c>
      <c r="I45" s="10">
        <v>0.34100000000000003</v>
      </c>
      <c r="J45" s="10">
        <v>0.64300000000000002</v>
      </c>
      <c r="K45" s="10"/>
      <c r="L45" s="10">
        <f t="shared" si="1"/>
        <v>9.8299999999999991E-5</v>
      </c>
      <c r="M45" s="10"/>
      <c r="N45" s="10">
        <f t="shared" si="2"/>
        <v>2.7900000000000063</v>
      </c>
      <c r="O45" s="10">
        <f t="shared" si="3"/>
        <v>-1.2999999999999956E-2</v>
      </c>
      <c r="P45" s="10"/>
      <c r="Q45" s="10">
        <f t="shared" si="4"/>
        <v>2.7900000000000055E-6</v>
      </c>
      <c r="R45" s="10">
        <f t="shared" si="5"/>
        <v>-1300</v>
      </c>
      <c r="S45" s="10"/>
      <c r="T45" s="10">
        <f t="shared" si="6"/>
        <v>41400</v>
      </c>
      <c r="U45" s="10"/>
      <c r="V45" s="10">
        <f t="shared" si="7"/>
        <v>-1.1399699513906381</v>
      </c>
      <c r="W45" s="10"/>
      <c r="X45" s="10">
        <f t="shared" si="8"/>
        <v>-0.38299965887910109</v>
      </c>
      <c r="Y45" s="10">
        <f t="shared" si="9"/>
        <v>1.9925535178321356</v>
      </c>
      <c r="Z45" s="10"/>
      <c r="AA45" s="10">
        <f t="shared" si="10"/>
        <v>-1.3855968500716576E-2</v>
      </c>
      <c r="AB45" s="10">
        <f t="shared" si="11"/>
        <v>1.2154678712200662E-2</v>
      </c>
      <c r="AC45" s="10"/>
      <c r="AD45" s="10">
        <f t="shared" si="12"/>
        <v>4.6170003411208986</v>
      </c>
      <c r="AE45" s="10">
        <f t="shared" si="13"/>
        <v>-4.0074464821678646</v>
      </c>
      <c r="AF45" s="10"/>
      <c r="AG45" s="10">
        <f t="shared" si="14"/>
        <v>-1.3855968500716465E-2</v>
      </c>
      <c r="AH45" s="10">
        <f t="shared" si="15"/>
        <v>1.2154678712200884E-2</v>
      </c>
    </row>
    <row r="46" spans="1:34" x14ac:dyDescent="0.2">
      <c r="A46" s="10">
        <v>-319</v>
      </c>
      <c r="B46" s="10">
        <v>101.09</v>
      </c>
      <c r="C46" s="10">
        <f t="shared" si="0"/>
        <v>1.0109E-4</v>
      </c>
      <c r="D46" s="10"/>
      <c r="E46" s="10">
        <v>0.40100000000000002</v>
      </c>
      <c r="F46" s="10"/>
      <c r="G46" s="10">
        <v>0.374</v>
      </c>
      <c r="H46" s="10">
        <v>0.309</v>
      </c>
      <c r="I46" s="10">
        <v>0.32800000000000001</v>
      </c>
      <c r="J46" s="10">
        <v>0.59299999999999997</v>
      </c>
      <c r="K46" s="10"/>
      <c r="L46" s="10">
        <f t="shared" si="1"/>
        <v>1.0109E-4</v>
      </c>
      <c r="M46" s="10"/>
      <c r="N46" s="10">
        <f t="shared" si="2"/>
        <v>2.8299999999999983</v>
      </c>
      <c r="O46" s="10">
        <f t="shared" si="3"/>
        <v>-1.5000000000000013E-2</v>
      </c>
      <c r="P46" s="10"/>
      <c r="Q46" s="10">
        <f t="shared" si="4"/>
        <v>2.8299999999999983E-6</v>
      </c>
      <c r="R46" s="10">
        <f t="shared" si="5"/>
        <v>-1500</v>
      </c>
      <c r="S46" s="10"/>
      <c r="T46" s="10">
        <f t="shared" si="6"/>
        <v>40100</v>
      </c>
      <c r="U46" s="10"/>
      <c r="V46" s="10">
        <f t="shared" si="7"/>
        <v>-1.3807979898771108</v>
      </c>
      <c r="W46" s="10"/>
      <c r="X46" s="10">
        <f t="shared" si="8"/>
        <v>-0.39685562737981767</v>
      </c>
      <c r="Y46" s="10">
        <f t="shared" si="9"/>
        <v>2.0047081965443363</v>
      </c>
      <c r="Z46" s="10"/>
      <c r="AA46" s="10">
        <f t="shared" si="10"/>
        <v>-1.6557067948427373E-2</v>
      </c>
      <c r="AB46" s="10">
        <f t="shared" si="11"/>
        <v>1.1990941520635179E-2</v>
      </c>
      <c r="AC46" s="10"/>
      <c r="AD46" s="10">
        <f t="shared" si="12"/>
        <v>4.6031443726201822</v>
      </c>
      <c r="AE46" s="10">
        <f t="shared" si="13"/>
        <v>-3.9952918034556637</v>
      </c>
      <c r="AF46" s="10"/>
      <c r="AG46" s="10">
        <f t="shared" si="14"/>
        <v>-1.655706794842704E-2</v>
      </c>
      <c r="AH46" s="10">
        <f t="shared" si="15"/>
        <v>1.1990941520635179E-2</v>
      </c>
    </row>
    <row r="47" spans="1:34" x14ac:dyDescent="0.2">
      <c r="A47" s="10">
        <v>-318</v>
      </c>
      <c r="B47" s="10">
        <v>103.92</v>
      </c>
      <c r="C47" s="10">
        <f t="shared" si="0"/>
        <v>1.0391999999999999E-4</v>
      </c>
      <c r="D47" s="10"/>
      <c r="E47" s="10">
        <v>0.38600000000000001</v>
      </c>
      <c r="F47" s="10"/>
      <c r="G47" s="10">
        <v>0.39300000000000002</v>
      </c>
      <c r="H47" s="10">
        <v>0.3</v>
      </c>
      <c r="I47" s="10">
        <v>0.32200000000000001</v>
      </c>
      <c r="J47" s="10">
        <v>0.52900000000000003</v>
      </c>
      <c r="K47" s="10"/>
      <c r="L47" s="10">
        <f t="shared" si="1"/>
        <v>1.0391999999999999E-4</v>
      </c>
      <c r="M47" s="10"/>
      <c r="N47" s="10">
        <f t="shared" si="2"/>
        <v>2.8799999999999955</v>
      </c>
      <c r="O47" s="10">
        <f t="shared" si="3"/>
        <v>-2.0000000000000018E-2</v>
      </c>
      <c r="P47" s="10"/>
      <c r="Q47" s="10">
        <f t="shared" si="4"/>
        <v>2.8799999999999995E-6</v>
      </c>
      <c r="R47" s="10">
        <f t="shared" si="5"/>
        <v>-2000</v>
      </c>
      <c r="S47" s="10"/>
      <c r="T47" s="10">
        <f t="shared" si="6"/>
        <v>38600</v>
      </c>
      <c r="U47" s="10"/>
      <c r="V47" s="10">
        <f t="shared" si="7"/>
        <v>-1.9462597862468036</v>
      </c>
      <c r="W47" s="10"/>
      <c r="X47" s="10">
        <f t="shared" si="8"/>
        <v>-0.41341269532824504</v>
      </c>
      <c r="Y47" s="10">
        <f t="shared" si="9"/>
        <v>2.0166991380649715</v>
      </c>
      <c r="Z47" s="10"/>
      <c r="AA47" s="10">
        <f t="shared" si="10"/>
        <v>-2.3106219277344298E-2</v>
      </c>
      <c r="AB47" s="10">
        <f t="shared" si="11"/>
        <v>1.1872114627565988E-2</v>
      </c>
      <c r="AC47" s="10"/>
      <c r="AD47" s="10">
        <f t="shared" si="12"/>
        <v>4.5865873046717551</v>
      </c>
      <c r="AE47" s="10">
        <f t="shared" si="13"/>
        <v>-3.9833008619350285</v>
      </c>
      <c r="AF47" s="10"/>
      <c r="AG47" s="10">
        <f t="shared" si="14"/>
        <v>-2.3106219277344131E-2</v>
      </c>
      <c r="AH47" s="10">
        <f t="shared" si="15"/>
        <v>1.1872114627565988E-2</v>
      </c>
    </row>
    <row r="48" spans="1:34" x14ac:dyDescent="0.2">
      <c r="A48" s="10">
        <v>-317</v>
      </c>
      <c r="B48" s="10">
        <v>106.8</v>
      </c>
      <c r="C48" s="10">
        <f t="shared" si="0"/>
        <v>1.0679999999999999E-4</v>
      </c>
      <c r="D48" s="10"/>
      <c r="E48" s="10">
        <v>0.36599999999999999</v>
      </c>
      <c r="F48" s="10"/>
      <c r="G48" s="10">
        <v>0.372</v>
      </c>
      <c r="H48" s="10">
        <v>0.30399999999999999</v>
      </c>
      <c r="I48" s="10">
        <v>0.317</v>
      </c>
      <c r="J48" s="10">
        <v>0.47099999999999997</v>
      </c>
      <c r="K48" s="10"/>
      <c r="L48" s="10">
        <f t="shared" si="1"/>
        <v>1.0679999999999999E-4</v>
      </c>
      <c r="M48" s="10"/>
      <c r="N48" s="10">
        <f t="shared" si="2"/>
        <v>2.9200000000000017</v>
      </c>
      <c r="O48" s="10">
        <f t="shared" si="3"/>
        <v>-2.0000000000000018E-3</v>
      </c>
      <c r="P48" s="10"/>
      <c r="Q48" s="10">
        <f t="shared" si="4"/>
        <v>2.9200000000000059E-6</v>
      </c>
      <c r="R48" s="10">
        <f t="shared" si="5"/>
        <v>-200</v>
      </c>
      <c r="S48" s="10"/>
      <c r="T48" s="10">
        <f t="shared" si="6"/>
        <v>36600</v>
      </c>
      <c r="U48" s="10"/>
      <c r="V48" s="10">
        <f t="shared" si="7"/>
        <v>-0.20314075309535295</v>
      </c>
      <c r="W48" s="10"/>
      <c r="X48" s="10">
        <f t="shared" si="8"/>
        <v>-0.43651891460558934</v>
      </c>
      <c r="Y48" s="10">
        <f t="shared" si="9"/>
        <v>2.0285712526925375</v>
      </c>
      <c r="Z48" s="10"/>
      <c r="AA48" s="10">
        <f t="shared" si="10"/>
        <v>-2.3797017453546787E-3</v>
      </c>
      <c r="AB48" s="10">
        <f t="shared" si="11"/>
        <v>1.171454623995416E-2</v>
      </c>
      <c r="AC48" s="10"/>
      <c r="AD48" s="10">
        <f t="shared" si="12"/>
        <v>4.563481085394411</v>
      </c>
      <c r="AE48" s="10">
        <f t="shared" si="13"/>
        <v>-3.9714287473074625</v>
      </c>
      <c r="AF48" s="10"/>
      <c r="AG48" s="10">
        <f t="shared" si="14"/>
        <v>-2.3797017453546232E-3</v>
      </c>
      <c r="AH48" s="10">
        <f t="shared" si="15"/>
        <v>1.171454623995416E-2</v>
      </c>
    </row>
    <row r="49" spans="1:34" x14ac:dyDescent="0.2">
      <c r="A49" s="10">
        <v>-316</v>
      </c>
      <c r="B49" s="10">
        <v>109.72</v>
      </c>
      <c r="C49" s="10">
        <f t="shared" si="0"/>
        <v>1.0972E-4</v>
      </c>
      <c r="D49" s="10"/>
      <c r="E49" s="10">
        <v>0.36399999999999999</v>
      </c>
      <c r="F49" s="10"/>
      <c r="G49" s="10">
        <v>0.374</v>
      </c>
      <c r="H49" s="10">
        <v>0.30499999999999999</v>
      </c>
      <c r="I49" s="10">
        <v>0.30499999999999999</v>
      </c>
      <c r="J49" s="10">
        <v>0.47399999999999998</v>
      </c>
      <c r="K49" s="10"/>
      <c r="L49" s="10">
        <f t="shared" si="1"/>
        <v>1.0972E-4</v>
      </c>
      <c r="M49" s="10"/>
      <c r="N49" s="10">
        <f t="shared" si="2"/>
        <v>2.9699999999999989</v>
      </c>
      <c r="O49" s="10">
        <f t="shared" si="3"/>
        <v>7.0000000000000062E-3</v>
      </c>
      <c r="P49" s="10"/>
      <c r="Q49" s="10">
        <f t="shared" si="4"/>
        <v>2.9699999999999936E-6</v>
      </c>
      <c r="R49" s="10">
        <f t="shared" si="5"/>
        <v>700</v>
      </c>
      <c r="S49" s="10"/>
      <c r="T49" s="10">
        <f t="shared" si="6"/>
        <v>36400</v>
      </c>
      <c r="U49" s="10"/>
      <c r="V49" s="10">
        <f t="shared" si="7"/>
        <v>0.71317461463130793</v>
      </c>
      <c r="W49" s="10"/>
      <c r="X49" s="10">
        <f t="shared" si="8"/>
        <v>-0.43889861635094402</v>
      </c>
      <c r="Y49" s="10">
        <f t="shared" si="9"/>
        <v>2.0402857989324916</v>
      </c>
      <c r="Z49" s="10"/>
      <c r="AA49" s="10">
        <f t="shared" si="10"/>
        <v>8.2725259659898742E-3</v>
      </c>
      <c r="AB49" s="10">
        <f t="shared" si="11"/>
        <v>1.1599579957380257E-2</v>
      </c>
      <c r="AC49" s="10"/>
      <c r="AD49" s="10">
        <f t="shared" si="12"/>
        <v>4.5611013836490564</v>
      </c>
      <c r="AE49" s="10">
        <f t="shared" si="13"/>
        <v>-3.9597142010675084</v>
      </c>
      <c r="AF49" s="10"/>
      <c r="AG49" s="10">
        <f t="shared" si="14"/>
        <v>8.2725259659897077E-3</v>
      </c>
      <c r="AH49" s="10">
        <f t="shared" si="15"/>
        <v>1.1599579957380257E-2</v>
      </c>
    </row>
    <row r="50" spans="1:34" x14ac:dyDescent="0.2">
      <c r="A50" s="10">
        <v>-315</v>
      </c>
      <c r="B50" s="10">
        <v>112.69</v>
      </c>
      <c r="C50" s="10">
        <f t="shared" si="0"/>
        <v>1.1268999999999999E-4</v>
      </c>
      <c r="D50" s="10"/>
      <c r="E50" s="10">
        <v>0.371</v>
      </c>
      <c r="F50" s="10"/>
      <c r="G50" s="10">
        <v>0.36299999999999999</v>
      </c>
      <c r="H50" s="10">
        <v>0.3</v>
      </c>
      <c r="I50" s="10">
        <v>0.29899999999999999</v>
      </c>
      <c r="J50" s="10">
        <v>0.52300000000000002</v>
      </c>
      <c r="K50" s="10"/>
      <c r="L50" s="10">
        <f t="shared" si="1"/>
        <v>1.1268999999999999E-4</v>
      </c>
      <c r="M50" s="10"/>
      <c r="N50" s="10">
        <f t="shared" si="2"/>
        <v>3.0100000000000051</v>
      </c>
      <c r="O50" s="10">
        <f t="shared" si="3"/>
        <v>-1.2000000000000011E-2</v>
      </c>
      <c r="P50" s="10"/>
      <c r="Q50" s="10">
        <f t="shared" si="4"/>
        <v>3.01E-6</v>
      </c>
      <c r="R50" s="10">
        <f t="shared" si="5"/>
        <v>-1200</v>
      </c>
      <c r="S50" s="10"/>
      <c r="T50" s="10">
        <f t="shared" si="6"/>
        <v>37100</v>
      </c>
      <c r="U50" s="10"/>
      <c r="V50" s="10">
        <f t="shared" si="7"/>
        <v>-1.2473345480639184</v>
      </c>
      <c r="W50" s="10"/>
      <c r="X50" s="10">
        <f t="shared" si="8"/>
        <v>-0.43062609038495414</v>
      </c>
      <c r="Y50" s="10">
        <f t="shared" si="9"/>
        <v>2.0518853788898719</v>
      </c>
      <c r="Z50" s="10"/>
      <c r="AA50" s="10">
        <f t="shared" si="10"/>
        <v>-1.4279461036726726E-2</v>
      </c>
      <c r="AB50" s="10">
        <f t="shared" si="11"/>
        <v>1.144798006187786E-2</v>
      </c>
      <c r="AC50" s="10"/>
      <c r="AD50" s="10">
        <f t="shared" si="12"/>
        <v>4.5693739096150461</v>
      </c>
      <c r="AE50" s="10">
        <f t="shared" si="13"/>
        <v>-3.9481146211101281</v>
      </c>
      <c r="AF50" s="10"/>
      <c r="AG50" s="10">
        <f t="shared" si="14"/>
        <v>-1.427946103672717E-2</v>
      </c>
      <c r="AH50" s="10">
        <f t="shared" si="15"/>
        <v>1.144798006187786E-2</v>
      </c>
    </row>
    <row r="51" spans="1:34" x14ac:dyDescent="0.2">
      <c r="A51" s="10">
        <v>-314</v>
      </c>
      <c r="B51" s="10">
        <v>115.7</v>
      </c>
      <c r="C51" s="10">
        <f t="shared" si="0"/>
        <v>1.1569999999999999E-4</v>
      </c>
      <c r="D51" s="10"/>
      <c r="E51" s="10">
        <v>0.35899999999999999</v>
      </c>
      <c r="F51" s="10"/>
      <c r="G51" s="10">
        <v>0.35899999999999999</v>
      </c>
      <c r="H51" s="10">
        <v>0.29899999999999999</v>
      </c>
      <c r="I51" s="10">
        <v>0.28999999999999998</v>
      </c>
      <c r="J51" s="10">
        <v>0.48699999999999999</v>
      </c>
      <c r="K51" s="10"/>
      <c r="L51" s="10">
        <f t="shared" si="1"/>
        <v>1.1569999999999999E-4</v>
      </c>
      <c r="M51" s="10"/>
      <c r="N51" s="10">
        <f t="shared" si="2"/>
        <v>3.0600000000000023</v>
      </c>
      <c r="O51" s="10">
        <f t="shared" si="3"/>
        <v>-1.699999999999996E-2</v>
      </c>
      <c r="P51" s="10"/>
      <c r="Q51" s="10">
        <f t="shared" si="4"/>
        <v>3.0600000000000012E-6</v>
      </c>
      <c r="R51" s="10">
        <f t="shared" si="5"/>
        <v>-1700</v>
      </c>
      <c r="S51" s="10"/>
      <c r="T51" s="10">
        <f t="shared" si="6"/>
        <v>35900</v>
      </c>
      <c r="U51" s="10"/>
      <c r="V51" s="10">
        <f t="shared" si="7"/>
        <v>-1.8583980331133869</v>
      </c>
      <c r="W51" s="10"/>
      <c r="X51" s="10">
        <f t="shared" si="8"/>
        <v>-0.44490555142168087</v>
      </c>
      <c r="Y51" s="10">
        <f t="shared" si="9"/>
        <v>2.0633333589517497</v>
      </c>
      <c r="Z51" s="10"/>
      <c r="AA51" s="10">
        <f t="shared" si="10"/>
        <v>-2.1068342522184091E-2</v>
      </c>
      <c r="AB51" s="10">
        <f t="shared" si="11"/>
        <v>1.1336829972257156E-2</v>
      </c>
      <c r="AC51" s="10"/>
      <c r="AD51" s="10">
        <f t="shared" si="12"/>
        <v>4.5550944485783189</v>
      </c>
      <c r="AE51" s="10">
        <f t="shared" si="13"/>
        <v>-3.9366666410482503</v>
      </c>
      <c r="AF51" s="10"/>
      <c r="AG51" s="10">
        <f t="shared" si="14"/>
        <v>-2.1068342522183592E-2</v>
      </c>
      <c r="AH51" s="10">
        <f t="shared" si="15"/>
        <v>1.1336829972257156E-2</v>
      </c>
    </row>
    <row r="52" spans="1:34" x14ac:dyDescent="0.2">
      <c r="A52" s="10">
        <v>-313</v>
      </c>
      <c r="B52" s="10">
        <v>118.76</v>
      </c>
      <c r="C52" s="10">
        <f t="shared" si="0"/>
        <v>1.1875999999999999E-4</v>
      </c>
      <c r="D52" s="10"/>
      <c r="E52" s="10">
        <v>0.34200000000000003</v>
      </c>
      <c r="F52" s="10"/>
      <c r="G52" s="10">
        <v>0.38</v>
      </c>
      <c r="H52" s="10">
        <v>0.29799999999999999</v>
      </c>
      <c r="I52" s="10">
        <v>0.30499999999999999</v>
      </c>
      <c r="J52" s="10">
        <v>0.38400000000000001</v>
      </c>
      <c r="K52" s="10"/>
      <c r="L52" s="10">
        <f t="shared" si="1"/>
        <v>1.1875999999999999E-4</v>
      </c>
      <c r="M52" s="10"/>
      <c r="N52" s="10">
        <f t="shared" si="2"/>
        <v>3.0899999999999892</v>
      </c>
      <c r="O52" s="10">
        <f t="shared" si="3"/>
        <v>-1.0000000000000009E-3</v>
      </c>
      <c r="P52" s="10"/>
      <c r="Q52" s="10">
        <f t="shared" si="4"/>
        <v>3.0899999999999992E-6</v>
      </c>
      <c r="R52" s="10">
        <f t="shared" si="5"/>
        <v>-100</v>
      </c>
      <c r="S52" s="10"/>
      <c r="T52" s="10">
        <f t="shared" si="6"/>
        <v>34200</v>
      </c>
      <c r="U52" s="10"/>
      <c r="V52" s="10">
        <f t="shared" si="7"/>
        <v>-0.11400159381986785</v>
      </c>
      <c r="W52" s="10"/>
      <c r="X52" s="10">
        <f t="shared" si="8"/>
        <v>-0.46597389394386496</v>
      </c>
      <c r="Y52" s="10">
        <f t="shared" si="9"/>
        <v>2.0746701889240069</v>
      </c>
      <c r="Z52" s="10"/>
      <c r="AA52" s="10">
        <f t="shared" si="10"/>
        <v>-1.2717270636372624E-3</v>
      </c>
      <c r="AB52" s="10">
        <f t="shared" si="11"/>
        <v>1.1155344596736061E-2</v>
      </c>
      <c r="AC52" s="10"/>
      <c r="AD52" s="10">
        <f t="shared" si="12"/>
        <v>4.5340261060561353</v>
      </c>
      <c r="AE52" s="10">
        <f t="shared" si="13"/>
        <v>-3.9253298110759931</v>
      </c>
      <c r="AF52" s="10"/>
      <c r="AG52" s="10">
        <f t="shared" si="14"/>
        <v>-1.271727063637762E-3</v>
      </c>
      <c r="AH52" s="10">
        <f t="shared" si="15"/>
        <v>1.1155344596736061E-2</v>
      </c>
    </row>
    <row r="53" spans="1:34" x14ac:dyDescent="0.2">
      <c r="A53" s="10">
        <v>-312</v>
      </c>
      <c r="B53" s="10">
        <v>121.85</v>
      </c>
      <c r="C53" s="10">
        <f t="shared" si="0"/>
        <v>1.2184999999999999E-4</v>
      </c>
      <c r="D53" s="10"/>
      <c r="E53" s="10">
        <v>0.34100000000000003</v>
      </c>
      <c r="F53" s="10"/>
      <c r="G53" s="10">
        <v>0.372</v>
      </c>
      <c r="H53" s="10">
        <v>0.29199999999999998</v>
      </c>
      <c r="I53" s="10">
        <v>0.32600000000000001</v>
      </c>
      <c r="J53" s="10">
        <v>0.373</v>
      </c>
      <c r="K53" s="10"/>
      <c r="L53" s="10">
        <f t="shared" si="1"/>
        <v>1.2184999999999999E-4</v>
      </c>
      <c r="M53" s="10"/>
      <c r="N53" s="10">
        <f t="shared" si="2"/>
        <v>3.1400000000000006</v>
      </c>
      <c r="O53" s="10">
        <f t="shared" si="3"/>
        <v>2.0000000000000018E-3</v>
      </c>
      <c r="P53" s="10"/>
      <c r="Q53" s="10">
        <f t="shared" si="4"/>
        <v>3.1399999999999869E-6</v>
      </c>
      <c r="R53" s="10">
        <f t="shared" si="5"/>
        <v>200</v>
      </c>
      <c r="S53" s="10"/>
      <c r="T53" s="10">
        <f t="shared" si="6"/>
        <v>34100</v>
      </c>
      <c r="U53" s="10"/>
      <c r="V53" s="10">
        <f t="shared" si="7"/>
        <v>0.22984634077152988</v>
      </c>
      <c r="W53" s="10"/>
      <c r="X53" s="10">
        <f t="shared" si="8"/>
        <v>-0.46724562100750222</v>
      </c>
      <c r="Y53" s="10">
        <f t="shared" si="9"/>
        <v>2.085825533520743</v>
      </c>
      <c r="Z53" s="10"/>
      <c r="AA53" s="10">
        <f t="shared" si="10"/>
        <v>2.5397410502727702E-3</v>
      </c>
      <c r="AB53" s="10">
        <f t="shared" si="11"/>
        <v>1.1049734538944644E-2</v>
      </c>
      <c r="AC53" s="10"/>
      <c r="AD53" s="10">
        <f t="shared" si="12"/>
        <v>4.5327543789924976</v>
      </c>
      <c r="AE53" s="10">
        <f t="shared" si="13"/>
        <v>-3.914174466479257</v>
      </c>
      <c r="AF53" s="10"/>
      <c r="AG53" s="10">
        <f t="shared" si="14"/>
        <v>2.5397410502732143E-3</v>
      </c>
      <c r="AH53" s="10">
        <f t="shared" si="15"/>
        <v>1.1049734538944644E-2</v>
      </c>
    </row>
    <row r="54" spans="1:34" x14ac:dyDescent="0.2">
      <c r="A54" s="10">
        <v>-311</v>
      </c>
      <c r="B54" s="10">
        <v>124.99</v>
      </c>
      <c r="C54" s="10">
        <f t="shared" si="0"/>
        <v>1.2498999999999998E-4</v>
      </c>
      <c r="D54" s="10"/>
      <c r="E54" s="10">
        <v>0.34300000000000003</v>
      </c>
      <c r="F54" s="10"/>
      <c r="G54" s="10">
        <v>0.35899999999999999</v>
      </c>
      <c r="H54" s="10">
        <v>0.28999999999999998</v>
      </c>
      <c r="I54" s="10">
        <v>0.252</v>
      </c>
      <c r="J54" s="10">
        <v>0.47099999999999997</v>
      </c>
      <c r="K54" s="10"/>
      <c r="L54" s="10">
        <f t="shared" si="1"/>
        <v>1.2498999999999998E-4</v>
      </c>
      <c r="M54" s="10"/>
      <c r="N54" s="10">
        <f t="shared" si="2"/>
        <v>3.1700000000000017</v>
      </c>
      <c r="O54" s="10">
        <f t="shared" si="3"/>
        <v>2.6999999999999968E-2</v>
      </c>
      <c r="P54" s="10"/>
      <c r="Q54" s="10">
        <f t="shared" si="4"/>
        <v>3.170000000000012E-6</v>
      </c>
      <c r="R54" s="10">
        <f t="shared" si="5"/>
        <v>2700</v>
      </c>
      <c r="S54" s="10"/>
      <c r="T54" s="10">
        <f t="shared" si="6"/>
        <v>34300</v>
      </c>
      <c r="U54" s="10"/>
      <c r="V54" s="10">
        <f t="shared" si="7"/>
        <v>3.0253660137312868</v>
      </c>
      <c r="W54" s="10"/>
      <c r="X54" s="10">
        <f t="shared" si="8"/>
        <v>-0.46470587995722945</v>
      </c>
      <c r="Y54" s="10">
        <f t="shared" si="9"/>
        <v>2.0968752680596876</v>
      </c>
      <c r="Z54" s="10"/>
      <c r="AA54" s="10">
        <f t="shared" si="10"/>
        <v>3.2907604024224435E-2</v>
      </c>
      <c r="AB54" s="10">
        <f t="shared" si="11"/>
        <v>1.087723068047497E-2</v>
      </c>
      <c r="AC54" s="10"/>
      <c r="AD54" s="10">
        <f t="shared" si="12"/>
        <v>4.5352941200427708</v>
      </c>
      <c r="AE54" s="10">
        <f t="shared" si="13"/>
        <v>-3.9031247319403124</v>
      </c>
      <c r="AF54" s="10"/>
      <c r="AG54" s="10">
        <f t="shared" si="14"/>
        <v>3.2907604024224213E-2</v>
      </c>
      <c r="AH54" s="10">
        <f t="shared" si="15"/>
        <v>1.087723068047497E-2</v>
      </c>
    </row>
    <row r="55" spans="1:34" x14ac:dyDescent="0.2">
      <c r="A55" s="10">
        <v>-310</v>
      </c>
      <c r="B55" s="10">
        <v>128.16</v>
      </c>
      <c r="C55" s="10">
        <f t="shared" si="0"/>
        <v>1.2815999999999999E-4</v>
      </c>
      <c r="D55" s="10"/>
      <c r="E55" s="10">
        <v>0.37</v>
      </c>
      <c r="F55" s="10"/>
      <c r="G55" s="10">
        <v>0.35599999999999998</v>
      </c>
      <c r="H55" s="10">
        <v>0.28699999999999998</v>
      </c>
      <c r="I55" s="10">
        <v>0.28599999999999998</v>
      </c>
      <c r="J55" s="10">
        <v>0.55100000000000005</v>
      </c>
      <c r="K55" s="10"/>
      <c r="L55" s="10">
        <f t="shared" si="1"/>
        <v>1.2815999999999999E-4</v>
      </c>
      <c r="M55" s="10"/>
      <c r="N55" s="10">
        <f t="shared" si="2"/>
        <v>3.210000000000008</v>
      </c>
      <c r="O55" s="10">
        <f t="shared" si="3"/>
        <v>1.9000000000000017E-2</v>
      </c>
      <c r="P55" s="10"/>
      <c r="Q55" s="10">
        <f t="shared" si="4"/>
        <v>3.2100000000000184E-6</v>
      </c>
      <c r="R55" s="10">
        <f t="shared" si="5"/>
        <v>1900</v>
      </c>
      <c r="S55" s="10"/>
      <c r="T55" s="10">
        <f t="shared" si="6"/>
        <v>37000</v>
      </c>
      <c r="U55" s="10"/>
      <c r="V55" s="10">
        <f t="shared" si="7"/>
        <v>2.0242444304156901</v>
      </c>
      <c r="W55" s="10"/>
      <c r="X55" s="10">
        <f t="shared" si="8"/>
        <v>-0.43179827593300502</v>
      </c>
      <c r="Y55" s="10">
        <f t="shared" si="9"/>
        <v>2.1077524987401626</v>
      </c>
      <c r="Z55" s="10"/>
      <c r="AA55" s="10">
        <f t="shared" si="10"/>
        <v>2.1747877258712744E-2</v>
      </c>
      <c r="AB55" s="10">
        <f t="shared" si="11"/>
        <v>1.0743701171625375E-2</v>
      </c>
      <c r="AC55" s="10"/>
      <c r="AD55" s="10">
        <f t="shared" si="12"/>
        <v>4.568201724066995</v>
      </c>
      <c r="AE55" s="10">
        <f t="shared" si="13"/>
        <v>-3.8922475012598374</v>
      </c>
      <c r="AF55" s="10"/>
      <c r="AG55" s="10">
        <f t="shared" si="14"/>
        <v>2.1747877258713189E-2</v>
      </c>
      <c r="AH55" s="10">
        <f t="shared" si="15"/>
        <v>1.0743701171625375E-2</v>
      </c>
    </row>
    <row r="56" spans="1:34" x14ac:dyDescent="0.2">
      <c r="A56" s="10">
        <v>-309</v>
      </c>
      <c r="B56" s="10">
        <v>131.37</v>
      </c>
      <c r="C56" s="10">
        <f t="shared" si="0"/>
        <v>1.3137000000000001E-4</v>
      </c>
      <c r="D56" s="10"/>
      <c r="E56" s="10">
        <v>0.38900000000000001</v>
      </c>
      <c r="F56" s="10"/>
      <c r="G56" s="10">
        <v>0.36099999999999999</v>
      </c>
      <c r="H56" s="10">
        <v>0.29399999999999998</v>
      </c>
      <c r="I56" s="10">
        <v>0.313</v>
      </c>
      <c r="J56" s="10">
        <v>0.58699999999999997</v>
      </c>
      <c r="K56" s="10"/>
      <c r="L56" s="10">
        <f t="shared" si="1"/>
        <v>1.3137000000000001E-4</v>
      </c>
      <c r="M56" s="10"/>
      <c r="N56" s="10">
        <f t="shared" si="2"/>
        <v>3.2400000000000091</v>
      </c>
      <c r="O56" s="10">
        <f t="shared" si="3"/>
        <v>5.0000000000000044E-3</v>
      </c>
      <c r="P56" s="10"/>
      <c r="Q56" s="10">
        <f t="shared" si="4"/>
        <v>3.2400000000000029E-6</v>
      </c>
      <c r="R56" s="10">
        <f t="shared" si="5"/>
        <v>500</v>
      </c>
      <c r="S56" s="10"/>
      <c r="T56" s="10">
        <f t="shared" si="6"/>
        <v>38900</v>
      </c>
      <c r="U56" s="10"/>
      <c r="V56" s="10">
        <f t="shared" si="7"/>
        <v>0.52419953883352322</v>
      </c>
      <c r="W56" s="10"/>
      <c r="X56" s="10">
        <f t="shared" si="8"/>
        <v>-0.41005039867429227</v>
      </c>
      <c r="Y56" s="10">
        <f t="shared" si="9"/>
        <v>2.1184961999117879</v>
      </c>
      <c r="Z56" s="10"/>
      <c r="AA56" s="10">
        <f t="shared" si="10"/>
        <v>5.5466204998664281E-3</v>
      </c>
      <c r="AB56" s="10">
        <f t="shared" si="11"/>
        <v>1.0581124340948822E-2</v>
      </c>
      <c r="AC56" s="10"/>
      <c r="AD56" s="10">
        <f t="shared" si="12"/>
        <v>4.5899496013257082</v>
      </c>
      <c r="AE56" s="10">
        <f t="shared" si="13"/>
        <v>-3.8815038000882121</v>
      </c>
      <c r="AF56" s="10"/>
      <c r="AG56" s="10">
        <f t="shared" si="14"/>
        <v>5.54662049986554E-3</v>
      </c>
      <c r="AH56" s="10">
        <f t="shared" si="15"/>
        <v>1.0581124340948822E-2</v>
      </c>
    </row>
    <row r="57" spans="1:34" x14ac:dyDescent="0.2">
      <c r="A57" s="10">
        <v>-308</v>
      </c>
      <c r="B57" s="10">
        <v>134.61000000000001</v>
      </c>
      <c r="C57" s="10">
        <f t="shared" si="0"/>
        <v>1.3461000000000001E-4</v>
      </c>
      <c r="D57" s="10"/>
      <c r="E57" s="10">
        <v>0.39400000000000002</v>
      </c>
      <c r="F57" s="10"/>
      <c r="G57" s="10">
        <v>0.35</v>
      </c>
      <c r="H57" s="10">
        <v>0.3</v>
      </c>
      <c r="I57" s="10">
        <v>0.27400000000000002</v>
      </c>
      <c r="J57" s="10">
        <v>0.65300000000000002</v>
      </c>
      <c r="K57" s="10"/>
      <c r="L57" s="10">
        <f t="shared" si="1"/>
        <v>1.3461000000000001E-4</v>
      </c>
      <c r="M57" s="10"/>
      <c r="N57" s="10">
        <f t="shared" si="2"/>
        <v>3.2799999999999727</v>
      </c>
      <c r="O57" s="10">
        <f t="shared" si="3"/>
        <v>1.0000000000000009E-2</v>
      </c>
      <c r="P57" s="10"/>
      <c r="Q57" s="10">
        <f t="shared" si="4"/>
        <v>3.279999999999955E-6</v>
      </c>
      <c r="R57" s="10">
        <f t="shared" si="5"/>
        <v>1000</v>
      </c>
      <c r="S57" s="10"/>
      <c r="T57" s="10">
        <f t="shared" si="6"/>
        <v>39400</v>
      </c>
      <c r="U57" s="10"/>
      <c r="V57" s="10">
        <f t="shared" si="7"/>
        <v>1.0410978053488653</v>
      </c>
      <c r="W57" s="10"/>
      <c r="X57" s="10">
        <f t="shared" si="8"/>
        <v>-0.40450377817442584</v>
      </c>
      <c r="Y57" s="10">
        <f t="shared" si="9"/>
        <v>2.1290773242527368</v>
      </c>
      <c r="Z57" s="10"/>
      <c r="AA57" s="10">
        <f t="shared" si="10"/>
        <v>1.0885143285030818E-2</v>
      </c>
      <c r="AB57" s="10">
        <f t="shared" si="11"/>
        <v>1.045544734520254E-2</v>
      </c>
      <c r="AC57" s="10"/>
      <c r="AD57" s="10">
        <f t="shared" si="12"/>
        <v>4.5954962218255737</v>
      </c>
      <c r="AE57" s="10">
        <f t="shared" si="13"/>
        <v>-3.8709226757472632</v>
      </c>
      <c r="AF57" s="10"/>
      <c r="AG57" s="10">
        <f t="shared" si="14"/>
        <v>1.0885143285030985E-2</v>
      </c>
      <c r="AH57" s="10">
        <f t="shared" si="15"/>
        <v>1.045544734520254E-2</v>
      </c>
    </row>
    <row r="58" spans="1:34" x14ac:dyDescent="0.2">
      <c r="A58" s="10">
        <v>-307</v>
      </c>
      <c r="B58" s="10">
        <v>137.88999999999999</v>
      </c>
      <c r="C58" s="10">
        <f t="shared" si="0"/>
        <v>1.3788999999999997E-4</v>
      </c>
      <c r="D58" s="10"/>
      <c r="E58" s="10">
        <v>0.40400000000000003</v>
      </c>
      <c r="F58" s="10"/>
      <c r="G58" s="10">
        <v>0.34599999999999997</v>
      </c>
      <c r="H58" s="10">
        <v>0.30099999999999999</v>
      </c>
      <c r="I58" s="10">
        <v>0.26900000000000002</v>
      </c>
      <c r="J58" s="10">
        <v>0.69899999999999995</v>
      </c>
      <c r="K58" s="10"/>
      <c r="L58" s="10">
        <f t="shared" si="1"/>
        <v>1.3788999999999997E-4</v>
      </c>
      <c r="M58" s="10"/>
      <c r="N58" s="10">
        <f t="shared" si="2"/>
        <v>3.3000000000000114</v>
      </c>
      <c r="O58" s="10">
        <f t="shared" si="3"/>
        <v>-1.7000000000000015E-2</v>
      </c>
      <c r="P58" s="10"/>
      <c r="Q58" s="10">
        <f t="shared" si="4"/>
        <v>3.300000000000026E-6</v>
      </c>
      <c r="R58" s="10">
        <f t="shared" si="5"/>
        <v>-1700</v>
      </c>
      <c r="S58" s="10"/>
      <c r="T58" s="10">
        <f t="shared" si="6"/>
        <v>40400</v>
      </c>
      <c r="U58" s="10"/>
      <c r="V58" s="10">
        <f t="shared" si="7"/>
        <v>-1.8177487296163515</v>
      </c>
      <c r="W58" s="10"/>
      <c r="X58" s="10">
        <f t="shared" si="8"/>
        <v>-0.39361863488939502</v>
      </c>
      <c r="Y58" s="10">
        <f t="shared" si="9"/>
        <v>2.1395327715979393</v>
      </c>
      <c r="Z58" s="10"/>
      <c r="AA58" s="10">
        <f t="shared" si="10"/>
        <v>-1.8670400091693573E-2</v>
      </c>
      <c r="AB58" s="10">
        <f t="shared" si="11"/>
        <v>1.0271166629082895E-2</v>
      </c>
      <c r="AC58" s="10"/>
      <c r="AD58" s="10">
        <f t="shared" si="12"/>
        <v>4.6063813651106047</v>
      </c>
      <c r="AE58" s="10">
        <f t="shared" si="13"/>
        <v>-3.8604672284020607</v>
      </c>
      <c r="AF58" s="10"/>
      <c r="AG58" s="10">
        <f t="shared" si="14"/>
        <v>-1.8670400091693296E-2</v>
      </c>
      <c r="AH58" s="10">
        <f t="shared" si="15"/>
        <v>1.0271166629082895E-2</v>
      </c>
    </row>
    <row r="59" spans="1:34" x14ac:dyDescent="0.2">
      <c r="A59" s="10">
        <v>-306</v>
      </c>
      <c r="B59" s="10">
        <v>141.19</v>
      </c>
      <c r="C59" s="10">
        <f t="shared" si="0"/>
        <v>1.4118999999999999E-4</v>
      </c>
      <c r="D59" s="10"/>
      <c r="E59" s="10">
        <v>0.38700000000000001</v>
      </c>
      <c r="F59" s="10"/>
      <c r="G59" s="10">
        <v>0.35299999999999998</v>
      </c>
      <c r="H59" s="10">
        <v>0.29799999999999999</v>
      </c>
      <c r="I59" s="10">
        <v>0.29399999999999998</v>
      </c>
      <c r="J59" s="10">
        <v>0.60099999999999998</v>
      </c>
      <c r="K59" s="10"/>
      <c r="L59" s="10">
        <f t="shared" si="1"/>
        <v>1.4118999999999999E-4</v>
      </c>
      <c r="M59" s="10"/>
      <c r="N59" s="10">
        <f t="shared" si="2"/>
        <v>3.3400000000000034</v>
      </c>
      <c r="O59" s="10">
        <f t="shared" si="3"/>
        <v>-2.200000000000002E-2</v>
      </c>
      <c r="P59" s="10"/>
      <c r="Q59" s="10">
        <f t="shared" si="4"/>
        <v>3.3400000000000053E-6</v>
      </c>
      <c r="R59" s="10">
        <f t="shared" si="5"/>
        <v>-2200</v>
      </c>
      <c r="S59" s="10"/>
      <c r="T59" s="10">
        <f t="shared" si="6"/>
        <v>38700</v>
      </c>
      <c r="U59" s="10"/>
      <c r="V59" s="10">
        <f t="shared" si="7"/>
        <v>-2.5032439653946117</v>
      </c>
      <c r="W59" s="10"/>
      <c r="X59" s="10">
        <f t="shared" si="8"/>
        <v>-0.4122890349810886</v>
      </c>
      <c r="Y59" s="10">
        <f t="shared" si="9"/>
        <v>2.1498039382270222</v>
      </c>
      <c r="Z59" s="10"/>
      <c r="AA59" s="10">
        <f t="shared" si="10"/>
        <v>-2.5418100562436707E-2</v>
      </c>
      <c r="AB59" s="10">
        <f t="shared" si="11"/>
        <v>1.0154064451496581E-2</v>
      </c>
      <c r="AC59" s="10"/>
      <c r="AD59" s="10">
        <f t="shared" si="12"/>
        <v>4.5877109650189114</v>
      </c>
      <c r="AE59" s="10">
        <f t="shared" si="13"/>
        <v>-3.8501960617729778</v>
      </c>
      <c r="AF59" s="10"/>
      <c r="AG59" s="10">
        <f t="shared" si="14"/>
        <v>-2.5418100562436763E-2</v>
      </c>
      <c r="AH59" s="10">
        <f t="shared" si="15"/>
        <v>1.0154064451496581E-2</v>
      </c>
    </row>
    <row r="60" spans="1:34" x14ac:dyDescent="0.2">
      <c r="A60" s="10">
        <v>-305</v>
      </c>
      <c r="B60" s="10">
        <v>144.53</v>
      </c>
      <c r="C60" s="10">
        <f t="shared" si="0"/>
        <v>1.4453E-4</v>
      </c>
      <c r="D60" s="10"/>
      <c r="E60" s="10">
        <v>0.36499999999999999</v>
      </c>
      <c r="F60" s="10"/>
      <c r="G60" s="10">
        <v>0.35399999999999998</v>
      </c>
      <c r="H60" s="10">
        <v>0.29599999999999999</v>
      </c>
      <c r="I60" s="10">
        <v>0.28799999999999998</v>
      </c>
      <c r="J60" s="10">
        <v>0.52300000000000002</v>
      </c>
      <c r="K60" s="10"/>
      <c r="L60" s="10">
        <f t="shared" si="1"/>
        <v>1.4453E-4</v>
      </c>
      <c r="M60" s="10"/>
      <c r="N60" s="10">
        <f t="shared" si="2"/>
        <v>3.3700000000000045</v>
      </c>
      <c r="O60" s="10">
        <f t="shared" si="3"/>
        <v>-1.5000000000000013E-2</v>
      </c>
      <c r="P60" s="10"/>
      <c r="Q60" s="10">
        <f t="shared" si="4"/>
        <v>3.3699999999999898E-6</v>
      </c>
      <c r="R60" s="10">
        <f t="shared" si="5"/>
        <v>-1500</v>
      </c>
      <c r="S60" s="10"/>
      <c r="T60" s="10">
        <f t="shared" si="6"/>
        <v>36500</v>
      </c>
      <c r="U60" s="10"/>
      <c r="V60" s="10">
        <f t="shared" si="7"/>
        <v>-1.8206301896899115</v>
      </c>
      <c r="W60" s="10"/>
      <c r="X60" s="10">
        <f t="shared" si="8"/>
        <v>-0.43770713554352531</v>
      </c>
      <c r="Y60" s="10">
        <f t="shared" si="9"/>
        <v>2.1599580026785188</v>
      </c>
      <c r="Z60" s="10"/>
      <c r="AA60" s="10">
        <f t="shared" si="10"/>
        <v>-1.822482010619908E-2</v>
      </c>
      <c r="AB60" s="10">
        <f t="shared" si="11"/>
        <v>1.0010171318373562E-2</v>
      </c>
      <c r="AC60" s="10"/>
      <c r="AD60" s="10">
        <f t="shared" si="12"/>
        <v>4.5622928644564746</v>
      </c>
      <c r="AE60" s="10">
        <f t="shared" si="13"/>
        <v>-3.8400419973214812</v>
      </c>
      <c r="AF60" s="10"/>
      <c r="AG60" s="10">
        <f t="shared" si="14"/>
        <v>-1.8224820106198969E-2</v>
      </c>
      <c r="AH60" s="10">
        <f t="shared" si="15"/>
        <v>1.0010171318373562E-2</v>
      </c>
    </row>
    <row r="61" spans="1:34" x14ac:dyDescent="0.2">
      <c r="A61" s="10">
        <v>-304</v>
      </c>
      <c r="B61" s="10">
        <v>147.9</v>
      </c>
      <c r="C61" s="10">
        <f t="shared" si="0"/>
        <v>1.4789999999999999E-4</v>
      </c>
      <c r="D61" s="10"/>
      <c r="E61" s="10">
        <v>0.35</v>
      </c>
      <c r="F61" s="10"/>
      <c r="G61" s="10">
        <v>0.34100000000000003</v>
      </c>
      <c r="H61" s="10">
        <v>0.3</v>
      </c>
      <c r="I61" s="10">
        <v>0.26100000000000001</v>
      </c>
      <c r="J61" s="10">
        <v>0.5</v>
      </c>
      <c r="K61" s="10"/>
      <c r="L61" s="10">
        <f t="shared" si="1"/>
        <v>1.4789999999999999E-4</v>
      </c>
      <c r="M61" s="10"/>
      <c r="N61" s="10">
        <f t="shared" si="2"/>
        <v>3.4000000000000057</v>
      </c>
      <c r="O61" s="10">
        <f t="shared" si="3"/>
        <v>-1.0000000000000009E-3</v>
      </c>
      <c r="P61" s="10"/>
      <c r="Q61" s="10">
        <f t="shared" si="4"/>
        <v>3.4000000000000013E-6</v>
      </c>
      <c r="R61" s="10">
        <f t="shared" si="5"/>
        <v>-100</v>
      </c>
      <c r="S61" s="10"/>
      <c r="T61" s="10">
        <f t="shared" si="6"/>
        <v>35000</v>
      </c>
      <c r="U61" s="10"/>
      <c r="V61" s="10">
        <f t="shared" si="7"/>
        <v>-0.12588880117828891</v>
      </c>
      <c r="W61" s="10"/>
      <c r="X61" s="10">
        <f t="shared" si="8"/>
        <v>-0.45593195564972439</v>
      </c>
      <c r="Y61" s="10">
        <f t="shared" si="9"/>
        <v>2.1699681739968923</v>
      </c>
      <c r="Z61" s="10"/>
      <c r="AA61" s="10">
        <f t="shared" si="10"/>
        <v>-1.2426173910957683E-3</v>
      </c>
      <c r="AB61" s="10">
        <f t="shared" si="11"/>
        <v>9.8707540262945592E-3</v>
      </c>
      <c r="AC61" s="10"/>
      <c r="AD61" s="10">
        <f t="shared" si="12"/>
        <v>4.5440680443502757</v>
      </c>
      <c r="AE61" s="10">
        <f t="shared" si="13"/>
        <v>-3.8300318260031077</v>
      </c>
      <c r="AF61" s="10"/>
      <c r="AG61" s="10">
        <f t="shared" si="14"/>
        <v>-1.2426173910959903E-3</v>
      </c>
      <c r="AH61" s="10">
        <f t="shared" si="15"/>
        <v>9.8707540262945592E-3</v>
      </c>
    </row>
    <row r="62" spans="1:34" x14ac:dyDescent="0.2">
      <c r="A62" s="10">
        <v>-303</v>
      </c>
      <c r="B62" s="10">
        <v>151.30000000000001</v>
      </c>
      <c r="C62" s="10">
        <f t="shared" si="0"/>
        <v>1.5129999999999999E-4</v>
      </c>
      <c r="D62" s="10"/>
      <c r="E62" s="10">
        <v>0.34899999999999998</v>
      </c>
      <c r="F62" s="10"/>
      <c r="G62" s="10">
        <v>0.33400000000000002</v>
      </c>
      <c r="H62" s="10">
        <v>0.3</v>
      </c>
      <c r="I62" s="10">
        <v>0.27100000000000002</v>
      </c>
      <c r="J62" s="10">
        <v>0.49199999999999999</v>
      </c>
      <c r="K62" s="10"/>
      <c r="L62" s="10">
        <f t="shared" si="1"/>
        <v>1.5129999999999999E-4</v>
      </c>
      <c r="M62" s="10"/>
      <c r="N62" s="10">
        <f t="shared" si="2"/>
        <v>3.4199999999999875</v>
      </c>
      <c r="O62" s="10">
        <f t="shared" si="3"/>
        <v>1.0000000000000009E-3</v>
      </c>
      <c r="P62" s="10"/>
      <c r="Q62" s="10">
        <f t="shared" si="4"/>
        <v>3.419999999999991E-6</v>
      </c>
      <c r="R62" s="10">
        <f t="shared" si="5"/>
        <v>100</v>
      </c>
      <c r="S62" s="10"/>
      <c r="T62" s="10">
        <f t="shared" si="6"/>
        <v>34900</v>
      </c>
      <c r="U62" s="10"/>
      <c r="V62" s="10">
        <f t="shared" si="7"/>
        <v>0.12800553338372</v>
      </c>
      <c r="W62" s="10"/>
      <c r="X62" s="10">
        <f t="shared" si="8"/>
        <v>-0.45717457304082015</v>
      </c>
      <c r="Y62" s="10">
        <f t="shared" si="9"/>
        <v>2.1798389280231869</v>
      </c>
      <c r="Z62" s="10"/>
      <c r="AA62" s="10">
        <f t="shared" si="10"/>
        <v>1.2426173910957683E-3</v>
      </c>
      <c r="AB62" s="10">
        <f t="shared" si="11"/>
        <v>9.7075287157397661E-3</v>
      </c>
      <c r="AC62" s="10"/>
      <c r="AD62" s="10">
        <f t="shared" si="12"/>
        <v>4.5428254269591797</v>
      </c>
      <c r="AE62" s="10">
        <f t="shared" si="13"/>
        <v>-3.8201610719768131</v>
      </c>
      <c r="AF62" s="10"/>
      <c r="AG62" s="10">
        <f t="shared" si="14"/>
        <v>1.2426173910959903E-3</v>
      </c>
      <c r="AH62" s="10">
        <f t="shared" si="15"/>
        <v>9.707528715739322E-3</v>
      </c>
    </row>
    <row r="63" spans="1:34" x14ac:dyDescent="0.2">
      <c r="A63" s="10">
        <v>-302</v>
      </c>
      <c r="B63" s="10">
        <v>154.72</v>
      </c>
      <c r="C63" s="10">
        <f t="shared" si="0"/>
        <v>1.5471999999999998E-4</v>
      </c>
      <c r="D63" s="10"/>
      <c r="E63" s="10">
        <v>0.35</v>
      </c>
      <c r="F63" s="10"/>
      <c r="G63" s="10">
        <v>0.34</v>
      </c>
      <c r="H63" s="10">
        <v>0.29799999999999999</v>
      </c>
      <c r="I63" s="10">
        <v>0.28399999999999997</v>
      </c>
      <c r="J63" s="10">
        <v>0.47699999999999998</v>
      </c>
      <c r="K63" s="10"/>
      <c r="L63" s="10">
        <f t="shared" si="1"/>
        <v>1.5471999999999998E-4</v>
      </c>
      <c r="M63" s="10"/>
      <c r="N63" s="10">
        <f t="shared" si="2"/>
        <v>3.4399999999999977</v>
      </c>
      <c r="O63" s="10">
        <f t="shared" si="3"/>
        <v>-1.0000000000000009E-3</v>
      </c>
      <c r="P63" s="10"/>
      <c r="Q63" s="10">
        <f t="shared" si="4"/>
        <v>3.4400000000000077E-6</v>
      </c>
      <c r="R63" s="10">
        <f t="shared" si="5"/>
        <v>-100</v>
      </c>
      <c r="S63" s="10"/>
      <c r="T63" s="10">
        <f t="shared" si="6"/>
        <v>35000</v>
      </c>
      <c r="U63" s="10"/>
      <c r="V63" s="10">
        <f t="shared" si="7"/>
        <v>-0.1301142853003957</v>
      </c>
      <c r="W63" s="10"/>
      <c r="X63" s="10">
        <f t="shared" si="8"/>
        <v>-0.45593195564972439</v>
      </c>
      <c r="Y63" s="10">
        <f t="shared" si="9"/>
        <v>2.1895464567389267</v>
      </c>
      <c r="Z63" s="10"/>
      <c r="AA63" s="10">
        <f t="shared" si="10"/>
        <v>-1.2426173910957683E-3</v>
      </c>
      <c r="AB63" s="10">
        <f t="shared" si="11"/>
        <v>9.5501995666893436E-3</v>
      </c>
      <c r="AC63" s="10"/>
      <c r="AD63" s="10">
        <f t="shared" si="12"/>
        <v>4.5440680443502757</v>
      </c>
      <c r="AE63" s="10">
        <f t="shared" si="13"/>
        <v>-3.8104535432610738</v>
      </c>
      <c r="AF63" s="10"/>
      <c r="AG63" s="10">
        <f t="shared" si="14"/>
        <v>-1.2426173910959903E-3</v>
      </c>
      <c r="AH63" s="10">
        <f t="shared" si="15"/>
        <v>9.5501995666897876E-3</v>
      </c>
    </row>
    <row r="64" spans="1:34" x14ac:dyDescent="0.2">
      <c r="A64" s="10">
        <v>-301</v>
      </c>
      <c r="B64" s="10">
        <v>158.16</v>
      </c>
      <c r="C64" s="10">
        <f t="shared" si="0"/>
        <v>1.5815999999999999E-4</v>
      </c>
      <c r="D64" s="10"/>
      <c r="E64" s="10">
        <v>0.34899999999999998</v>
      </c>
      <c r="F64" s="10"/>
      <c r="G64" s="10">
        <v>0.33300000000000002</v>
      </c>
      <c r="H64" s="10">
        <v>0.29599999999999999</v>
      </c>
      <c r="I64" s="10">
        <v>0.27800000000000002</v>
      </c>
      <c r="J64" s="10">
        <v>0.48899999999999999</v>
      </c>
      <c r="K64" s="10"/>
      <c r="L64" s="10">
        <f t="shared" si="1"/>
        <v>1.5815999999999999E-4</v>
      </c>
      <c r="M64" s="10"/>
      <c r="N64" s="10">
        <f t="shared" si="2"/>
        <v>3.4699999999999989</v>
      </c>
      <c r="O64" s="10">
        <f t="shared" si="3"/>
        <v>2.0000000000000018E-2</v>
      </c>
      <c r="P64" s="10"/>
      <c r="Q64" s="10">
        <f t="shared" si="4"/>
        <v>3.4699999999999922E-6</v>
      </c>
      <c r="R64" s="10">
        <f t="shared" si="5"/>
        <v>2000</v>
      </c>
      <c r="S64" s="10"/>
      <c r="T64" s="10">
        <f t="shared" si="6"/>
        <v>34900</v>
      </c>
      <c r="U64" s="10"/>
      <c r="V64" s="10">
        <f t="shared" si="7"/>
        <v>2.5676526487812734</v>
      </c>
      <c r="W64" s="10"/>
      <c r="X64" s="10">
        <f t="shared" si="8"/>
        <v>-0.45717457304082015</v>
      </c>
      <c r="Y64" s="10">
        <f t="shared" si="9"/>
        <v>2.199096656305616</v>
      </c>
      <c r="Z64" s="10"/>
      <c r="AA64" s="10">
        <f t="shared" si="10"/>
        <v>2.4200939199880533E-2</v>
      </c>
      <c r="AB64" s="10">
        <f t="shared" si="11"/>
        <v>9.4253166258173593E-3</v>
      </c>
      <c r="AC64" s="10"/>
      <c r="AD64" s="10">
        <f t="shared" si="12"/>
        <v>4.5428254269591797</v>
      </c>
      <c r="AE64" s="10">
        <f t="shared" si="13"/>
        <v>-3.800903343694384</v>
      </c>
      <c r="AF64" s="10"/>
      <c r="AG64" s="10">
        <f t="shared" si="14"/>
        <v>2.4200939199880978E-2</v>
      </c>
      <c r="AH64" s="10">
        <f t="shared" si="15"/>
        <v>9.4253166258169152E-3</v>
      </c>
    </row>
    <row r="65" spans="1:34" x14ac:dyDescent="0.2">
      <c r="A65" s="10">
        <v>-300</v>
      </c>
      <c r="B65" s="10">
        <v>161.63</v>
      </c>
      <c r="C65" s="10">
        <f t="shared" si="0"/>
        <v>1.6162999999999998E-4</v>
      </c>
      <c r="D65" s="10"/>
      <c r="E65" s="10">
        <v>0.36899999999999999</v>
      </c>
      <c r="F65" s="10"/>
      <c r="G65" s="10">
        <v>0.33300000000000002</v>
      </c>
      <c r="H65" s="10">
        <v>0.29499999999999998</v>
      </c>
      <c r="I65" s="10">
        <v>0.27100000000000002</v>
      </c>
      <c r="J65" s="10">
        <v>0.57599999999999996</v>
      </c>
      <c r="K65" s="10"/>
      <c r="L65" s="10">
        <f t="shared" si="1"/>
        <v>1.6162999999999998E-4</v>
      </c>
      <c r="M65" s="10"/>
      <c r="N65" s="10">
        <f t="shared" si="2"/>
        <v>3.4900000000000091</v>
      </c>
      <c r="O65" s="10">
        <f t="shared" si="3"/>
        <v>3.1000000000000028E-2</v>
      </c>
      <c r="P65" s="10"/>
      <c r="Q65" s="10">
        <f t="shared" si="4"/>
        <v>3.4900000000000089E-6</v>
      </c>
      <c r="R65" s="10">
        <f t="shared" si="5"/>
        <v>3100</v>
      </c>
      <c r="S65" s="10"/>
      <c r="T65" s="10">
        <f t="shared" si="6"/>
        <v>36900</v>
      </c>
      <c r="U65" s="10"/>
      <c r="V65" s="10">
        <f t="shared" si="7"/>
        <v>3.7761081600956588</v>
      </c>
      <c r="W65" s="10"/>
      <c r="X65" s="10">
        <f t="shared" si="8"/>
        <v>-0.43297363384093962</v>
      </c>
      <c r="Y65" s="10">
        <f t="shared" si="9"/>
        <v>2.2085219729314334</v>
      </c>
      <c r="Z65" s="10"/>
      <c r="AA65" s="10">
        <f t="shared" si="10"/>
        <v>3.5033625168902016E-2</v>
      </c>
      <c r="AB65" s="10">
        <f t="shared" si="11"/>
        <v>9.277707015683756E-3</v>
      </c>
      <c r="AC65" s="10"/>
      <c r="AD65" s="10">
        <f t="shared" si="12"/>
        <v>4.5670263661590607</v>
      </c>
      <c r="AE65" s="10">
        <f t="shared" si="13"/>
        <v>-3.7914780270685671</v>
      </c>
      <c r="AF65" s="10"/>
      <c r="AG65" s="10">
        <f t="shared" si="14"/>
        <v>3.503362516890185E-2</v>
      </c>
      <c r="AH65" s="10">
        <f t="shared" si="15"/>
        <v>9.2777070156842001E-3</v>
      </c>
    </row>
    <row r="66" spans="1:34" x14ac:dyDescent="0.2">
      <c r="A66" s="10">
        <v>-299</v>
      </c>
      <c r="B66" s="10">
        <v>165.12</v>
      </c>
      <c r="C66" s="10">
        <f t="shared" si="0"/>
        <v>1.6511999999999999E-4</v>
      </c>
      <c r="D66" s="10"/>
      <c r="E66" s="10">
        <v>0.4</v>
      </c>
      <c r="F66" s="10"/>
      <c r="G66" s="10">
        <v>0.33600000000000002</v>
      </c>
      <c r="H66" s="10">
        <v>0.3</v>
      </c>
      <c r="I66" s="10">
        <v>0.28699999999999998</v>
      </c>
      <c r="J66" s="10">
        <v>0.67600000000000005</v>
      </c>
      <c r="K66" s="10"/>
      <c r="L66" s="10">
        <f t="shared" si="1"/>
        <v>1.6511999999999999E-4</v>
      </c>
      <c r="M66" s="10"/>
      <c r="N66" s="10">
        <f t="shared" si="2"/>
        <v>3.5099999999999909</v>
      </c>
      <c r="O66" s="10">
        <f t="shared" si="3"/>
        <v>3.2999999999999974E-2</v>
      </c>
      <c r="P66" s="10"/>
      <c r="Q66" s="10">
        <f t="shared" si="4"/>
        <v>3.5099999999999986E-6</v>
      </c>
      <c r="R66" s="10">
        <f t="shared" si="5"/>
        <v>3300</v>
      </c>
      <c r="S66" s="10"/>
      <c r="T66" s="10">
        <f t="shared" si="6"/>
        <v>40000</v>
      </c>
      <c r="U66" s="10"/>
      <c r="V66" s="10">
        <f t="shared" si="7"/>
        <v>3.768724880419704</v>
      </c>
      <c r="W66" s="10"/>
      <c r="X66" s="10">
        <f t="shared" si="8"/>
        <v>-0.3979400086720376</v>
      </c>
      <c r="Y66" s="10">
        <f t="shared" si="9"/>
        <v>2.2177996799471171</v>
      </c>
      <c r="Z66" s="10"/>
      <c r="AA66" s="10">
        <f t="shared" si="10"/>
        <v>3.4427905025403049E-2</v>
      </c>
      <c r="AB66" s="10">
        <f t="shared" si="11"/>
        <v>9.1351600654832055E-3</v>
      </c>
      <c r="AC66" s="10"/>
      <c r="AD66" s="10">
        <f t="shared" si="12"/>
        <v>4.6020599913279625</v>
      </c>
      <c r="AE66" s="10">
        <f t="shared" si="13"/>
        <v>-3.7822003200528829</v>
      </c>
      <c r="AF66" s="10"/>
      <c r="AG66" s="10">
        <f t="shared" si="14"/>
        <v>3.4427905025403049E-2</v>
      </c>
      <c r="AH66" s="10">
        <f t="shared" si="15"/>
        <v>9.1351600654832055E-3</v>
      </c>
    </row>
    <row r="67" spans="1:34" x14ac:dyDescent="0.2">
      <c r="A67" s="10">
        <v>-298</v>
      </c>
      <c r="B67" s="10">
        <v>168.63</v>
      </c>
      <c r="C67" s="10">
        <f t="shared" si="0"/>
        <v>1.6862999999999999E-4</v>
      </c>
      <c r="D67" s="10"/>
      <c r="E67" s="10">
        <v>0.433</v>
      </c>
      <c r="F67" s="10"/>
      <c r="G67" s="10">
        <v>0.34200000000000003</v>
      </c>
      <c r="H67" s="10">
        <v>0.3</v>
      </c>
      <c r="I67" s="10">
        <v>0.29299999999999998</v>
      </c>
      <c r="J67" s="10">
        <v>0.79500000000000004</v>
      </c>
      <c r="K67" s="10"/>
      <c r="L67" s="10">
        <f t="shared" si="1"/>
        <v>1.6862999999999999E-4</v>
      </c>
      <c r="M67" s="10"/>
      <c r="N67" s="10">
        <f t="shared" si="2"/>
        <v>3.5300000000000011</v>
      </c>
      <c r="O67" s="10">
        <f t="shared" si="3"/>
        <v>1.100000000000001E-2</v>
      </c>
      <c r="P67" s="10"/>
      <c r="Q67" s="10">
        <f t="shared" si="4"/>
        <v>3.5299999999999882E-6</v>
      </c>
      <c r="R67" s="10">
        <f t="shared" si="5"/>
        <v>1100</v>
      </c>
      <c r="S67" s="10"/>
      <c r="T67" s="10">
        <f t="shared" si="6"/>
        <v>43300</v>
      </c>
      <c r="U67" s="10"/>
      <c r="V67" s="10">
        <f t="shared" si="7"/>
        <v>1.2109116900820402</v>
      </c>
      <c r="W67" s="10"/>
      <c r="X67" s="10">
        <f t="shared" si="8"/>
        <v>-0.36351210364663455</v>
      </c>
      <c r="Y67" s="10">
        <f t="shared" si="9"/>
        <v>2.2269348400126003</v>
      </c>
      <c r="Z67" s="10"/>
      <c r="AA67" s="10">
        <f t="shared" si="10"/>
        <v>1.089507376125437E-2</v>
      </c>
      <c r="AB67" s="10">
        <f t="shared" si="11"/>
        <v>8.9974139736948011E-3</v>
      </c>
      <c r="AC67" s="10"/>
      <c r="AD67" s="10">
        <f t="shared" si="12"/>
        <v>4.6364878963533656</v>
      </c>
      <c r="AE67" s="10">
        <f t="shared" si="13"/>
        <v>-3.7730651599873997</v>
      </c>
      <c r="AF67" s="10"/>
      <c r="AG67" s="10">
        <f t="shared" si="14"/>
        <v>1.0895073761254537E-2</v>
      </c>
      <c r="AH67" s="10">
        <f t="shared" si="15"/>
        <v>8.9974139736948011E-3</v>
      </c>
    </row>
    <row r="68" spans="1:34" x14ac:dyDescent="0.2">
      <c r="A68" s="10">
        <v>-297</v>
      </c>
      <c r="B68" s="10">
        <v>172.16</v>
      </c>
      <c r="C68" s="10">
        <f t="shared" si="0"/>
        <v>1.7215999999999998E-4</v>
      </c>
      <c r="D68" s="10"/>
      <c r="E68" s="10">
        <v>0.44400000000000001</v>
      </c>
      <c r="F68" s="10"/>
      <c r="G68" s="10">
        <v>0.33600000000000002</v>
      </c>
      <c r="H68" s="10">
        <v>0.30199999999999999</v>
      </c>
      <c r="I68" s="10">
        <v>0.28499999999999998</v>
      </c>
      <c r="J68" s="10">
        <v>0.85399999999999998</v>
      </c>
      <c r="K68" s="10"/>
      <c r="L68" s="10">
        <f t="shared" si="1"/>
        <v>1.7215999999999998E-4</v>
      </c>
      <c r="M68" s="10"/>
      <c r="N68" s="10">
        <f t="shared" si="2"/>
        <v>3.539999999999992</v>
      </c>
      <c r="O68" s="10">
        <f t="shared" si="3"/>
        <v>7.0000000000000062E-3</v>
      </c>
      <c r="P68" s="10"/>
      <c r="Q68" s="10">
        <f t="shared" si="4"/>
        <v>3.5400000000000102E-6</v>
      </c>
      <c r="R68" s="10">
        <f t="shared" si="5"/>
        <v>700</v>
      </c>
      <c r="S68" s="10"/>
      <c r="T68" s="10">
        <f t="shared" si="6"/>
        <v>44400</v>
      </c>
      <c r="U68" s="10"/>
      <c r="V68" s="10">
        <f t="shared" si="7"/>
        <v>0.76854641012793901</v>
      </c>
      <c r="W68" s="10"/>
      <c r="X68" s="10">
        <f t="shared" si="8"/>
        <v>-0.35261702988538018</v>
      </c>
      <c r="Y68" s="10">
        <f t="shared" si="9"/>
        <v>2.2359322539862951</v>
      </c>
      <c r="Z68" s="10"/>
      <c r="AA68" s="10">
        <f t="shared" si="10"/>
        <v>6.7935717633407222E-3</v>
      </c>
      <c r="AB68" s="10">
        <f t="shared" si="11"/>
        <v>8.8395075089997555E-3</v>
      </c>
      <c r="AC68" s="10"/>
      <c r="AD68" s="10">
        <f t="shared" si="12"/>
        <v>4.6473829701146201</v>
      </c>
      <c r="AE68" s="10">
        <f t="shared" si="13"/>
        <v>-3.7640677460137049</v>
      </c>
      <c r="AF68" s="10"/>
      <c r="AG68" s="10">
        <f t="shared" si="14"/>
        <v>6.7935717633407222E-3</v>
      </c>
      <c r="AH68" s="10">
        <f t="shared" si="15"/>
        <v>8.8395075089997555E-3</v>
      </c>
    </row>
    <row r="69" spans="1:34" x14ac:dyDescent="0.2">
      <c r="A69" s="10">
        <v>-296</v>
      </c>
      <c r="B69" s="10">
        <v>175.7</v>
      </c>
      <c r="C69" s="10">
        <f t="shared" si="0"/>
        <v>1.7569999999999999E-4</v>
      </c>
      <c r="D69" s="10"/>
      <c r="E69" s="10">
        <v>0.45100000000000001</v>
      </c>
      <c r="F69" s="10"/>
      <c r="G69" s="10">
        <v>0.33300000000000002</v>
      </c>
      <c r="H69" s="10">
        <v>0.29799999999999999</v>
      </c>
      <c r="I69" s="10">
        <v>0.28199999999999997</v>
      </c>
      <c r="J69" s="10">
        <v>0.89</v>
      </c>
      <c r="K69" s="10"/>
      <c r="L69" s="10">
        <f t="shared" si="1"/>
        <v>1.7569999999999999E-4</v>
      </c>
      <c r="M69" s="10"/>
      <c r="N69" s="10">
        <f t="shared" si="2"/>
        <v>3.5600000000000023</v>
      </c>
      <c r="O69" s="10">
        <f t="shared" si="3"/>
        <v>0</v>
      </c>
      <c r="P69" s="10"/>
      <c r="Q69" s="10">
        <f t="shared" si="4"/>
        <v>3.5599999999999998E-6</v>
      </c>
      <c r="R69" s="10">
        <f t="shared" si="5"/>
        <v>0</v>
      </c>
      <c r="S69" s="10"/>
      <c r="T69" s="10">
        <f t="shared" si="6"/>
        <v>45100</v>
      </c>
      <c r="U69" s="10"/>
      <c r="V69" s="10">
        <f t="shared" si="7"/>
        <v>0</v>
      </c>
      <c r="W69" s="10"/>
      <c r="X69" s="10">
        <f t="shared" si="8"/>
        <v>-0.34582345812203946</v>
      </c>
      <c r="Y69" s="10">
        <f t="shared" si="9"/>
        <v>2.2447717614952949</v>
      </c>
      <c r="Z69" s="10"/>
      <c r="AA69" s="10">
        <f t="shared" si="10"/>
        <v>0</v>
      </c>
      <c r="AB69" s="10">
        <f t="shared" si="11"/>
        <v>8.7116305917196435E-3</v>
      </c>
      <c r="AC69" s="10"/>
      <c r="AD69" s="10">
        <f t="shared" si="12"/>
        <v>4.6541765418779608</v>
      </c>
      <c r="AE69" s="10">
        <f t="shared" si="13"/>
        <v>-3.7552282385047051</v>
      </c>
      <c r="AF69" s="10"/>
      <c r="AG69" s="10">
        <f t="shared" si="14"/>
        <v>0</v>
      </c>
      <c r="AH69" s="10">
        <f t="shared" si="15"/>
        <v>8.7116305917196435E-3</v>
      </c>
    </row>
    <row r="70" spans="1:34" x14ac:dyDescent="0.2">
      <c r="A70" s="10">
        <v>-295</v>
      </c>
      <c r="B70" s="10">
        <v>179.26</v>
      </c>
      <c r="C70" s="10">
        <f t="shared" ref="C70:C133" si="16">B70*10^-6</f>
        <v>1.7925999999999999E-4</v>
      </c>
      <c r="D70" s="10"/>
      <c r="E70" s="10">
        <v>0.45100000000000001</v>
      </c>
      <c r="F70" s="10"/>
      <c r="G70" s="10">
        <v>0.33900000000000002</v>
      </c>
      <c r="H70" s="10">
        <v>0.29599999999999999</v>
      </c>
      <c r="I70" s="10">
        <v>0.29799999999999999</v>
      </c>
      <c r="J70" s="10">
        <v>0.872</v>
      </c>
      <c r="K70" s="10"/>
      <c r="L70" s="10">
        <f t="shared" ref="L70:L133" si="17">C70</f>
        <v>1.7925999999999999E-4</v>
      </c>
      <c r="M70" s="10"/>
      <c r="N70" s="10">
        <f t="shared" ref="N70:N133" si="18">B71-B70</f>
        <v>3.5700000000000216</v>
      </c>
      <c r="O70" s="10">
        <f t="shared" ref="O70:O133" si="19">E71-E70</f>
        <v>-1.4000000000000012E-2</v>
      </c>
      <c r="P70" s="10"/>
      <c r="Q70" s="10">
        <f t="shared" ref="Q70:Q133" si="20">L71-L70</f>
        <v>3.5700000000000217E-6</v>
      </c>
      <c r="R70" s="10">
        <f t="shared" ref="R70:R133" si="21">T71-T70</f>
        <v>-1400</v>
      </c>
      <c r="S70" s="10"/>
      <c r="T70" s="10">
        <f t="shared" ref="T70:T133" si="22">E70*10^5</f>
        <v>45100</v>
      </c>
      <c r="U70" s="10"/>
      <c r="V70" s="10">
        <f t="shared" ref="V70:V133" si="23">((AD71-AD70)/(AE71-AE70))</f>
        <v>-1.5991356243047259</v>
      </c>
      <c r="W70" s="10"/>
      <c r="X70" s="10">
        <f t="shared" ref="X70:X133" si="24">LOG(E70)</f>
        <v>-0.34582345812203946</v>
      </c>
      <c r="Y70" s="10">
        <f t="shared" ref="Y70:Y133" si="25">LOG(B70)</f>
        <v>2.2534833920870145</v>
      </c>
      <c r="Z70" s="10"/>
      <c r="AA70" s="10">
        <f t="shared" ref="AA70:AA133" si="26">X71-X70</f>
        <v>-1.3695104907538724E-2</v>
      </c>
      <c r="AB70" s="10">
        <f t="shared" ref="AB70:AB133" si="27">Y71-Y70</f>
        <v>8.5640671744107166E-3</v>
      </c>
      <c r="AC70" s="10"/>
      <c r="AD70" s="10">
        <f t="shared" ref="AD70:AD133" si="28">LOG(T70)</f>
        <v>4.6541765418779608</v>
      </c>
      <c r="AE70" s="10">
        <f t="shared" ref="AE70:AE133" si="29">LOG(C70)</f>
        <v>-3.7465166079129855</v>
      </c>
      <c r="AF70" s="10"/>
      <c r="AG70" s="10">
        <f t="shared" ref="AG70:AG133" si="30">AD71-AD70</f>
        <v>-1.3695104907538891E-2</v>
      </c>
      <c r="AH70" s="10">
        <f t="shared" ref="AH70:AH133" si="31">AE71-AE70</f>
        <v>8.5640671744107166E-3</v>
      </c>
    </row>
    <row r="71" spans="1:34" x14ac:dyDescent="0.2">
      <c r="A71" s="10">
        <v>-294</v>
      </c>
      <c r="B71" s="10">
        <v>182.83</v>
      </c>
      <c r="C71" s="10">
        <f t="shared" si="16"/>
        <v>1.8283000000000001E-4</v>
      </c>
      <c r="D71" s="10"/>
      <c r="E71" s="10">
        <v>0.437</v>
      </c>
      <c r="F71" s="10"/>
      <c r="G71" s="10">
        <v>0.34100000000000003</v>
      </c>
      <c r="H71" s="10">
        <v>0.29899999999999999</v>
      </c>
      <c r="I71" s="10">
        <v>0.30499999999999999</v>
      </c>
      <c r="J71" s="10">
        <v>0.80300000000000005</v>
      </c>
      <c r="K71" s="10"/>
      <c r="L71" s="10">
        <f t="shared" si="17"/>
        <v>1.8283000000000001E-4</v>
      </c>
      <c r="M71" s="10"/>
      <c r="N71" s="10">
        <f t="shared" si="18"/>
        <v>3.589999999999975</v>
      </c>
      <c r="O71" s="10">
        <f t="shared" si="19"/>
        <v>-2.1000000000000019E-2</v>
      </c>
      <c r="P71" s="10"/>
      <c r="Q71" s="10">
        <f t="shared" si="20"/>
        <v>3.5899999999999572E-6</v>
      </c>
      <c r="R71" s="10">
        <f t="shared" si="21"/>
        <v>-2100</v>
      </c>
      <c r="S71" s="10"/>
      <c r="T71" s="10">
        <f t="shared" si="22"/>
        <v>43700</v>
      </c>
      <c r="U71" s="10"/>
      <c r="V71" s="10">
        <f t="shared" si="23"/>
        <v>-2.5326221377168925</v>
      </c>
      <c r="W71" s="10"/>
      <c r="X71" s="10">
        <f t="shared" si="24"/>
        <v>-0.35951856302957819</v>
      </c>
      <c r="Y71" s="10">
        <f t="shared" si="25"/>
        <v>2.2620474592614253</v>
      </c>
      <c r="Z71" s="10"/>
      <c r="AA71" s="10">
        <f t="shared" si="26"/>
        <v>-2.1388106343679103E-2</v>
      </c>
      <c r="AB71" s="10">
        <f t="shared" si="27"/>
        <v>8.4450443771926231E-3</v>
      </c>
      <c r="AC71" s="10"/>
      <c r="AD71" s="10">
        <f t="shared" si="28"/>
        <v>4.6404814369704219</v>
      </c>
      <c r="AE71" s="10">
        <f t="shared" si="29"/>
        <v>-3.7379525407385747</v>
      </c>
      <c r="AF71" s="10"/>
      <c r="AG71" s="10">
        <f t="shared" si="30"/>
        <v>-2.1388106343679603E-2</v>
      </c>
      <c r="AH71" s="10">
        <f t="shared" si="31"/>
        <v>8.4450443771926231E-3</v>
      </c>
    </row>
    <row r="72" spans="1:34" x14ac:dyDescent="0.2">
      <c r="A72" s="10">
        <v>-293</v>
      </c>
      <c r="B72" s="10">
        <v>186.42</v>
      </c>
      <c r="C72" s="10">
        <f t="shared" si="16"/>
        <v>1.8641999999999997E-4</v>
      </c>
      <c r="D72" s="10"/>
      <c r="E72" s="10">
        <v>0.41599999999999998</v>
      </c>
      <c r="F72" s="10"/>
      <c r="G72" s="10">
        <v>0.34499999999999997</v>
      </c>
      <c r="H72" s="10">
        <v>0.307</v>
      </c>
      <c r="I72" s="10">
        <v>0.29899999999999999</v>
      </c>
      <c r="J72" s="10">
        <v>0.71499999999999997</v>
      </c>
      <c r="K72" s="10"/>
      <c r="L72" s="10">
        <f t="shared" si="17"/>
        <v>1.8641999999999997E-4</v>
      </c>
      <c r="M72" s="10"/>
      <c r="N72" s="10">
        <f t="shared" si="18"/>
        <v>3.6000000000000227</v>
      </c>
      <c r="O72" s="10">
        <f t="shared" si="19"/>
        <v>-8.0000000000000071E-3</v>
      </c>
      <c r="P72" s="10"/>
      <c r="Q72" s="10">
        <f t="shared" si="20"/>
        <v>3.6000000000000333E-6</v>
      </c>
      <c r="R72" s="10">
        <f t="shared" si="21"/>
        <v>-800</v>
      </c>
      <c r="S72" s="10"/>
      <c r="T72" s="10">
        <f t="shared" si="22"/>
        <v>41600</v>
      </c>
      <c r="U72" s="10"/>
      <c r="V72" s="10">
        <f t="shared" si="23"/>
        <v>-1.0152113047182114</v>
      </c>
      <c r="W72" s="10"/>
      <c r="X72" s="10">
        <f t="shared" si="24"/>
        <v>-0.38090666937325729</v>
      </c>
      <c r="Y72" s="10">
        <f t="shared" si="25"/>
        <v>2.2704925036386179</v>
      </c>
      <c r="Z72" s="10"/>
      <c r="AA72" s="10">
        <f t="shared" si="26"/>
        <v>-8.4331675368627956E-3</v>
      </c>
      <c r="AB72" s="10">
        <f t="shared" si="27"/>
        <v>8.3068101169376796E-3</v>
      </c>
      <c r="AC72" s="10"/>
      <c r="AD72" s="10">
        <f t="shared" si="28"/>
        <v>4.6190933306267423</v>
      </c>
      <c r="AE72" s="10">
        <f t="shared" si="29"/>
        <v>-3.7295074963613821</v>
      </c>
      <c r="AF72" s="10"/>
      <c r="AG72" s="10">
        <f t="shared" si="30"/>
        <v>-8.4331675368627401E-3</v>
      </c>
      <c r="AH72" s="10">
        <f t="shared" si="31"/>
        <v>8.3068101169376796E-3</v>
      </c>
    </row>
    <row r="73" spans="1:34" x14ac:dyDescent="0.2">
      <c r="A73" s="10">
        <v>-292</v>
      </c>
      <c r="B73" s="10">
        <v>190.02</v>
      </c>
      <c r="C73" s="10">
        <f t="shared" si="16"/>
        <v>1.9002E-4</v>
      </c>
      <c r="D73" s="10"/>
      <c r="E73" s="10">
        <v>0.40799999999999997</v>
      </c>
      <c r="F73" s="10"/>
      <c r="G73" s="10">
        <v>0.34799999999999998</v>
      </c>
      <c r="H73" s="10">
        <v>0.312</v>
      </c>
      <c r="I73" s="10">
        <v>0.30099999999999999</v>
      </c>
      <c r="J73" s="10">
        <v>0.66900000000000004</v>
      </c>
      <c r="K73" s="10"/>
      <c r="L73" s="10">
        <f t="shared" si="17"/>
        <v>1.9002E-4</v>
      </c>
      <c r="M73" s="10"/>
      <c r="N73" s="10">
        <f t="shared" si="18"/>
        <v>3.5999999999999943</v>
      </c>
      <c r="O73" s="10">
        <f t="shared" si="19"/>
        <v>-4.9999999999999489E-3</v>
      </c>
      <c r="P73" s="10"/>
      <c r="Q73" s="10">
        <f t="shared" si="20"/>
        <v>3.6000000000000062E-6</v>
      </c>
      <c r="R73" s="10">
        <f t="shared" si="21"/>
        <v>-500</v>
      </c>
      <c r="S73" s="10"/>
      <c r="T73" s="10">
        <f t="shared" si="22"/>
        <v>40800</v>
      </c>
      <c r="U73" s="10"/>
      <c r="V73" s="10">
        <f t="shared" si="23"/>
        <v>-0.65699684866178143</v>
      </c>
      <c r="W73" s="10"/>
      <c r="X73" s="10">
        <f t="shared" si="24"/>
        <v>-0.38933983691012009</v>
      </c>
      <c r="Y73" s="10">
        <f t="shared" si="25"/>
        <v>2.2787993137555556</v>
      </c>
      <c r="Z73" s="10"/>
      <c r="AA73" s="10">
        <f t="shared" si="26"/>
        <v>-5.3551169487704442E-3</v>
      </c>
      <c r="AB73" s="10">
        <f t="shared" si="27"/>
        <v>8.1509020319932013E-3</v>
      </c>
      <c r="AC73" s="10"/>
      <c r="AD73" s="10">
        <f t="shared" si="28"/>
        <v>4.6106601630898796</v>
      </c>
      <c r="AE73" s="10">
        <f t="shared" si="29"/>
        <v>-3.7212006862444444</v>
      </c>
      <c r="AF73" s="10"/>
      <c r="AG73" s="10">
        <f t="shared" si="30"/>
        <v>-5.3551169487704442E-3</v>
      </c>
      <c r="AH73" s="10">
        <f t="shared" si="31"/>
        <v>8.1509020319932013E-3</v>
      </c>
    </row>
    <row r="74" spans="1:34" x14ac:dyDescent="0.2">
      <c r="A74" s="10">
        <v>-291</v>
      </c>
      <c r="B74" s="10">
        <v>193.62</v>
      </c>
      <c r="C74" s="10">
        <f t="shared" si="16"/>
        <v>1.9362000000000001E-4</v>
      </c>
      <c r="D74" s="10"/>
      <c r="E74" s="10">
        <v>0.40300000000000002</v>
      </c>
      <c r="F74" s="10"/>
      <c r="G74" s="10">
        <v>0.35</v>
      </c>
      <c r="H74" s="10">
        <v>0.309</v>
      </c>
      <c r="I74" s="10">
        <v>0.30599999999999999</v>
      </c>
      <c r="J74" s="10">
        <v>0.64800000000000002</v>
      </c>
      <c r="K74" s="10"/>
      <c r="L74" s="10">
        <f t="shared" si="17"/>
        <v>1.9362000000000001E-4</v>
      </c>
      <c r="M74" s="10"/>
      <c r="N74" s="10">
        <f t="shared" si="18"/>
        <v>3.6200000000000045</v>
      </c>
      <c r="O74" s="10">
        <f t="shared" si="19"/>
        <v>-1.0000000000000009E-2</v>
      </c>
      <c r="P74" s="10"/>
      <c r="Q74" s="10">
        <f t="shared" si="20"/>
        <v>3.6199999999999958E-6</v>
      </c>
      <c r="R74" s="10">
        <f t="shared" si="21"/>
        <v>-1000</v>
      </c>
      <c r="S74" s="10"/>
      <c r="T74" s="10">
        <f t="shared" si="22"/>
        <v>40300</v>
      </c>
      <c r="U74" s="10"/>
      <c r="V74" s="10">
        <f t="shared" si="23"/>
        <v>-1.3564694598936817</v>
      </c>
      <c r="W74" s="10"/>
      <c r="X74" s="10">
        <f t="shared" si="24"/>
        <v>-0.39469495385889053</v>
      </c>
      <c r="Y74" s="10">
        <f t="shared" si="25"/>
        <v>2.2869502157875488</v>
      </c>
      <c r="Z74" s="10"/>
      <c r="AA74" s="10">
        <f t="shared" si="26"/>
        <v>-1.0912495765682761E-2</v>
      </c>
      <c r="AB74" s="10">
        <f t="shared" si="27"/>
        <v>8.0447780715515727E-3</v>
      </c>
      <c r="AC74" s="10"/>
      <c r="AD74" s="10">
        <f t="shared" si="28"/>
        <v>4.6053050461411091</v>
      </c>
      <c r="AE74" s="10">
        <f t="shared" si="29"/>
        <v>-3.7130497842124512</v>
      </c>
      <c r="AF74" s="10"/>
      <c r="AG74" s="10">
        <f t="shared" si="30"/>
        <v>-1.0912495765682095E-2</v>
      </c>
      <c r="AH74" s="10">
        <f t="shared" si="31"/>
        <v>8.0447780715515727E-3</v>
      </c>
    </row>
    <row r="75" spans="1:34" x14ac:dyDescent="0.2">
      <c r="A75" s="10">
        <v>-290</v>
      </c>
      <c r="B75" s="10">
        <v>197.24</v>
      </c>
      <c r="C75" s="10">
        <f t="shared" si="16"/>
        <v>1.9724E-4</v>
      </c>
      <c r="D75" s="10"/>
      <c r="E75" s="10">
        <v>0.39300000000000002</v>
      </c>
      <c r="F75" s="10"/>
      <c r="G75" s="10">
        <v>0.35399999999999998</v>
      </c>
      <c r="H75" s="10">
        <v>0.30599999999999999</v>
      </c>
      <c r="I75" s="10">
        <v>0.308</v>
      </c>
      <c r="J75" s="10">
        <v>0.60499999999999998</v>
      </c>
      <c r="K75" s="10"/>
      <c r="L75" s="10">
        <f t="shared" si="17"/>
        <v>1.9724E-4</v>
      </c>
      <c r="M75" s="10"/>
      <c r="N75" s="10">
        <f t="shared" si="18"/>
        <v>3.6200000000000045</v>
      </c>
      <c r="O75" s="10">
        <f t="shared" si="19"/>
        <v>-1.5000000000000013E-2</v>
      </c>
      <c r="P75" s="10"/>
      <c r="Q75" s="10">
        <f t="shared" si="20"/>
        <v>3.6199999999999958E-6</v>
      </c>
      <c r="R75" s="10">
        <f t="shared" si="21"/>
        <v>-1500</v>
      </c>
      <c r="S75" s="10"/>
      <c r="T75" s="10">
        <f t="shared" si="22"/>
        <v>39300</v>
      </c>
      <c r="U75" s="10"/>
      <c r="V75" s="10">
        <f t="shared" si="23"/>
        <v>-2.139751409119421</v>
      </c>
      <c r="W75" s="10"/>
      <c r="X75" s="10">
        <f t="shared" si="24"/>
        <v>-0.40560744962457329</v>
      </c>
      <c r="Y75" s="10">
        <f t="shared" si="25"/>
        <v>2.2949949938591003</v>
      </c>
      <c r="Z75" s="10"/>
      <c r="AA75" s="10">
        <f t="shared" si="26"/>
        <v>-1.6900750538201392E-2</v>
      </c>
      <c r="AB75" s="10">
        <f t="shared" si="27"/>
        <v>7.8984644974049445E-3</v>
      </c>
      <c r="AC75" s="10"/>
      <c r="AD75" s="10">
        <f t="shared" si="28"/>
        <v>4.594392550375427</v>
      </c>
      <c r="AE75" s="10">
        <f t="shared" si="29"/>
        <v>-3.7050050061408997</v>
      </c>
      <c r="AF75" s="10"/>
      <c r="AG75" s="10">
        <f t="shared" si="30"/>
        <v>-1.6900750538201947E-2</v>
      </c>
      <c r="AH75" s="10">
        <f t="shared" si="31"/>
        <v>7.8984644974049445E-3</v>
      </c>
    </row>
    <row r="76" spans="1:34" x14ac:dyDescent="0.2">
      <c r="A76" s="10">
        <v>-289</v>
      </c>
      <c r="B76" s="10">
        <v>200.86</v>
      </c>
      <c r="C76" s="10">
        <f t="shared" si="16"/>
        <v>2.0086E-4</v>
      </c>
      <c r="D76" s="10"/>
      <c r="E76" s="10">
        <v>0.378</v>
      </c>
      <c r="F76" s="10"/>
      <c r="G76" s="10">
        <v>0.35699999999999998</v>
      </c>
      <c r="H76" s="10">
        <v>0.308</v>
      </c>
      <c r="I76" s="10">
        <v>0.307</v>
      </c>
      <c r="J76" s="10">
        <v>0.54200000000000004</v>
      </c>
      <c r="K76" s="10"/>
      <c r="L76" s="10">
        <f t="shared" si="17"/>
        <v>2.0086E-4</v>
      </c>
      <c r="M76" s="10"/>
      <c r="N76" s="10">
        <f t="shared" si="18"/>
        <v>3.6299999999999955</v>
      </c>
      <c r="O76" s="10">
        <f t="shared" si="19"/>
        <v>-6.0000000000000053E-3</v>
      </c>
      <c r="P76" s="10"/>
      <c r="Q76" s="10">
        <f t="shared" si="20"/>
        <v>3.6299999999999907E-6</v>
      </c>
      <c r="R76" s="10">
        <f t="shared" si="21"/>
        <v>-600</v>
      </c>
      <c r="S76" s="10"/>
      <c r="T76" s="10">
        <f t="shared" si="22"/>
        <v>37800</v>
      </c>
      <c r="U76" s="10"/>
      <c r="V76" s="10">
        <f t="shared" si="23"/>
        <v>-0.89332851022573667</v>
      </c>
      <c r="W76" s="10"/>
      <c r="X76" s="10">
        <f t="shared" si="24"/>
        <v>-0.42250820016277468</v>
      </c>
      <c r="Y76" s="10">
        <f t="shared" si="25"/>
        <v>2.3028934583565053</v>
      </c>
      <c r="Z76" s="10"/>
      <c r="AA76" s="10">
        <f t="shared" si="26"/>
        <v>-6.9488599553277908E-3</v>
      </c>
      <c r="AB76" s="10">
        <f t="shared" si="27"/>
        <v>7.7786165736184465E-3</v>
      </c>
      <c r="AC76" s="10"/>
      <c r="AD76" s="10">
        <f t="shared" si="28"/>
        <v>4.5774917998372251</v>
      </c>
      <c r="AE76" s="10">
        <f t="shared" si="29"/>
        <v>-3.6971065416434947</v>
      </c>
      <c r="AF76" s="10"/>
      <c r="AG76" s="10">
        <f t="shared" si="30"/>
        <v>-6.9488599553277908E-3</v>
      </c>
      <c r="AH76" s="10">
        <f t="shared" si="31"/>
        <v>7.7786165736184465E-3</v>
      </c>
    </row>
    <row r="77" spans="1:34" x14ac:dyDescent="0.2">
      <c r="A77" s="10">
        <v>-288</v>
      </c>
      <c r="B77" s="10">
        <v>204.49</v>
      </c>
      <c r="C77" s="10">
        <f t="shared" si="16"/>
        <v>2.0448999999999999E-4</v>
      </c>
      <c r="D77" s="10"/>
      <c r="E77" s="10">
        <v>0.372</v>
      </c>
      <c r="F77" s="10"/>
      <c r="G77" s="10">
        <v>0.36899999999999999</v>
      </c>
      <c r="H77" s="10">
        <v>0.311</v>
      </c>
      <c r="I77" s="10">
        <v>0.317</v>
      </c>
      <c r="J77" s="10">
        <v>0.49299999999999999</v>
      </c>
      <c r="K77" s="10"/>
      <c r="L77" s="10">
        <f t="shared" si="17"/>
        <v>2.0448999999999999E-4</v>
      </c>
      <c r="M77" s="10"/>
      <c r="N77" s="10">
        <f t="shared" si="18"/>
        <v>3.6299999999999955</v>
      </c>
      <c r="O77" s="10">
        <f t="shared" si="19"/>
        <v>-4.0000000000000036E-3</v>
      </c>
      <c r="P77" s="10"/>
      <c r="Q77" s="10">
        <f t="shared" si="20"/>
        <v>3.6300000000000178E-6</v>
      </c>
      <c r="R77" s="10">
        <f t="shared" si="21"/>
        <v>-400</v>
      </c>
      <c r="S77" s="10"/>
      <c r="T77" s="10">
        <f t="shared" si="22"/>
        <v>37200</v>
      </c>
      <c r="U77" s="10"/>
      <c r="V77" s="10">
        <f t="shared" si="23"/>
        <v>-0.61440454647918352</v>
      </c>
      <c r="W77" s="10"/>
      <c r="X77" s="10">
        <f t="shared" si="24"/>
        <v>-0.42945706011810247</v>
      </c>
      <c r="Y77" s="10">
        <f t="shared" si="25"/>
        <v>2.3106720749301237</v>
      </c>
      <c r="Z77" s="10"/>
      <c r="AA77" s="10">
        <f t="shared" si="26"/>
        <v>-4.6951212083798932E-3</v>
      </c>
      <c r="AB77" s="10">
        <f t="shared" si="27"/>
        <v>7.6417422938752644E-3</v>
      </c>
      <c r="AC77" s="10"/>
      <c r="AD77" s="10">
        <f t="shared" si="28"/>
        <v>4.5705429398818973</v>
      </c>
      <c r="AE77" s="10">
        <f t="shared" si="29"/>
        <v>-3.6893279250698763</v>
      </c>
      <c r="AF77" s="10"/>
      <c r="AG77" s="10">
        <f t="shared" si="30"/>
        <v>-4.6951212083792271E-3</v>
      </c>
      <c r="AH77" s="10">
        <f t="shared" si="31"/>
        <v>7.6417422938752644E-3</v>
      </c>
    </row>
    <row r="78" spans="1:34" x14ac:dyDescent="0.2">
      <c r="A78" s="10">
        <v>-287</v>
      </c>
      <c r="B78" s="10">
        <v>208.12</v>
      </c>
      <c r="C78" s="10">
        <f t="shared" si="16"/>
        <v>2.0812000000000001E-4</v>
      </c>
      <c r="D78" s="10"/>
      <c r="E78" s="10">
        <v>0.36799999999999999</v>
      </c>
      <c r="F78" s="10"/>
      <c r="G78" s="10">
        <v>0.36199999999999999</v>
      </c>
      <c r="H78" s="10">
        <v>0.32300000000000001</v>
      </c>
      <c r="I78" s="10">
        <v>0.32600000000000001</v>
      </c>
      <c r="J78" s="10">
        <v>0.46100000000000002</v>
      </c>
      <c r="K78" s="10"/>
      <c r="L78" s="10">
        <f t="shared" si="17"/>
        <v>2.0812000000000001E-4</v>
      </c>
      <c r="M78" s="10"/>
      <c r="N78" s="10">
        <f t="shared" si="18"/>
        <v>3.6299999999999955</v>
      </c>
      <c r="O78" s="10">
        <f t="shared" si="19"/>
        <v>5.0000000000000044E-3</v>
      </c>
      <c r="P78" s="10"/>
      <c r="Q78" s="10">
        <f t="shared" si="20"/>
        <v>3.6299999999999907E-6</v>
      </c>
      <c r="R78" s="10">
        <f t="shared" si="21"/>
        <v>500</v>
      </c>
      <c r="S78" s="10"/>
      <c r="T78" s="10">
        <f t="shared" si="22"/>
        <v>36800</v>
      </c>
      <c r="U78" s="10"/>
      <c r="V78" s="10">
        <f t="shared" si="23"/>
        <v>0.78046923230444165</v>
      </c>
      <c r="W78" s="10"/>
      <c r="X78" s="10">
        <f t="shared" si="24"/>
        <v>-0.43415218132648237</v>
      </c>
      <c r="Y78" s="10">
        <f t="shared" si="25"/>
        <v>2.318313817223999</v>
      </c>
      <c r="Z78" s="10"/>
      <c r="AA78" s="10">
        <f t="shared" si="26"/>
        <v>5.8610131351699568E-3</v>
      </c>
      <c r="AB78" s="10">
        <f t="shared" si="27"/>
        <v>7.5096017787457114E-3</v>
      </c>
      <c r="AC78" s="10"/>
      <c r="AD78" s="10">
        <f t="shared" si="28"/>
        <v>4.5658478186735181</v>
      </c>
      <c r="AE78" s="10">
        <f t="shared" si="29"/>
        <v>-3.681686182776001</v>
      </c>
      <c r="AF78" s="10"/>
      <c r="AG78" s="10">
        <f t="shared" si="30"/>
        <v>5.8610131351697348E-3</v>
      </c>
      <c r="AH78" s="10">
        <f t="shared" si="31"/>
        <v>7.5096017787457114E-3</v>
      </c>
    </row>
    <row r="79" spans="1:34" x14ac:dyDescent="0.2">
      <c r="A79" s="10">
        <v>-286</v>
      </c>
      <c r="B79" s="10">
        <v>211.75</v>
      </c>
      <c r="C79" s="10">
        <f t="shared" si="16"/>
        <v>2.1175E-4</v>
      </c>
      <c r="D79" s="10"/>
      <c r="E79" s="10">
        <v>0.373</v>
      </c>
      <c r="F79" s="10"/>
      <c r="G79" s="10">
        <v>0.371</v>
      </c>
      <c r="H79" s="10">
        <v>0.32500000000000001</v>
      </c>
      <c r="I79" s="10">
        <v>0.32500000000000001</v>
      </c>
      <c r="J79" s="10">
        <v>0.47</v>
      </c>
      <c r="K79" s="10"/>
      <c r="L79" s="10">
        <f t="shared" si="17"/>
        <v>2.1175E-4</v>
      </c>
      <c r="M79" s="10"/>
      <c r="N79" s="10">
        <f t="shared" si="18"/>
        <v>3.6299999999999955</v>
      </c>
      <c r="O79" s="10">
        <f t="shared" si="19"/>
        <v>1.2000000000000011E-2</v>
      </c>
      <c r="P79" s="10"/>
      <c r="Q79" s="10">
        <f t="shared" si="20"/>
        <v>3.6299999999999907E-6</v>
      </c>
      <c r="R79" s="10">
        <f t="shared" si="21"/>
        <v>1200</v>
      </c>
      <c r="S79" s="10"/>
      <c r="T79" s="10">
        <f t="shared" si="22"/>
        <v>37300</v>
      </c>
      <c r="U79" s="10"/>
      <c r="V79" s="10">
        <f t="shared" si="23"/>
        <v>1.8629076262025022</v>
      </c>
      <c r="W79" s="10"/>
      <c r="X79" s="10">
        <f t="shared" si="24"/>
        <v>-0.42829116819131241</v>
      </c>
      <c r="Y79" s="10">
        <f t="shared" si="25"/>
        <v>2.3258234190027447</v>
      </c>
      <c r="Z79" s="10"/>
      <c r="AA79" s="10">
        <f t="shared" si="26"/>
        <v>1.3751897699813109E-2</v>
      </c>
      <c r="AB79" s="10">
        <f t="shared" si="27"/>
        <v>7.3819536225991911E-3</v>
      </c>
      <c r="AC79" s="10"/>
      <c r="AD79" s="10">
        <f t="shared" si="28"/>
        <v>4.5717088318086878</v>
      </c>
      <c r="AE79" s="10">
        <f t="shared" si="29"/>
        <v>-3.6741765809972553</v>
      </c>
      <c r="AF79" s="10"/>
      <c r="AG79" s="10">
        <f t="shared" si="30"/>
        <v>1.375189769981322E-2</v>
      </c>
      <c r="AH79" s="10">
        <f t="shared" si="31"/>
        <v>7.3819536225991911E-3</v>
      </c>
    </row>
    <row r="80" spans="1:34" x14ac:dyDescent="0.2">
      <c r="A80" s="10">
        <v>-285</v>
      </c>
      <c r="B80" s="10">
        <v>215.38</v>
      </c>
      <c r="C80" s="10">
        <f t="shared" si="16"/>
        <v>2.1537999999999999E-4</v>
      </c>
      <c r="D80" s="10"/>
      <c r="E80" s="10">
        <v>0.38500000000000001</v>
      </c>
      <c r="F80" s="10"/>
      <c r="G80" s="10">
        <v>0.377</v>
      </c>
      <c r="H80" s="10">
        <v>0.33100000000000002</v>
      </c>
      <c r="I80" s="10">
        <v>0.32600000000000001</v>
      </c>
      <c r="J80" s="10">
        <v>0.50600000000000001</v>
      </c>
      <c r="K80" s="10"/>
      <c r="L80" s="10">
        <f t="shared" si="17"/>
        <v>2.1537999999999999E-4</v>
      </c>
      <c r="M80" s="10"/>
      <c r="N80" s="10">
        <f t="shared" si="18"/>
        <v>3.6400000000000148</v>
      </c>
      <c r="O80" s="10">
        <f t="shared" si="19"/>
        <v>1.0000000000000009E-2</v>
      </c>
      <c r="P80" s="10"/>
      <c r="Q80" s="10">
        <f t="shared" si="20"/>
        <v>3.6400000000000126E-6</v>
      </c>
      <c r="R80" s="10">
        <f t="shared" si="21"/>
        <v>1000</v>
      </c>
      <c r="S80" s="10"/>
      <c r="T80" s="10">
        <f t="shared" si="22"/>
        <v>38500</v>
      </c>
      <c r="U80" s="10"/>
      <c r="V80" s="10">
        <f t="shared" si="23"/>
        <v>1.5300564763237376</v>
      </c>
      <c r="W80" s="10"/>
      <c r="X80" s="10">
        <f t="shared" si="24"/>
        <v>-0.4145392704914993</v>
      </c>
      <c r="Y80" s="10">
        <f t="shared" si="25"/>
        <v>2.3332053726253439</v>
      </c>
      <c r="Z80" s="10"/>
      <c r="AA80" s="10">
        <f t="shared" si="26"/>
        <v>1.113636611795954E-2</v>
      </c>
      <c r="AB80" s="10">
        <f t="shared" si="27"/>
        <v>7.2784020003737737E-3</v>
      </c>
      <c r="AC80" s="10"/>
      <c r="AD80" s="10">
        <f t="shared" si="28"/>
        <v>4.585460729508501</v>
      </c>
      <c r="AE80" s="10">
        <f t="shared" si="29"/>
        <v>-3.6667946273746561</v>
      </c>
      <c r="AF80" s="10"/>
      <c r="AG80" s="10">
        <f t="shared" si="30"/>
        <v>1.113636611795954E-2</v>
      </c>
      <c r="AH80" s="10">
        <f t="shared" si="31"/>
        <v>7.2784020003737737E-3</v>
      </c>
    </row>
    <row r="81" spans="1:34" x14ac:dyDescent="0.2">
      <c r="A81" s="10">
        <v>-284</v>
      </c>
      <c r="B81" s="10">
        <v>219.02</v>
      </c>
      <c r="C81" s="10">
        <f t="shared" si="16"/>
        <v>2.1902E-4</v>
      </c>
      <c r="D81" s="10"/>
      <c r="E81" s="10">
        <v>0.39500000000000002</v>
      </c>
      <c r="F81" s="10"/>
      <c r="G81" s="10">
        <v>0.38600000000000001</v>
      </c>
      <c r="H81" s="10">
        <v>0.33600000000000002</v>
      </c>
      <c r="I81" s="10">
        <v>0.33100000000000002</v>
      </c>
      <c r="J81" s="10">
        <v>0.52900000000000003</v>
      </c>
      <c r="K81" s="10"/>
      <c r="L81" s="10">
        <f t="shared" si="17"/>
        <v>2.1902E-4</v>
      </c>
      <c r="M81" s="10"/>
      <c r="N81" s="10">
        <f t="shared" si="18"/>
        <v>3.6299999999999955</v>
      </c>
      <c r="O81" s="10">
        <f t="shared" si="19"/>
        <v>6.0000000000000053E-3</v>
      </c>
      <c r="P81" s="10"/>
      <c r="Q81" s="10">
        <f t="shared" si="20"/>
        <v>3.6299999999999907E-6</v>
      </c>
      <c r="R81" s="10">
        <f t="shared" si="21"/>
        <v>600</v>
      </c>
      <c r="S81" s="10"/>
      <c r="T81" s="10">
        <f t="shared" si="22"/>
        <v>39500</v>
      </c>
      <c r="U81" s="10"/>
      <c r="V81" s="10">
        <f t="shared" si="23"/>
        <v>0.91712367605256784</v>
      </c>
      <c r="W81" s="10"/>
      <c r="X81" s="10">
        <f t="shared" si="24"/>
        <v>-0.40340290437353976</v>
      </c>
      <c r="Y81" s="10">
        <f t="shared" si="25"/>
        <v>2.3404837746257177</v>
      </c>
      <c r="Z81" s="10"/>
      <c r="AA81" s="10">
        <f t="shared" si="26"/>
        <v>6.5472769937220954E-3</v>
      </c>
      <c r="AB81" s="10">
        <f t="shared" si="27"/>
        <v>7.1389248415241191E-3</v>
      </c>
      <c r="AC81" s="10"/>
      <c r="AD81" s="10">
        <f t="shared" si="28"/>
        <v>4.5965970956264606</v>
      </c>
      <c r="AE81" s="10">
        <f t="shared" si="29"/>
        <v>-3.6595162253742823</v>
      </c>
      <c r="AF81" s="10"/>
      <c r="AG81" s="10">
        <f t="shared" si="30"/>
        <v>6.5472769937215958E-3</v>
      </c>
      <c r="AH81" s="10">
        <f t="shared" si="31"/>
        <v>7.1389248415241191E-3</v>
      </c>
    </row>
    <row r="82" spans="1:34" x14ac:dyDescent="0.2">
      <c r="A82" s="10">
        <v>-283</v>
      </c>
      <c r="B82" s="10">
        <v>222.65</v>
      </c>
      <c r="C82" s="10">
        <f t="shared" si="16"/>
        <v>2.2264999999999999E-4</v>
      </c>
      <c r="D82" s="10"/>
      <c r="E82" s="10">
        <v>0.40100000000000002</v>
      </c>
      <c r="F82" s="10"/>
      <c r="G82" s="10">
        <v>0.36899999999999999</v>
      </c>
      <c r="H82" s="10">
        <v>0.33700000000000002</v>
      </c>
      <c r="I82" s="10">
        <v>0.33500000000000002</v>
      </c>
      <c r="J82" s="10">
        <v>0.56399999999999995</v>
      </c>
      <c r="K82" s="10"/>
      <c r="L82" s="10">
        <f t="shared" si="17"/>
        <v>2.2264999999999999E-4</v>
      </c>
      <c r="M82" s="10"/>
      <c r="N82" s="10">
        <f t="shared" si="18"/>
        <v>3.6200000000000045</v>
      </c>
      <c r="O82" s="10">
        <f t="shared" si="19"/>
        <v>1.5999999999999959E-2</v>
      </c>
      <c r="P82" s="10"/>
      <c r="Q82" s="10">
        <f t="shared" si="20"/>
        <v>3.6199999999999958E-6</v>
      </c>
      <c r="R82" s="10">
        <f t="shared" si="21"/>
        <v>1600</v>
      </c>
      <c r="S82" s="10"/>
      <c r="T82" s="10">
        <f t="shared" si="22"/>
        <v>40100</v>
      </c>
      <c r="U82" s="10"/>
      <c r="V82" s="10">
        <f t="shared" si="23"/>
        <v>2.4259008342885742</v>
      </c>
      <c r="W82" s="10"/>
      <c r="X82" s="10">
        <f t="shared" si="24"/>
        <v>-0.39685562737981767</v>
      </c>
      <c r="Y82" s="10">
        <f t="shared" si="25"/>
        <v>2.3476226994672418</v>
      </c>
      <c r="Z82" s="10"/>
      <c r="AA82" s="10">
        <f t="shared" si="26"/>
        <v>1.6991682353575177E-2</v>
      </c>
      <c r="AB82" s="10">
        <f t="shared" si="27"/>
        <v>7.0042773857070806E-3</v>
      </c>
      <c r="AC82" s="10"/>
      <c r="AD82" s="10">
        <f t="shared" si="28"/>
        <v>4.6031443726201822</v>
      </c>
      <c r="AE82" s="10">
        <f t="shared" si="29"/>
        <v>-3.6523773005327582</v>
      </c>
      <c r="AF82" s="10"/>
      <c r="AG82" s="10">
        <f t="shared" si="30"/>
        <v>1.6991682353575399E-2</v>
      </c>
      <c r="AH82" s="10">
        <f t="shared" si="31"/>
        <v>7.0042773857070806E-3</v>
      </c>
    </row>
    <row r="83" spans="1:34" x14ac:dyDescent="0.2">
      <c r="A83" s="10">
        <v>-282</v>
      </c>
      <c r="B83" s="10">
        <v>226.27</v>
      </c>
      <c r="C83" s="10">
        <f t="shared" si="16"/>
        <v>2.2626999999999999E-4</v>
      </c>
      <c r="D83" s="10"/>
      <c r="E83" s="10">
        <v>0.41699999999999998</v>
      </c>
      <c r="F83" s="10"/>
      <c r="G83" s="10">
        <v>0.376</v>
      </c>
      <c r="H83" s="10">
        <v>0.33900000000000002</v>
      </c>
      <c r="I83" s="10">
        <v>0.34</v>
      </c>
      <c r="J83" s="10">
        <v>0.61199999999999999</v>
      </c>
      <c r="K83" s="10"/>
      <c r="L83" s="10">
        <f t="shared" si="17"/>
        <v>2.2626999999999999E-4</v>
      </c>
      <c r="M83" s="10"/>
      <c r="N83" s="10">
        <f t="shared" si="18"/>
        <v>3.6299999999999955</v>
      </c>
      <c r="O83" s="10">
        <f t="shared" si="19"/>
        <v>1.7000000000000015E-2</v>
      </c>
      <c r="P83" s="10"/>
      <c r="Q83" s="10">
        <f t="shared" si="20"/>
        <v>3.6300000000000178E-6</v>
      </c>
      <c r="R83" s="10">
        <f t="shared" si="21"/>
        <v>1700</v>
      </c>
      <c r="S83" s="10"/>
      <c r="T83" s="10">
        <f t="shared" si="22"/>
        <v>41700</v>
      </c>
      <c r="U83" s="10"/>
      <c r="V83" s="10">
        <f t="shared" si="23"/>
        <v>2.5106609602798589</v>
      </c>
      <c r="W83" s="10"/>
      <c r="X83" s="10">
        <f t="shared" si="24"/>
        <v>-0.37986394502624249</v>
      </c>
      <c r="Y83" s="10">
        <f t="shared" si="25"/>
        <v>2.3546269768529489</v>
      </c>
      <c r="Z83" s="10"/>
      <c r="AA83" s="10">
        <f t="shared" si="26"/>
        <v>1.7353674538753194E-2</v>
      </c>
      <c r="AB83" s="10">
        <f t="shared" si="27"/>
        <v>6.9119944163302804E-3</v>
      </c>
      <c r="AC83" s="10"/>
      <c r="AD83" s="10">
        <f t="shared" si="28"/>
        <v>4.6201360549737576</v>
      </c>
      <c r="AE83" s="10">
        <f t="shared" si="29"/>
        <v>-3.6453730231470511</v>
      </c>
      <c r="AF83" s="10"/>
      <c r="AG83" s="10">
        <f t="shared" si="30"/>
        <v>1.7353674538752806E-2</v>
      </c>
      <c r="AH83" s="10">
        <f t="shared" si="31"/>
        <v>6.9119944163302804E-3</v>
      </c>
    </row>
    <row r="84" spans="1:34" x14ac:dyDescent="0.2">
      <c r="A84" s="10">
        <v>-281</v>
      </c>
      <c r="B84" s="10">
        <v>229.9</v>
      </c>
      <c r="C84" s="10">
        <f t="shared" si="16"/>
        <v>2.299E-4</v>
      </c>
      <c r="D84" s="10"/>
      <c r="E84" s="10">
        <v>0.434</v>
      </c>
      <c r="F84" s="10"/>
      <c r="G84" s="10">
        <v>0.39</v>
      </c>
      <c r="H84" s="10">
        <v>0.34</v>
      </c>
      <c r="I84" s="10">
        <v>0.34200000000000003</v>
      </c>
      <c r="J84" s="10">
        <v>0.66600000000000004</v>
      </c>
      <c r="K84" s="10"/>
      <c r="L84" s="10">
        <f t="shared" si="17"/>
        <v>2.299E-4</v>
      </c>
      <c r="M84" s="10"/>
      <c r="N84" s="10">
        <f t="shared" si="18"/>
        <v>3.6099999999999852</v>
      </c>
      <c r="O84" s="10">
        <f t="shared" si="19"/>
        <v>1.8000000000000016E-2</v>
      </c>
      <c r="P84" s="10"/>
      <c r="Q84" s="10">
        <f t="shared" si="20"/>
        <v>3.6099999999999739E-6</v>
      </c>
      <c r="R84" s="10">
        <f t="shared" si="21"/>
        <v>1800</v>
      </c>
      <c r="S84" s="10"/>
      <c r="T84" s="10">
        <f t="shared" si="22"/>
        <v>43400</v>
      </c>
      <c r="U84" s="10"/>
      <c r="V84" s="10">
        <f t="shared" si="23"/>
        <v>2.608242446353946</v>
      </c>
      <c r="W84" s="10"/>
      <c r="X84" s="10">
        <f t="shared" si="24"/>
        <v>-0.36251027048748929</v>
      </c>
      <c r="Y84" s="10">
        <f t="shared" si="25"/>
        <v>2.3615389712692791</v>
      </c>
      <c r="Z84" s="10"/>
      <c r="AA84" s="10">
        <f t="shared" si="26"/>
        <v>1.7648705298871414E-2</v>
      </c>
      <c r="AB84" s="10">
        <f t="shared" si="27"/>
        <v>6.7665125700040463E-3</v>
      </c>
      <c r="AC84" s="10"/>
      <c r="AD84" s="10">
        <f t="shared" si="28"/>
        <v>4.6374897295125104</v>
      </c>
      <c r="AE84" s="10">
        <f t="shared" si="29"/>
        <v>-3.6384610287307209</v>
      </c>
      <c r="AF84" s="10"/>
      <c r="AG84" s="10">
        <f t="shared" si="30"/>
        <v>1.7648705298872081E-2</v>
      </c>
      <c r="AH84" s="10">
        <f t="shared" si="31"/>
        <v>6.7665125700040463E-3</v>
      </c>
    </row>
    <row r="85" spans="1:34" x14ac:dyDescent="0.2">
      <c r="A85" s="10">
        <v>-280</v>
      </c>
      <c r="B85" s="10">
        <v>233.51</v>
      </c>
      <c r="C85" s="10">
        <f t="shared" si="16"/>
        <v>2.3350999999999998E-4</v>
      </c>
      <c r="D85" s="10"/>
      <c r="E85" s="10">
        <v>0.45200000000000001</v>
      </c>
      <c r="F85" s="10"/>
      <c r="G85" s="10">
        <v>0.39200000000000002</v>
      </c>
      <c r="H85" s="10">
        <v>0.34699999999999998</v>
      </c>
      <c r="I85" s="10">
        <v>0.34799999999999998</v>
      </c>
      <c r="J85" s="10">
        <v>0.71899999999999997</v>
      </c>
      <c r="K85" s="10"/>
      <c r="L85" s="10">
        <f t="shared" si="17"/>
        <v>2.3350999999999998E-4</v>
      </c>
      <c r="M85" s="10"/>
      <c r="N85" s="10">
        <f t="shared" si="18"/>
        <v>3.6100000000000136</v>
      </c>
      <c r="O85" s="10">
        <f t="shared" si="19"/>
        <v>1.4000000000000012E-2</v>
      </c>
      <c r="P85" s="10"/>
      <c r="Q85" s="10">
        <f t="shared" si="20"/>
        <v>3.6100000000000281E-6</v>
      </c>
      <c r="R85" s="10">
        <f t="shared" si="21"/>
        <v>1400</v>
      </c>
      <c r="S85" s="10"/>
      <c r="T85" s="10">
        <f t="shared" si="22"/>
        <v>45200</v>
      </c>
      <c r="U85" s="10"/>
      <c r="V85" s="10">
        <f t="shared" si="23"/>
        <v>1.9883045893535261</v>
      </c>
      <c r="W85" s="10"/>
      <c r="X85" s="10">
        <f t="shared" si="24"/>
        <v>-0.34486156518861788</v>
      </c>
      <c r="Y85" s="10">
        <f t="shared" si="25"/>
        <v>2.3683054838392832</v>
      </c>
      <c r="Z85" s="10"/>
      <c r="AA85" s="10">
        <f t="shared" si="26"/>
        <v>1.3247481878618073E-2</v>
      </c>
      <c r="AB85" s="10">
        <f t="shared" si="27"/>
        <v>6.662702459951042E-3</v>
      </c>
      <c r="AC85" s="10"/>
      <c r="AD85" s="10">
        <f t="shared" si="28"/>
        <v>4.6551384348113825</v>
      </c>
      <c r="AE85" s="10">
        <f t="shared" si="29"/>
        <v>-3.6316945161607168</v>
      </c>
      <c r="AF85" s="10"/>
      <c r="AG85" s="10">
        <f t="shared" si="30"/>
        <v>1.3247481878617684E-2</v>
      </c>
      <c r="AH85" s="10">
        <f t="shared" si="31"/>
        <v>6.662702459951042E-3</v>
      </c>
    </row>
    <row r="86" spans="1:34" x14ac:dyDescent="0.2">
      <c r="A86" s="10">
        <v>-279</v>
      </c>
      <c r="B86" s="10">
        <v>237.12</v>
      </c>
      <c r="C86" s="10">
        <f t="shared" si="16"/>
        <v>2.3712000000000001E-4</v>
      </c>
      <c r="D86" s="10"/>
      <c r="E86" s="10">
        <v>0.46600000000000003</v>
      </c>
      <c r="F86" s="10"/>
      <c r="G86" s="10">
        <v>0.38700000000000001</v>
      </c>
      <c r="H86" s="10">
        <v>0.35899999999999999</v>
      </c>
      <c r="I86" s="10">
        <v>0.35</v>
      </c>
      <c r="J86" s="10">
        <v>0.76700000000000002</v>
      </c>
      <c r="K86" s="10"/>
      <c r="L86" s="10">
        <f t="shared" si="17"/>
        <v>2.3712000000000001E-4</v>
      </c>
      <c r="M86" s="10"/>
      <c r="N86" s="10">
        <f t="shared" si="18"/>
        <v>3.6099999999999852</v>
      </c>
      <c r="O86" s="10">
        <f t="shared" si="19"/>
        <v>1.3999999999999957E-2</v>
      </c>
      <c r="P86" s="10"/>
      <c r="Q86" s="10">
        <f t="shared" si="20"/>
        <v>3.6099999999999739E-6</v>
      </c>
      <c r="R86" s="10">
        <f t="shared" si="21"/>
        <v>1400</v>
      </c>
      <c r="S86" s="10"/>
      <c r="T86" s="10">
        <f t="shared" si="22"/>
        <v>46600</v>
      </c>
      <c r="U86" s="10"/>
      <c r="V86" s="10">
        <f t="shared" si="23"/>
        <v>1.9590464524781586</v>
      </c>
      <c r="W86" s="10"/>
      <c r="X86" s="10">
        <f t="shared" si="24"/>
        <v>-0.33161408330999981</v>
      </c>
      <c r="Y86" s="10">
        <f t="shared" si="25"/>
        <v>2.3749681862992342</v>
      </c>
      <c r="Z86" s="10"/>
      <c r="AA86" s="10">
        <f t="shared" si="26"/>
        <v>1.2855320685587035E-2</v>
      </c>
      <c r="AB86" s="10">
        <f t="shared" si="27"/>
        <v>6.562029537036107E-3</v>
      </c>
      <c r="AC86" s="10"/>
      <c r="AD86" s="10">
        <f t="shared" si="28"/>
        <v>4.6683859166900001</v>
      </c>
      <c r="AE86" s="10">
        <f t="shared" si="29"/>
        <v>-3.6250318137007658</v>
      </c>
      <c r="AF86" s="10"/>
      <c r="AG86" s="10">
        <f t="shared" si="30"/>
        <v>1.2855320685587479E-2</v>
      </c>
      <c r="AH86" s="10">
        <f t="shared" si="31"/>
        <v>6.562029537036107E-3</v>
      </c>
    </row>
    <row r="87" spans="1:34" x14ac:dyDescent="0.2">
      <c r="A87" s="10">
        <v>-278</v>
      </c>
      <c r="B87" s="10">
        <v>240.73</v>
      </c>
      <c r="C87" s="10">
        <f t="shared" si="16"/>
        <v>2.4072999999999998E-4</v>
      </c>
      <c r="D87" s="10"/>
      <c r="E87" s="10">
        <v>0.48</v>
      </c>
      <c r="F87" s="10"/>
      <c r="G87" s="10">
        <v>0.39300000000000002</v>
      </c>
      <c r="H87" s="10">
        <v>0.36799999999999999</v>
      </c>
      <c r="I87" s="10">
        <v>0.35099999999999998</v>
      </c>
      <c r="J87" s="10">
        <v>0.80800000000000005</v>
      </c>
      <c r="K87" s="10"/>
      <c r="L87" s="10">
        <f t="shared" si="17"/>
        <v>2.4072999999999998E-4</v>
      </c>
      <c r="M87" s="10"/>
      <c r="N87" s="10">
        <f t="shared" si="18"/>
        <v>3.5900000000000034</v>
      </c>
      <c r="O87" s="10">
        <f t="shared" si="19"/>
        <v>6.0000000000000053E-3</v>
      </c>
      <c r="P87" s="10"/>
      <c r="Q87" s="10">
        <f t="shared" si="20"/>
        <v>3.5899999999999843E-6</v>
      </c>
      <c r="R87" s="10">
        <f t="shared" si="21"/>
        <v>600</v>
      </c>
      <c r="S87" s="10"/>
      <c r="T87" s="10">
        <f t="shared" si="22"/>
        <v>48000</v>
      </c>
      <c r="U87" s="10"/>
      <c r="V87" s="10">
        <f t="shared" si="23"/>
        <v>0.83919683827703206</v>
      </c>
      <c r="W87" s="10"/>
      <c r="X87" s="10">
        <f t="shared" si="24"/>
        <v>-0.31875876262441277</v>
      </c>
      <c r="Y87" s="10">
        <f t="shared" si="25"/>
        <v>2.3815302158362703</v>
      </c>
      <c r="Z87" s="10"/>
      <c r="AA87" s="10">
        <f t="shared" si="26"/>
        <v>5.3950318867061475E-3</v>
      </c>
      <c r="AB87" s="10">
        <f t="shared" si="27"/>
        <v>6.4288038760755839E-3</v>
      </c>
      <c r="AC87" s="10"/>
      <c r="AD87" s="10">
        <f t="shared" si="28"/>
        <v>4.6812412373755876</v>
      </c>
      <c r="AE87" s="10">
        <f t="shared" si="29"/>
        <v>-3.6184697841637297</v>
      </c>
      <c r="AF87" s="10"/>
      <c r="AG87" s="10">
        <f t="shared" si="30"/>
        <v>5.395031886705759E-3</v>
      </c>
      <c r="AH87" s="10">
        <f t="shared" si="31"/>
        <v>6.4288038760755839E-3</v>
      </c>
    </row>
    <row r="88" spans="1:34" x14ac:dyDescent="0.2">
      <c r="A88" s="10">
        <v>-277</v>
      </c>
      <c r="B88" s="10">
        <v>244.32</v>
      </c>
      <c r="C88" s="10">
        <f t="shared" si="16"/>
        <v>2.4431999999999996E-4</v>
      </c>
      <c r="D88" s="10"/>
      <c r="E88" s="10">
        <v>0.48599999999999999</v>
      </c>
      <c r="F88" s="10"/>
      <c r="G88" s="10">
        <v>0.40500000000000003</v>
      </c>
      <c r="H88" s="10">
        <v>0.375</v>
      </c>
      <c r="I88" s="10">
        <v>0.35399999999999998</v>
      </c>
      <c r="J88" s="10">
        <v>0.80900000000000005</v>
      </c>
      <c r="K88" s="10"/>
      <c r="L88" s="10">
        <f t="shared" si="17"/>
        <v>2.4431999999999996E-4</v>
      </c>
      <c r="M88" s="10"/>
      <c r="N88" s="10">
        <f t="shared" si="18"/>
        <v>3.5800000000000125</v>
      </c>
      <c r="O88" s="10">
        <f t="shared" si="19"/>
        <v>3.0000000000000027E-3</v>
      </c>
      <c r="P88" s="10"/>
      <c r="Q88" s="10">
        <f t="shared" si="20"/>
        <v>3.5800000000000437E-6</v>
      </c>
      <c r="R88" s="10">
        <f t="shared" si="21"/>
        <v>300</v>
      </c>
      <c r="S88" s="10"/>
      <c r="T88" s="10">
        <f t="shared" si="22"/>
        <v>48600</v>
      </c>
      <c r="U88" s="10"/>
      <c r="V88" s="10">
        <f t="shared" si="23"/>
        <v>0.42304501409461331</v>
      </c>
      <c r="W88" s="10"/>
      <c r="X88" s="10">
        <f t="shared" si="24"/>
        <v>-0.31336373073770663</v>
      </c>
      <c r="Y88" s="10">
        <f t="shared" si="25"/>
        <v>2.3879590197123459</v>
      </c>
      <c r="Z88" s="10"/>
      <c r="AA88" s="10">
        <f t="shared" si="26"/>
        <v>2.6725898613268462E-3</v>
      </c>
      <c r="AB88" s="10">
        <f t="shared" si="27"/>
        <v>6.3175070554755131E-3</v>
      </c>
      <c r="AC88" s="10"/>
      <c r="AD88" s="10">
        <f t="shared" si="28"/>
        <v>4.6866362692622934</v>
      </c>
      <c r="AE88" s="10">
        <f t="shared" si="29"/>
        <v>-3.6120409802876541</v>
      </c>
      <c r="AF88" s="10"/>
      <c r="AG88" s="10">
        <f t="shared" si="30"/>
        <v>2.6725898613264576E-3</v>
      </c>
      <c r="AH88" s="10">
        <f t="shared" si="31"/>
        <v>6.3175070554755131E-3</v>
      </c>
    </row>
    <row r="89" spans="1:34" x14ac:dyDescent="0.2">
      <c r="A89" s="10">
        <v>-276</v>
      </c>
      <c r="B89" s="10">
        <v>247.9</v>
      </c>
      <c r="C89" s="10">
        <f t="shared" si="16"/>
        <v>2.4790000000000001E-4</v>
      </c>
      <c r="D89" s="10"/>
      <c r="E89" s="10">
        <v>0.48899999999999999</v>
      </c>
      <c r="F89" s="10"/>
      <c r="G89" s="10">
        <v>0.40799999999999997</v>
      </c>
      <c r="H89" s="10">
        <v>0.375</v>
      </c>
      <c r="I89" s="10">
        <v>0.36399999999999999</v>
      </c>
      <c r="J89" s="10">
        <v>0.80900000000000005</v>
      </c>
      <c r="K89" s="10"/>
      <c r="L89" s="10">
        <f t="shared" si="17"/>
        <v>2.4790000000000001E-4</v>
      </c>
      <c r="M89" s="10"/>
      <c r="N89" s="10">
        <f t="shared" si="18"/>
        <v>3.5699999999999932</v>
      </c>
      <c r="O89" s="10">
        <f t="shared" si="19"/>
        <v>-2.0000000000000018E-3</v>
      </c>
      <c r="P89" s="10"/>
      <c r="Q89" s="10">
        <f t="shared" si="20"/>
        <v>3.5699999999999946E-6</v>
      </c>
      <c r="R89" s="10">
        <f t="shared" si="21"/>
        <v>-200</v>
      </c>
      <c r="S89" s="10"/>
      <c r="T89" s="10">
        <f t="shared" si="22"/>
        <v>48900</v>
      </c>
      <c r="U89" s="10"/>
      <c r="V89" s="10">
        <f t="shared" si="23"/>
        <v>-0.28663394379930357</v>
      </c>
      <c r="W89" s="10"/>
      <c r="X89" s="10">
        <f t="shared" si="24"/>
        <v>-0.31069114087637978</v>
      </c>
      <c r="Y89" s="10">
        <f t="shared" si="25"/>
        <v>2.3942765267678214</v>
      </c>
      <c r="Z89" s="10"/>
      <c r="AA89" s="10">
        <f t="shared" si="26"/>
        <v>-1.7798979089859168E-3</v>
      </c>
      <c r="AB89" s="10">
        <f t="shared" si="27"/>
        <v>6.2096550233827763E-3</v>
      </c>
      <c r="AC89" s="10"/>
      <c r="AD89" s="10">
        <f t="shared" si="28"/>
        <v>4.6893088591236198</v>
      </c>
      <c r="AE89" s="10">
        <f t="shared" si="29"/>
        <v>-3.6057234732321786</v>
      </c>
      <c r="AF89" s="10"/>
      <c r="AG89" s="10">
        <f t="shared" si="30"/>
        <v>-1.7798979089853617E-3</v>
      </c>
      <c r="AH89" s="10">
        <f t="shared" si="31"/>
        <v>6.2096550233827763E-3</v>
      </c>
    </row>
    <row r="90" spans="1:34" x14ac:dyDescent="0.2">
      <c r="A90" s="10">
        <v>-275</v>
      </c>
      <c r="B90" s="10">
        <v>251.47</v>
      </c>
      <c r="C90" s="10">
        <f t="shared" si="16"/>
        <v>2.5147E-4</v>
      </c>
      <c r="D90" s="10"/>
      <c r="E90" s="10">
        <v>0.48699999999999999</v>
      </c>
      <c r="F90" s="10"/>
      <c r="G90" s="10">
        <v>0.40100000000000002</v>
      </c>
      <c r="H90" s="10">
        <v>0.379</v>
      </c>
      <c r="I90" s="10">
        <v>0.36599999999999999</v>
      </c>
      <c r="J90" s="10">
        <v>0.80100000000000005</v>
      </c>
      <c r="K90" s="10"/>
      <c r="L90" s="10">
        <f t="shared" si="17"/>
        <v>2.5147E-4</v>
      </c>
      <c r="M90" s="10"/>
      <c r="N90" s="10">
        <f t="shared" si="18"/>
        <v>3.5600000000000023</v>
      </c>
      <c r="O90" s="10">
        <f t="shared" si="19"/>
        <v>4.0000000000000036E-3</v>
      </c>
      <c r="P90" s="10"/>
      <c r="Q90" s="10">
        <f t="shared" si="20"/>
        <v>3.5599999999999998E-6</v>
      </c>
      <c r="R90" s="10">
        <f t="shared" si="21"/>
        <v>400</v>
      </c>
      <c r="S90" s="10"/>
      <c r="T90" s="10">
        <f t="shared" si="22"/>
        <v>48700</v>
      </c>
      <c r="U90" s="10"/>
      <c r="V90" s="10">
        <f t="shared" si="23"/>
        <v>0.58189665157764903</v>
      </c>
      <c r="W90" s="10"/>
      <c r="X90" s="10">
        <f t="shared" si="24"/>
        <v>-0.3124710387853657</v>
      </c>
      <c r="Y90" s="10">
        <f t="shared" si="25"/>
        <v>2.4004861817912042</v>
      </c>
      <c r="Z90" s="10"/>
      <c r="AA90" s="10">
        <f t="shared" si="26"/>
        <v>3.5525309083341838E-3</v>
      </c>
      <c r="AB90" s="10">
        <f t="shared" si="27"/>
        <v>6.1050891059477586E-3</v>
      </c>
      <c r="AC90" s="10"/>
      <c r="AD90" s="10">
        <f t="shared" si="28"/>
        <v>4.6875289612146345</v>
      </c>
      <c r="AE90" s="10">
        <f t="shared" si="29"/>
        <v>-3.5995138182087958</v>
      </c>
      <c r="AF90" s="10"/>
      <c r="AG90" s="10">
        <f t="shared" si="30"/>
        <v>3.5525309083341838E-3</v>
      </c>
      <c r="AH90" s="10">
        <f t="shared" si="31"/>
        <v>6.1050891059477586E-3</v>
      </c>
    </row>
    <row r="91" spans="1:34" x14ac:dyDescent="0.2">
      <c r="A91" s="10">
        <v>-274</v>
      </c>
      <c r="B91" s="10">
        <v>255.03</v>
      </c>
      <c r="C91" s="10">
        <f t="shared" si="16"/>
        <v>2.5503E-4</v>
      </c>
      <c r="D91" s="10"/>
      <c r="E91" s="10">
        <v>0.49099999999999999</v>
      </c>
      <c r="F91" s="10"/>
      <c r="G91" s="10">
        <v>0.41199999999999998</v>
      </c>
      <c r="H91" s="10">
        <v>0.38400000000000001</v>
      </c>
      <c r="I91" s="10">
        <v>0.37</v>
      </c>
      <c r="J91" s="10">
        <v>0.79800000000000004</v>
      </c>
      <c r="K91" s="10"/>
      <c r="L91" s="10">
        <f t="shared" si="17"/>
        <v>2.5503E-4</v>
      </c>
      <c r="M91" s="10"/>
      <c r="N91" s="10">
        <f t="shared" si="18"/>
        <v>3.539999999999992</v>
      </c>
      <c r="O91" s="10">
        <f t="shared" si="19"/>
        <v>7.0000000000000062E-3</v>
      </c>
      <c r="P91" s="10"/>
      <c r="Q91" s="10">
        <f t="shared" si="20"/>
        <v>3.5399999999999559E-6</v>
      </c>
      <c r="R91" s="10">
        <f t="shared" si="21"/>
        <v>700</v>
      </c>
      <c r="S91" s="10"/>
      <c r="T91" s="10">
        <f t="shared" si="22"/>
        <v>49100</v>
      </c>
      <c r="U91" s="10"/>
      <c r="V91" s="10">
        <f t="shared" si="23"/>
        <v>1.0268898856339759</v>
      </c>
      <c r="W91" s="10"/>
      <c r="X91" s="10">
        <f t="shared" si="24"/>
        <v>-0.30891850787703151</v>
      </c>
      <c r="Y91" s="10">
        <f t="shared" si="25"/>
        <v>2.406591270897152</v>
      </c>
      <c r="Z91" s="10"/>
      <c r="AA91" s="10">
        <f t="shared" si="26"/>
        <v>6.1478506367490526E-3</v>
      </c>
      <c r="AB91" s="10">
        <f t="shared" si="27"/>
        <v>5.9868645341203397E-3</v>
      </c>
      <c r="AC91" s="10"/>
      <c r="AD91" s="10">
        <f t="shared" si="28"/>
        <v>4.6910814921229687</v>
      </c>
      <c r="AE91" s="10">
        <f t="shared" si="29"/>
        <v>-3.593408729102848</v>
      </c>
      <c r="AF91" s="10"/>
      <c r="AG91" s="10">
        <f t="shared" si="30"/>
        <v>6.1478506367489416E-3</v>
      </c>
      <c r="AH91" s="10">
        <f t="shared" si="31"/>
        <v>5.9868645341203397E-3</v>
      </c>
    </row>
    <row r="92" spans="1:34" x14ac:dyDescent="0.2">
      <c r="A92" s="10">
        <v>-273</v>
      </c>
      <c r="B92" s="10">
        <v>258.57</v>
      </c>
      <c r="C92" s="10">
        <f t="shared" si="16"/>
        <v>2.5856999999999996E-4</v>
      </c>
      <c r="D92" s="10"/>
      <c r="E92" s="10">
        <v>0.498</v>
      </c>
      <c r="F92" s="10"/>
      <c r="G92" s="10">
        <v>0.41899999999999998</v>
      </c>
      <c r="H92" s="10">
        <v>0.39200000000000002</v>
      </c>
      <c r="I92" s="10">
        <v>0.374</v>
      </c>
      <c r="J92" s="10">
        <v>0.80700000000000005</v>
      </c>
      <c r="K92" s="10"/>
      <c r="L92" s="10">
        <f t="shared" si="17"/>
        <v>2.5856999999999996E-4</v>
      </c>
      <c r="M92" s="10"/>
      <c r="N92" s="10">
        <f t="shared" si="18"/>
        <v>3.5199999999999818</v>
      </c>
      <c r="O92" s="10">
        <f t="shared" si="19"/>
        <v>1.0000000000000009E-3</v>
      </c>
      <c r="P92" s="10"/>
      <c r="Q92" s="10">
        <f t="shared" si="20"/>
        <v>3.5200000000000205E-6</v>
      </c>
      <c r="R92" s="10">
        <f t="shared" si="21"/>
        <v>100</v>
      </c>
      <c r="S92" s="10"/>
      <c r="T92" s="10">
        <f t="shared" si="22"/>
        <v>49800</v>
      </c>
      <c r="U92" s="10"/>
      <c r="V92" s="10">
        <f t="shared" si="23"/>
        <v>0.14835764167625448</v>
      </c>
      <c r="W92" s="10"/>
      <c r="X92" s="10">
        <f t="shared" si="24"/>
        <v>-0.30277065724028246</v>
      </c>
      <c r="Y92" s="10">
        <f t="shared" si="25"/>
        <v>2.4125781354312723</v>
      </c>
      <c r="Z92" s="10"/>
      <c r="AA92" s="10">
        <f t="shared" si="26"/>
        <v>8.7120286367237121E-4</v>
      </c>
      <c r="AB92" s="10">
        <f t="shared" si="27"/>
        <v>5.8723153983111231E-3</v>
      </c>
      <c r="AC92" s="10"/>
      <c r="AD92" s="10">
        <f t="shared" si="28"/>
        <v>4.6972293427597176</v>
      </c>
      <c r="AE92" s="10">
        <f t="shared" si="29"/>
        <v>-3.5874218645687277</v>
      </c>
      <c r="AF92" s="10"/>
      <c r="AG92" s="10">
        <f t="shared" si="30"/>
        <v>8.7120286367259325E-4</v>
      </c>
      <c r="AH92" s="10">
        <f t="shared" si="31"/>
        <v>5.8723153983111231E-3</v>
      </c>
    </row>
    <row r="93" spans="1:34" x14ac:dyDescent="0.2">
      <c r="A93" s="10">
        <v>-272</v>
      </c>
      <c r="B93" s="10">
        <v>262.08999999999997</v>
      </c>
      <c r="C93" s="10">
        <f t="shared" si="16"/>
        <v>2.6208999999999998E-4</v>
      </c>
      <c r="D93" s="10"/>
      <c r="E93" s="10">
        <v>0.499</v>
      </c>
      <c r="F93" s="10"/>
      <c r="G93" s="10">
        <v>0.41599999999999998</v>
      </c>
      <c r="H93" s="10">
        <v>0.40400000000000003</v>
      </c>
      <c r="I93" s="10">
        <v>0.38</v>
      </c>
      <c r="J93" s="10">
        <v>0.79600000000000004</v>
      </c>
      <c r="K93" s="10"/>
      <c r="L93" s="10">
        <f t="shared" si="17"/>
        <v>2.6208999999999998E-4</v>
      </c>
      <c r="M93" s="10"/>
      <c r="N93" s="10">
        <f t="shared" si="18"/>
        <v>3.5100000000000477</v>
      </c>
      <c r="O93" s="10">
        <f t="shared" si="19"/>
        <v>0</v>
      </c>
      <c r="P93" s="10"/>
      <c r="Q93" s="10">
        <f t="shared" si="20"/>
        <v>3.5100000000000257E-6</v>
      </c>
      <c r="R93" s="10">
        <f t="shared" si="21"/>
        <v>0</v>
      </c>
      <c r="S93" s="10"/>
      <c r="T93" s="10">
        <f t="shared" si="22"/>
        <v>49900</v>
      </c>
      <c r="U93" s="10"/>
      <c r="V93" s="10">
        <f t="shared" si="23"/>
        <v>0</v>
      </c>
      <c r="W93" s="10"/>
      <c r="X93" s="10">
        <f t="shared" si="24"/>
        <v>-0.30189945437661009</v>
      </c>
      <c r="Y93" s="10">
        <f t="shared" si="25"/>
        <v>2.4184504508295834</v>
      </c>
      <c r="Z93" s="10"/>
      <c r="AA93" s="10">
        <f t="shared" si="26"/>
        <v>0</v>
      </c>
      <c r="AB93" s="10">
        <f t="shared" si="27"/>
        <v>5.7776198663965772E-3</v>
      </c>
      <c r="AC93" s="10"/>
      <c r="AD93" s="10">
        <f t="shared" si="28"/>
        <v>4.6981005456233902</v>
      </c>
      <c r="AE93" s="10">
        <f t="shared" si="29"/>
        <v>-3.5815495491704166</v>
      </c>
      <c r="AF93" s="10"/>
      <c r="AG93" s="10">
        <f t="shared" si="30"/>
        <v>0</v>
      </c>
      <c r="AH93" s="10">
        <f t="shared" si="31"/>
        <v>5.7776198663965772E-3</v>
      </c>
    </row>
    <row r="94" spans="1:34" x14ac:dyDescent="0.2">
      <c r="A94" s="10">
        <v>-271</v>
      </c>
      <c r="B94" s="10">
        <v>265.60000000000002</v>
      </c>
      <c r="C94" s="10">
        <f t="shared" si="16"/>
        <v>2.656E-4</v>
      </c>
      <c r="D94" s="10"/>
      <c r="E94" s="10">
        <v>0.499</v>
      </c>
      <c r="F94" s="10"/>
      <c r="G94" s="10">
        <v>0.42399999999999999</v>
      </c>
      <c r="H94" s="10">
        <v>0.41099999999999998</v>
      </c>
      <c r="I94" s="10">
        <v>0.38200000000000001</v>
      </c>
      <c r="J94" s="10">
        <v>0.77900000000000003</v>
      </c>
      <c r="K94" s="10"/>
      <c r="L94" s="10">
        <f t="shared" si="17"/>
        <v>2.656E-4</v>
      </c>
      <c r="M94" s="10"/>
      <c r="N94" s="10">
        <f t="shared" si="18"/>
        <v>3.4899999999999523</v>
      </c>
      <c r="O94" s="10">
        <f t="shared" si="19"/>
        <v>7.0000000000000062E-3</v>
      </c>
      <c r="P94" s="10"/>
      <c r="Q94" s="10">
        <f t="shared" si="20"/>
        <v>3.4899999999999818E-6</v>
      </c>
      <c r="R94" s="10">
        <f t="shared" si="21"/>
        <v>700</v>
      </c>
      <c r="S94" s="10"/>
      <c r="T94" s="10">
        <f t="shared" si="22"/>
        <v>49900</v>
      </c>
      <c r="U94" s="10"/>
      <c r="V94" s="10">
        <f t="shared" si="23"/>
        <v>1.0671106854505603</v>
      </c>
      <c r="W94" s="10"/>
      <c r="X94" s="10">
        <f t="shared" si="24"/>
        <v>-0.30189945437661009</v>
      </c>
      <c r="Y94" s="10">
        <f t="shared" si="25"/>
        <v>2.42422807069598</v>
      </c>
      <c r="Z94" s="10"/>
      <c r="AA94" s="10">
        <f t="shared" si="26"/>
        <v>6.0499712164092112E-3</v>
      </c>
      <c r="AB94" s="10">
        <f t="shared" si="27"/>
        <v>5.669487991167621E-3</v>
      </c>
      <c r="AC94" s="10"/>
      <c r="AD94" s="10">
        <f t="shared" si="28"/>
        <v>4.6981005456233902</v>
      </c>
      <c r="AE94" s="10">
        <f t="shared" si="29"/>
        <v>-3.57577192930402</v>
      </c>
      <c r="AF94" s="10"/>
      <c r="AG94" s="10">
        <f t="shared" si="30"/>
        <v>6.0499712164086006E-3</v>
      </c>
      <c r="AH94" s="10">
        <f t="shared" si="31"/>
        <v>5.669487991167621E-3</v>
      </c>
    </row>
    <row r="95" spans="1:34" x14ac:dyDescent="0.2">
      <c r="A95" s="10">
        <v>-270</v>
      </c>
      <c r="B95" s="10">
        <v>269.08999999999997</v>
      </c>
      <c r="C95" s="10">
        <f t="shared" si="16"/>
        <v>2.6908999999999999E-4</v>
      </c>
      <c r="D95" s="10"/>
      <c r="E95" s="10">
        <v>0.50600000000000001</v>
      </c>
      <c r="F95" s="10"/>
      <c r="G95" s="10">
        <v>0.433</v>
      </c>
      <c r="H95" s="10">
        <v>0.41599999999999998</v>
      </c>
      <c r="I95" s="10">
        <v>0.38900000000000001</v>
      </c>
      <c r="J95" s="10">
        <v>0.78400000000000003</v>
      </c>
      <c r="K95" s="10"/>
      <c r="L95" s="10">
        <f t="shared" si="17"/>
        <v>2.6908999999999999E-4</v>
      </c>
      <c r="M95" s="10"/>
      <c r="N95" s="10">
        <f t="shared" si="18"/>
        <v>3.4800000000000182</v>
      </c>
      <c r="O95" s="10">
        <f t="shared" si="19"/>
        <v>1.2000000000000011E-2</v>
      </c>
      <c r="P95" s="10"/>
      <c r="Q95" s="10">
        <f t="shared" si="20"/>
        <v>3.479999999999987E-6</v>
      </c>
      <c r="R95" s="10">
        <f t="shared" si="21"/>
        <v>1200</v>
      </c>
      <c r="S95" s="10"/>
      <c r="T95" s="10">
        <f t="shared" si="22"/>
        <v>50600</v>
      </c>
      <c r="U95" s="10"/>
      <c r="V95" s="10">
        <f t="shared" si="23"/>
        <v>1.8240751084373821</v>
      </c>
      <c r="W95" s="10"/>
      <c r="X95" s="10">
        <f t="shared" si="24"/>
        <v>-0.29584948316020088</v>
      </c>
      <c r="Y95" s="10">
        <f t="shared" si="25"/>
        <v>2.4298975586871476</v>
      </c>
      <c r="Z95" s="10"/>
      <c r="AA95" s="10">
        <f t="shared" si="26"/>
        <v>1.0179242905433927E-2</v>
      </c>
      <c r="AB95" s="10">
        <f t="shared" si="27"/>
        <v>5.5804954841769394E-3</v>
      </c>
      <c r="AC95" s="10"/>
      <c r="AD95" s="10">
        <f t="shared" si="28"/>
        <v>4.7041505168397988</v>
      </c>
      <c r="AE95" s="10">
        <f t="shared" si="29"/>
        <v>-3.5701024413128524</v>
      </c>
      <c r="AF95" s="10"/>
      <c r="AG95" s="10">
        <f t="shared" si="30"/>
        <v>1.0179242905434371E-2</v>
      </c>
      <c r="AH95" s="10">
        <f t="shared" si="31"/>
        <v>5.5804954841769394E-3</v>
      </c>
    </row>
    <row r="96" spans="1:34" x14ac:dyDescent="0.2">
      <c r="A96" s="10">
        <v>-269</v>
      </c>
      <c r="B96" s="10">
        <v>272.57</v>
      </c>
      <c r="C96" s="10">
        <f t="shared" si="16"/>
        <v>2.7256999999999997E-4</v>
      </c>
      <c r="D96" s="10"/>
      <c r="E96" s="10">
        <v>0.51800000000000002</v>
      </c>
      <c r="F96" s="10"/>
      <c r="G96" s="10">
        <v>0.443</v>
      </c>
      <c r="H96" s="10">
        <v>0.42099999999999999</v>
      </c>
      <c r="I96" s="10">
        <v>0.4</v>
      </c>
      <c r="J96" s="10">
        <v>0.80800000000000005</v>
      </c>
      <c r="K96" s="10"/>
      <c r="L96" s="10">
        <f t="shared" si="17"/>
        <v>2.7256999999999997E-4</v>
      </c>
      <c r="M96" s="10"/>
      <c r="N96" s="10">
        <f t="shared" si="18"/>
        <v>3.4499999999999886</v>
      </c>
      <c r="O96" s="10">
        <f t="shared" si="19"/>
        <v>4.0000000000000036E-3</v>
      </c>
      <c r="P96" s="10"/>
      <c r="Q96" s="10">
        <f t="shared" si="20"/>
        <v>3.4500000000000025E-6</v>
      </c>
      <c r="R96" s="10">
        <f t="shared" si="21"/>
        <v>400</v>
      </c>
      <c r="S96" s="10"/>
      <c r="T96" s="10">
        <f t="shared" si="22"/>
        <v>51800</v>
      </c>
      <c r="U96" s="10"/>
      <c r="V96" s="10">
        <f t="shared" si="23"/>
        <v>0.61157800759632064</v>
      </c>
      <c r="W96" s="10"/>
      <c r="X96" s="10">
        <f t="shared" si="24"/>
        <v>-0.28567024025476695</v>
      </c>
      <c r="Y96" s="10">
        <f t="shared" si="25"/>
        <v>2.4354780541713246</v>
      </c>
      <c r="Z96" s="10"/>
      <c r="AA96" s="10">
        <f t="shared" si="26"/>
        <v>3.3407432570290996E-3</v>
      </c>
      <c r="AB96" s="10">
        <f t="shared" si="27"/>
        <v>5.4624973683390365E-3</v>
      </c>
      <c r="AC96" s="10"/>
      <c r="AD96" s="10">
        <f t="shared" si="28"/>
        <v>4.7143297597452332</v>
      </c>
      <c r="AE96" s="10">
        <f t="shared" si="29"/>
        <v>-3.5645219458286754</v>
      </c>
      <c r="AF96" s="10"/>
      <c r="AG96" s="10">
        <f t="shared" si="30"/>
        <v>3.340743257028933E-3</v>
      </c>
      <c r="AH96" s="10">
        <f t="shared" si="31"/>
        <v>5.4624973683390365E-3</v>
      </c>
    </row>
    <row r="97" spans="1:34" x14ac:dyDescent="0.2">
      <c r="A97" s="10">
        <v>-268</v>
      </c>
      <c r="B97" s="10">
        <v>276.02</v>
      </c>
      <c r="C97" s="10">
        <f t="shared" si="16"/>
        <v>2.7601999999999998E-4</v>
      </c>
      <c r="D97" s="10"/>
      <c r="E97" s="10">
        <v>0.52200000000000002</v>
      </c>
      <c r="F97" s="10"/>
      <c r="G97" s="10">
        <v>0.44800000000000001</v>
      </c>
      <c r="H97" s="10">
        <v>0.42399999999999999</v>
      </c>
      <c r="I97" s="10">
        <v>0.4</v>
      </c>
      <c r="J97" s="10">
        <v>0.81699999999999995</v>
      </c>
      <c r="K97" s="10"/>
      <c r="L97" s="10">
        <f t="shared" si="17"/>
        <v>2.7601999999999998E-4</v>
      </c>
      <c r="M97" s="10"/>
      <c r="N97" s="10">
        <f t="shared" si="18"/>
        <v>3.4300000000000068</v>
      </c>
      <c r="O97" s="10">
        <f t="shared" si="19"/>
        <v>0</v>
      </c>
      <c r="P97" s="10"/>
      <c r="Q97" s="10">
        <f t="shared" si="20"/>
        <v>3.4300000000000129E-6</v>
      </c>
      <c r="R97" s="10">
        <f t="shared" si="21"/>
        <v>0</v>
      </c>
      <c r="S97" s="10"/>
      <c r="T97" s="10">
        <f t="shared" si="22"/>
        <v>52200</v>
      </c>
      <c r="U97" s="10"/>
      <c r="V97" s="10">
        <f t="shared" si="23"/>
        <v>0</v>
      </c>
      <c r="W97" s="10"/>
      <c r="X97" s="10">
        <f t="shared" si="24"/>
        <v>-0.28232949699773785</v>
      </c>
      <c r="Y97" s="10">
        <f t="shared" si="25"/>
        <v>2.4409405515396636</v>
      </c>
      <c r="Z97" s="10"/>
      <c r="AA97" s="10">
        <f t="shared" si="26"/>
        <v>0</v>
      </c>
      <c r="AB97" s="10">
        <f t="shared" si="27"/>
        <v>5.3635624122603254E-3</v>
      </c>
      <c r="AC97" s="10"/>
      <c r="AD97" s="10">
        <f t="shared" si="28"/>
        <v>4.7176705030022621</v>
      </c>
      <c r="AE97" s="10">
        <f t="shared" si="29"/>
        <v>-3.5590594484603364</v>
      </c>
      <c r="AF97" s="10"/>
      <c r="AG97" s="10">
        <f t="shared" si="30"/>
        <v>0</v>
      </c>
      <c r="AH97" s="10">
        <f t="shared" si="31"/>
        <v>5.3635624122603254E-3</v>
      </c>
    </row>
    <row r="98" spans="1:34" x14ac:dyDescent="0.2">
      <c r="A98" s="10">
        <v>-267</v>
      </c>
      <c r="B98" s="10">
        <v>279.45</v>
      </c>
      <c r="C98" s="10">
        <f t="shared" si="16"/>
        <v>2.7944999999999999E-4</v>
      </c>
      <c r="D98" s="10"/>
      <c r="E98" s="10">
        <v>0.52200000000000002</v>
      </c>
      <c r="F98" s="10"/>
      <c r="G98" s="10">
        <v>0.46300000000000002</v>
      </c>
      <c r="H98" s="10">
        <v>0.434</v>
      </c>
      <c r="I98" s="10">
        <v>0.40200000000000002</v>
      </c>
      <c r="J98" s="10">
        <v>0.79200000000000004</v>
      </c>
      <c r="K98" s="10"/>
      <c r="L98" s="10">
        <f t="shared" si="17"/>
        <v>2.7944999999999999E-4</v>
      </c>
      <c r="M98" s="10"/>
      <c r="N98" s="10">
        <f t="shared" si="18"/>
        <v>3.410000000000025</v>
      </c>
      <c r="O98" s="10">
        <f t="shared" si="19"/>
        <v>-1.3000000000000012E-2</v>
      </c>
      <c r="P98" s="10"/>
      <c r="Q98" s="10">
        <f t="shared" si="20"/>
        <v>3.4100000000000233E-6</v>
      </c>
      <c r="R98" s="10">
        <f t="shared" si="21"/>
        <v>-1300</v>
      </c>
      <c r="S98" s="10"/>
      <c r="T98" s="10">
        <f t="shared" si="22"/>
        <v>52200</v>
      </c>
      <c r="U98" s="10"/>
      <c r="V98" s="10">
        <f t="shared" si="23"/>
        <v>-2.0793318642499661</v>
      </c>
      <c r="W98" s="10"/>
      <c r="X98" s="10">
        <f t="shared" si="24"/>
        <v>-0.28232949699773785</v>
      </c>
      <c r="Y98" s="10">
        <f t="shared" si="25"/>
        <v>2.4463041139519239</v>
      </c>
      <c r="Z98" s="10"/>
      <c r="AA98" s="10">
        <f t="shared" si="26"/>
        <v>-1.0952720665503402E-2</v>
      </c>
      <c r="AB98" s="10">
        <f t="shared" si="27"/>
        <v>5.2674230861433635E-3</v>
      </c>
      <c r="AC98" s="10"/>
      <c r="AD98" s="10">
        <f t="shared" si="28"/>
        <v>4.7176705030022621</v>
      </c>
      <c r="AE98" s="10">
        <f t="shared" si="29"/>
        <v>-3.5536958860480761</v>
      </c>
      <c r="AF98" s="10"/>
      <c r="AG98" s="10">
        <f t="shared" si="30"/>
        <v>-1.095272066550379E-2</v>
      </c>
      <c r="AH98" s="10">
        <f t="shared" si="31"/>
        <v>5.2674230861433635E-3</v>
      </c>
    </row>
    <row r="99" spans="1:34" x14ac:dyDescent="0.2">
      <c r="A99" s="10">
        <v>-266</v>
      </c>
      <c r="B99" s="10">
        <v>282.86</v>
      </c>
      <c r="C99" s="10">
        <f t="shared" si="16"/>
        <v>2.8286000000000001E-4</v>
      </c>
      <c r="D99" s="10"/>
      <c r="E99" s="10">
        <v>0.50900000000000001</v>
      </c>
      <c r="F99" s="10"/>
      <c r="G99" s="10">
        <v>0.46700000000000003</v>
      </c>
      <c r="H99" s="10">
        <v>0.435</v>
      </c>
      <c r="I99" s="10">
        <v>0.40899999999999997</v>
      </c>
      <c r="J99" s="10">
        <v>0.72599999999999998</v>
      </c>
      <c r="K99" s="10"/>
      <c r="L99" s="10">
        <f t="shared" si="17"/>
        <v>2.8286000000000001E-4</v>
      </c>
      <c r="M99" s="10"/>
      <c r="N99" s="10">
        <f t="shared" si="18"/>
        <v>3.3799999999999955</v>
      </c>
      <c r="O99" s="10">
        <f t="shared" si="19"/>
        <v>-1.100000000000001E-2</v>
      </c>
      <c r="P99" s="10"/>
      <c r="Q99" s="10">
        <f t="shared" si="20"/>
        <v>3.3799999999999846E-6</v>
      </c>
      <c r="R99" s="10">
        <f t="shared" si="21"/>
        <v>-1100</v>
      </c>
      <c r="S99" s="10"/>
      <c r="T99" s="10">
        <f t="shared" si="22"/>
        <v>50900</v>
      </c>
      <c r="U99" s="10"/>
      <c r="V99" s="10">
        <f t="shared" si="23"/>
        <v>-1.8392775424974921</v>
      </c>
      <c r="W99" s="10"/>
      <c r="X99" s="10">
        <f t="shared" si="24"/>
        <v>-0.29328221766324125</v>
      </c>
      <c r="Y99" s="10">
        <f t="shared" si="25"/>
        <v>2.4515715370380673</v>
      </c>
      <c r="Z99" s="10"/>
      <c r="AA99" s="10">
        <f t="shared" si="26"/>
        <v>-9.4884395770412078E-3</v>
      </c>
      <c r="AB99" s="10">
        <f t="shared" si="27"/>
        <v>5.1587861852304684E-3</v>
      </c>
      <c r="AC99" s="10"/>
      <c r="AD99" s="10">
        <f t="shared" si="28"/>
        <v>4.7067177823367583</v>
      </c>
      <c r="AE99" s="10">
        <f t="shared" si="29"/>
        <v>-3.5484284629619327</v>
      </c>
      <c r="AF99" s="10"/>
      <c r="AG99" s="10">
        <f t="shared" si="30"/>
        <v>-9.4884395770407082E-3</v>
      </c>
      <c r="AH99" s="10">
        <f t="shared" si="31"/>
        <v>5.1587861852304684E-3</v>
      </c>
    </row>
    <row r="100" spans="1:34" x14ac:dyDescent="0.2">
      <c r="A100" s="10">
        <v>-265</v>
      </c>
      <c r="B100" s="10">
        <v>286.24</v>
      </c>
      <c r="C100" s="10">
        <f t="shared" si="16"/>
        <v>2.8624E-4</v>
      </c>
      <c r="D100" s="10"/>
      <c r="E100" s="10">
        <v>0.498</v>
      </c>
      <c r="F100" s="10"/>
      <c r="G100" s="10">
        <v>0.47199999999999998</v>
      </c>
      <c r="H100" s="10">
        <v>0.438</v>
      </c>
      <c r="I100" s="10">
        <v>0.41899999999999998</v>
      </c>
      <c r="J100" s="10">
        <v>0.66300000000000003</v>
      </c>
      <c r="K100" s="10"/>
      <c r="L100" s="10">
        <f t="shared" si="17"/>
        <v>2.8624E-4</v>
      </c>
      <c r="M100" s="10"/>
      <c r="N100" s="10">
        <f t="shared" si="18"/>
        <v>3.3700000000000045</v>
      </c>
      <c r="O100" s="10">
        <f t="shared" si="19"/>
        <v>-4.0000000000000036E-3</v>
      </c>
      <c r="P100" s="10"/>
      <c r="Q100" s="10">
        <f t="shared" si="20"/>
        <v>3.3699999999999898E-6</v>
      </c>
      <c r="R100" s="10">
        <f t="shared" si="21"/>
        <v>-400</v>
      </c>
      <c r="S100" s="10"/>
      <c r="T100" s="10">
        <f t="shared" si="22"/>
        <v>49800</v>
      </c>
      <c r="U100" s="10"/>
      <c r="V100" s="10">
        <f t="shared" si="23"/>
        <v>-0.68900946070393154</v>
      </c>
      <c r="W100" s="10"/>
      <c r="X100" s="10">
        <f t="shared" si="24"/>
        <v>-0.30277065724028246</v>
      </c>
      <c r="Y100" s="10">
        <f t="shared" si="25"/>
        <v>2.4567303232232978</v>
      </c>
      <c r="Z100" s="10"/>
      <c r="AA100" s="10">
        <f t="shared" si="26"/>
        <v>-3.5023938360705942E-3</v>
      </c>
      <c r="AB100" s="10">
        <f t="shared" si="27"/>
        <v>5.083230399321792E-3</v>
      </c>
      <c r="AC100" s="10"/>
      <c r="AD100" s="10">
        <f t="shared" si="28"/>
        <v>4.6972293427597176</v>
      </c>
      <c r="AE100" s="10">
        <f t="shared" si="29"/>
        <v>-3.5432696767767022</v>
      </c>
      <c r="AF100" s="10"/>
      <c r="AG100" s="10">
        <f t="shared" si="30"/>
        <v>-3.5023938360705387E-3</v>
      </c>
      <c r="AH100" s="10">
        <f t="shared" si="31"/>
        <v>5.083230399321792E-3</v>
      </c>
    </row>
    <row r="101" spans="1:34" x14ac:dyDescent="0.2">
      <c r="A101" s="10">
        <v>-264</v>
      </c>
      <c r="B101" s="10">
        <v>289.61</v>
      </c>
      <c r="C101" s="10">
        <f t="shared" si="16"/>
        <v>2.8960999999999999E-4</v>
      </c>
      <c r="D101" s="10"/>
      <c r="E101" s="10">
        <v>0.49399999999999999</v>
      </c>
      <c r="F101" s="10"/>
      <c r="G101" s="10">
        <v>0.47499999999999998</v>
      </c>
      <c r="H101" s="10">
        <v>0.44400000000000001</v>
      </c>
      <c r="I101" s="10">
        <v>0.42099999999999999</v>
      </c>
      <c r="J101" s="10">
        <v>0.63600000000000001</v>
      </c>
      <c r="K101" s="10"/>
      <c r="L101" s="10">
        <f t="shared" si="17"/>
        <v>2.8960999999999999E-4</v>
      </c>
      <c r="M101" s="10"/>
      <c r="N101" s="10">
        <f t="shared" si="18"/>
        <v>3.339999999999975</v>
      </c>
      <c r="O101" s="10">
        <f t="shared" si="19"/>
        <v>1.2000000000000011E-2</v>
      </c>
      <c r="P101" s="10"/>
      <c r="Q101" s="10">
        <f t="shared" si="20"/>
        <v>3.3400000000000053E-6</v>
      </c>
      <c r="R101" s="10">
        <f t="shared" si="21"/>
        <v>1200</v>
      </c>
      <c r="S101" s="10"/>
      <c r="T101" s="10">
        <f t="shared" si="22"/>
        <v>49400</v>
      </c>
      <c r="U101" s="10"/>
      <c r="V101" s="10">
        <f t="shared" si="23"/>
        <v>2.0931074796758553</v>
      </c>
      <c r="W101" s="10"/>
      <c r="X101" s="10">
        <f t="shared" si="24"/>
        <v>-0.30627305107635305</v>
      </c>
      <c r="Y101" s="10">
        <f t="shared" si="25"/>
        <v>2.4618135536226196</v>
      </c>
      <c r="Z101" s="10"/>
      <c r="AA101" s="10">
        <f t="shared" si="26"/>
        <v>1.0423567916152177E-2</v>
      </c>
      <c r="AB101" s="10">
        <f t="shared" si="27"/>
        <v>4.9799487209161164E-3</v>
      </c>
      <c r="AC101" s="10"/>
      <c r="AD101" s="10">
        <f t="shared" si="28"/>
        <v>4.6937269489236471</v>
      </c>
      <c r="AE101" s="10">
        <f t="shared" si="29"/>
        <v>-3.5381864463773804</v>
      </c>
      <c r="AF101" s="10"/>
      <c r="AG101" s="10">
        <f t="shared" si="30"/>
        <v>1.0423567916151733E-2</v>
      </c>
      <c r="AH101" s="10">
        <f t="shared" si="31"/>
        <v>4.9799487209161164E-3</v>
      </c>
    </row>
    <row r="102" spans="1:34" x14ac:dyDescent="0.2">
      <c r="A102" s="10">
        <v>-263</v>
      </c>
      <c r="B102" s="10">
        <v>292.95</v>
      </c>
      <c r="C102" s="10">
        <f t="shared" si="16"/>
        <v>2.9294999999999999E-4</v>
      </c>
      <c r="D102" s="10"/>
      <c r="E102" s="10">
        <v>0.50600000000000001</v>
      </c>
      <c r="F102" s="10"/>
      <c r="G102" s="10">
        <v>0.48699999999999999</v>
      </c>
      <c r="H102" s="10">
        <v>0.44800000000000001</v>
      </c>
      <c r="I102" s="10">
        <v>0.42699999999999999</v>
      </c>
      <c r="J102" s="10">
        <v>0.66100000000000003</v>
      </c>
      <c r="K102" s="10"/>
      <c r="L102" s="10">
        <f t="shared" si="17"/>
        <v>2.9294999999999999E-4</v>
      </c>
      <c r="M102" s="10"/>
      <c r="N102" s="10">
        <f t="shared" si="18"/>
        <v>3.3100000000000023</v>
      </c>
      <c r="O102" s="10">
        <f t="shared" si="19"/>
        <v>2.4000000000000021E-2</v>
      </c>
      <c r="P102" s="10"/>
      <c r="Q102" s="10">
        <f t="shared" si="20"/>
        <v>3.3099999999999666E-6</v>
      </c>
      <c r="R102" s="10">
        <f t="shared" si="21"/>
        <v>2400</v>
      </c>
      <c r="S102" s="10"/>
      <c r="T102" s="10">
        <f t="shared" si="22"/>
        <v>50600</v>
      </c>
      <c r="U102" s="10"/>
      <c r="V102" s="10">
        <f t="shared" si="23"/>
        <v>4.1244566295681153</v>
      </c>
      <c r="W102" s="10"/>
      <c r="X102" s="10">
        <f t="shared" si="24"/>
        <v>-0.29584948316020088</v>
      </c>
      <c r="Y102" s="10">
        <f t="shared" si="25"/>
        <v>2.4667935023435357</v>
      </c>
      <c r="Z102" s="10"/>
      <c r="AA102" s="10">
        <f t="shared" si="26"/>
        <v>2.0125352760989923E-2</v>
      </c>
      <c r="AB102" s="10">
        <f t="shared" si="27"/>
        <v>4.8795161565555745E-3</v>
      </c>
      <c r="AC102" s="10"/>
      <c r="AD102" s="10">
        <f t="shared" si="28"/>
        <v>4.7041505168397988</v>
      </c>
      <c r="AE102" s="10">
        <f t="shared" si="29"/>
        <v>-3.5332064976564643</v>
      </c>
      <c r="AF102" s="10"/>
      <c r="AG102" s="10">
        <f t="shared" si="30"/>
        <v>2.0125352760990367E-2</v>
      </c>
      <c r="AH102" s="10">
        <f t="shared" si="31"/>
        <v>4.8795161565555745E-3</v>
      </c>
    </row>
    <row r="103" spans="1:34" x14ac:dyDescent="0.2">
      <c r="A103" s="10">
        <v>-262</v>
      </c>
      <c r="B103" s="10">
        <v>296.26</v>
      </c>
      <c r="C103" s="10">
        <f t="shared" si="16"/>
        <v>2.9625999999999996E-4</v>
      </c>
      <c r="D103" s="10"/>
      <c r="E103" s="10">
        <v>0.53</v>
      </c>
      <c r="F103" s="10"/>
      <c r="G103" s="10">
        <v>0.497</v>
      </c>
      <c r="H103" s="10">
        <v>0.46100000000000002</v>
      </c>
      <c r="I103" s="10">
        <v>0.436</v>
      </c>
      <c r="J103" s="10">
        <v>0.72699999999999998</v>
      </c>
      <c r="K103" s="10"/>
      <c r="L103" s="10">
        <f t="shared" si="17"/>
        <v>2.9625999999999996E-4</v>
      </c>
      <c r="M103" s="10"/>
      <c r="N103" s="10">
        <f t="shared" si="18"/>
        <v>3.2800000000000296</v>
      </c>
      <c r="O103" s="10">
        <f t="shared" si="19"/>
        <v>2.200000000000002E-2</v>
      </c>
      <c r="P103" s="10"/>
      <c r="Q103" s="10">
        <f t="shared" si="20"/>
        <v>3.2800000000000364E-6</v>
      </c>
      <c r="R103" s="10">
        <f t="shared" si="21"/>
        <v>2200.0000000000073</v>
      </c>
      <c r="S103" s="10"/>
      <c r="T103" s="10">
        <f t="shared" si="22"/>
        <v>53000</v>
      </c>
      <c r="U103" s="10"/>
      <c r="V103" s="10">
        <f t="shared" si="23"/>
        <v>3.6938354679608323</v>
      </c>
      <c r="W103" s="10"/>
      <c r="X103" s="10">
        <f t="shared" si="24"/>
        <v>-0.27572413039921095</v>
      </c>
      <c r="Y103" s="10">
        <f t="shared" si="25"/>
        <v>2.4716730185000912</v>
      </c>
      <c r="Z103" s="10"/>
      <c r="AA103" s="10">
        <f t="shared" si="26"/>
        <v>1.766320812840988E-2</v>
      </c>
      <c r="AB103" s="10">
        <f t="shared" si="27"/>
        <v>4.7818069542118202E-3</v>
      </c>
      <c r="AC103" s="10"/>
      <c r="AD103" s="10">
        <f t="shared" si="28"/>
        <v>4.7242758696007892</v>
      </c>
      <c r="AE103" s="10">
        <f t="shared" si="29"/>
        <v>-3.5283269814999088</v>
      </c>
      <c r="AF103" s="10"/>
      <c r="AG103" s="10">
        <f t="shared" si="30"/>
        <v>1.766320812840938E-2</v>
      </c>
      <c r="AH103" s="10">
        <f t="shared" si="31"/>
        <v>4.7818069542118202E-3</v>
      </c>
    </row>
    <row r="104" spans="1:34" x14ac:dyDescent="0.2">
      <c r="A104" s="10">
        <v>-261</v>
      </c>
      <c r="B104" s="10">
        <v>299.54000000000002</v>
      </c>
      <c r="C104" s="10">
        <f t="shared" si="16"/>
        <v>2.9954E-4</v>
      </c>
      <c r="D104" s="10"/>
      <c r="E104" s="10">
        <v>0.55200000000000005</v>
      </c>
      <c r="F104" s="10"/>
      <c r="G104" s="10">
        <v>0.50900000000000001</v>
      </c>
      <c r="H104" s="10">
        <v>0.46899999999999997</v>
      </c>
      <c r="I104" s="10">
        <v>0.44</v>
      </c>
      <c r="J104" s="10">
        <v>0.79</v>
      </c>
      <c r="K104" s="10"/>
      <c r="L104" s="10">
        <f t="shared" si="17"/>
        <v>2.9954E-4</v>
      </c>
      <c r="M104" s="10"/>
      <c r="N104" s="10">
        <f t="shared" si="18"/>
        <v>3.2599999999999909</v>
      </c>
      <c r="O104" s="10">
        <f t="shared" si="19"/>
        <v>1.4999999999999902E-2</v>
      </c>
      <c r="P104" s="10"/>
      <c r="Q104" s="10">
        <f t="shared" si="20"/>
        <v>3.2599999999999925E-6</v>
      </c>
      <c r="R104" s="10">
        <f t="shared" si="21"/>
        <v>1499.9999999999854</v>
      </c>
      <c r="S104" s="10"/>
      <c r="T104" s="10">
        <f t="shared" si="22"/>
        <v>55200.000000000007</v>
      </c>
      <c r="U104" s="10"/>
      <c r="V104" s="10">
        <f t="shared" si="23"/>
        <v>2.4768918906357462</v>
      </c>
      <c r="W104" s="10"/>
      <c r="X104" s="10">
        <f t="shared" si="24"/>
        <v>-0.25806092227080107</v>
      </c>
      <c r="Y104" s="10">
        <f t="shared" si="25"/>
        <v>2.4764548254543031</v>
      </c>
      <c r="Z104" s="10"/>
      <c r="AA104" s="10">
        <f t="shared" si="26"/>
        <v>1.1643981163707601E-2</v>
      </c>
      <c r="AB104" s="10">
        <f t="shared" si="27"/>
        <v>4.7010453737321711E-3</v>
      </c>
      <c r="AC104" s="10"/>
      <c r="AD104" s="10">
        <f t="shared" si="28"/>
        <v>4.7419390777291985</v>
      </c>
      <c r="AE104" s="10">
        <f t="shared" si="29"/>
        <v>-3.5235451745456969</v>
      </c>
      <c r="AF104" s="10"/>
      <c r="AG104" s="10">
        <f t="shared" si="30"/>
        <v>1.1643981163707906E-2</v>
      </c>
      <c r="AH104" s="10">
        <f t="shared" si="31"/>
        <v>4.7010453737321711E-3</v>
      </c>
    </row>
    <row r="105" spans="1:34" x14ac:dyDescent="0.2">
      <c r="A105" s="10">
        <v>-260</v>
      </c>
      <c r="B105" s="10">
        <v>302.8</v>
      </c>
      <c r="C105" s="10">
        <f t="shared" si="16"/>
        <v>3.0279999999999999E-4</v>
      </c>
      <c r="D105" s="10"/>
      <c r="E105" s="10">
        <v>0.56699999999999995</v>
      </c>
      <c r="F105" s="10"/>
      <c r="G105" s="10">
        <v>0.50900000000000001</v>
      </c>
      <c r="H105" s="10">
        <v>0.47499999999999998</v>
      </c>
      <c r="I105" s="10">
        <v>0.44900000000000001</v>
      </c>
      <c r="J105" s="10">
        <v>0.83399999999999996</v>
      </c>
      <c r="K105" s="10"/>
      <c r="L105" s="10">
        <f t="shared" si="17"/>
        <v>3.0279999999999999E-4</v>
      </c>
      <c r="M105" s="10"/>
      <c r="N105" s="10">
        <f t="shared" si="18"/>
        <v>3.2299999999999613</v>
      </c>
      <c r="O105" s="10">
        <f t="shared" si="19"/>
        <v>2.0000000000000018E-2</v>
      </c>
      <c r="P105" s="10"/>
      <c r="Q105" s="10">
        <f t="shared" si="20"/>
        <v>3.2299999999999538E-6</v>
      </c>
      <c r="R105" s="10">
        <f t="shared" si="21"/>
        <v>2000.0000000000073</v>
      </c>
      <c r="S105" s="10"/>
      <c r="T105" s="10">
        <f t="shared" si="22"/>
        <v>56699.999999999993</v>
      </c>
      <c r="U105" s="10"/>
      <c r="V105" s="10">
        <f t="shared" si="23"/>
        <v>3.2670600861713499</v>
      </c>
      <c r="W105" s="10"/>
      <c r="X105" s="10">
        <f t="shared" si="24"/>
        <v>-0.24641694110709347</v>
      </c>
      <c r="Y105" s="10">
        <f t="shared" si="25"/>
        <v>2.4811558708280352</v>
      </c>
      <c r="Z105" s="10"/>
      <c r="AA105" s="10">
        <f t="shared" si="26"/>
        <v>1.505504235470792E-2</v>
      </c>
      <c r="AB105" s="10">
        <f t="shared" si="27"/>
        <v>4.6081314569121901E-3</v>
      </c>
      <c r="AC105" s="10"/>
      <c r="AD105" s="10">
        <f t="shared" si="28"/>
        <v>4.7535830588929064</v>
      </c>
      <c r="AE105" s="10">
        <f t="shared" si="29"/>
        <v>-3.5188441291719648</v>
      </c>
      <c r="AF105" s="10"/>
      <c r="AG105" s="10">
        <f t="shared" si="30"/>
        <v>1.5055042354708448E-2</v>
      </c>
      <c r="AH105" s="10">
        <f t="shared" si="31"/>
        <v>4.6081314569121901E-3</v>
      </c>
    </row>
    <row r="106" spans="1:34" x14ac:dyDescent="0.2">
      <c r="A106" s="10">
        <v>-259</v>
      </c>
      <c r="B106" s="10">
        <v>306.02999999999997</v>
      </c>
      <c r="C106" s="10">
        <f t="shared" si="16"/>
        <v>3.0602999999999994E-4</v>
      </c>
      <c r="D106" s="10"/>
      <c r="E106" s="10">
        <v>0.58699999999999997</v>
      </c>
      <c r="F106" s="10"/>
      <c r="G106" s="10">
        <v>0.52400000000000002</v>
      </c>
      <c r="H106" s="10">
        <v>0.48599999999999999</v>
      </c>
      <c r="I106" s="10">
        <v>0.46</v>
      </c>
      <c r="J106" s="10">
        <v>0.878</v>
      </c>
      <c r="K106" s="10"/>
      <c r="L106" s="10">
        <f t="shared" si="17"/>
        <v>3.0602999999999994E-4</v>
      </c>
      <c r="M106" s="10"/>
      <c r="N106" s="10">
        <f t="shared" si="18"/>
        <v>3.2000000000000455</v>
      </c>
      <c r="O106" s="10">
        <f t="shared" si="19"/>
        <v>1.3000000000000012E-2</v>
      </c>
      <c r="P106" s="10"/>
      <c r="Q106" s="10">
        <f t="shared" si="20"/>
        <v>3.2000000000000778E-6</v>
      </c>
      <c r="R106" s="10">
        <f t="shared" si="21"/>
        <v>1300</v>
      </c>
      <c r="S106" s="10"/>
      <c r="T106" s="10">
        <f t="shared" si="22"/>
        <v>58700</v>
      </c>
      <c r="U106" s="10"/>
      <c r="V106" s="10">
        <f t="shared" si="23"/>
        <v>2.1057886713352265</v>
      </c>
      <c r="W106" s="10"/>
      <c r="X106" s="10">
        <f t="shared" si="24"/>
        <v>-0.23136189875238555</v>
      </c>
      <c r="Y106" s="10">
        <f t="shared" si="25"/>
        <v>2.4857640022849474</v>
      </c>
      <c r="Z106" s="10"/>
      <c r="AA106" s="10">
        <f t="shared" si="26"/>
        <v>9.5131491360291587E-3</v>
      </c>
      <c r="AB106" s="10">
        <f t="shared" si="27"/>
        <v>4.517618156810066E-3</v>
      </c>
      <c r="AC106" s="10"/>
      <c r="AD106" s="10">
        <f t="shared" si="28"/>
        <v>4.7686381012476149</v>
      </c>
      <c r="AE106" s="10">
        <f t="shared" si="29"/>
        <v>-3.5142359977150526</v>
      </c>
      <c r="AF106" s="10"/>
      <c r="AG106" s="10">
        <f t="shared" si="30"/>
        <v>9.5131491360289644E-3</v>
      </c>
      <c r="AH106" s="10">
        <f t="shared" si="31"/>
        <v>4.517618156810066E-3</v>
      </c>
    </row>
    <row r="107" spans="1:34" x14ac:dyDescent="0.2">
      <c r="A107" s="10">
        <v>-258</v>
      </c>
      <c r="B107" s="10">
        <v>309.23</v>
      </c>
      <c r="C107" s="10">
        <f t="shared" si="16"/>
        <v>3.0923000000000002E-4</v>
      </c>
      <c r="D107" s="10"/>
      <c r="E107" s="10">
        <v>0.6</v>
      </c>
      <c r="F107" s="10"/>
      <c r="G107" s="10">
        <v>0.53300000000000003</v>
      </c>
      <c r="H107" s="10">
        <v>0.49399999999999999</v>
      </c>
      <c r="I107" s="10">
        <v>0.46899999999999997</v>
      </c>
      <c r="J107" s="10">
        <v>0.90600000000000003</v>
      </c>
      <c r="K107" s="10"/>
      <c r="L107" s="10">
        <f t="shared" si="17"/>
        <v>3.0923000000000002E-4</v>
      </c>
      <c r="M107" s="10"/>
      <c r="N107" s="10">
        <f t="shared" si="18"/>
        <v>3.1699999999999591</v>
      </c>
      <c r="O107" s="10">
        <f t="shared" si="19"/>
        <v>1.2000000000000011E-2</v>
      </c>
      <c r="P107" s="10"/>
      <c r="Q107" s="10">
        <f t="shared" si="20"/>
        <v>3.1699999999999307E-6</v>
      </c>
      <c r="R107" s="10">
        <f t="shared" si="21"/>
        <v>1200</v>
      </c>
      <c r="S107" s="10"/>
      <c r="T107" s="10">
        <f t="shared" si="22"/>
        <v>60000</v>
      </c>
      <c r="U107" s="10"/>
      <c r="V107" s="10">
        <f t="shared" si="23"/>
        <v>1.9416089116027928</v>
      </c>
      <c r="W107" s="10"/>
      <c r="X107" s="10">
        <f t="shared" si="24"/>
        <v>-0.22184874961635639</v>
      </c>
      <c r="Y107" s="10">
        <f t="shared" si="25"/>
        <v>2.4902816204417575</v>
      </c>
      <c r="Z107" s="10"/>
      <c r="AA107" s="10">
        <f t="shared" si="26"/>
        <v>8.6001717619175744E-3</v>
      </c>
      <c r="AB107" s="10">
        <f t="shared" si="27"/>
        <v>4.4294047635053957E-3</v>
      </c>
      <c r="AC107" s="10"/>
      <c r="AD107" s="10">
        <f t="shared" si="28"/>
        <v>4.7781512503836439</v>
      </c>
      <c r="AE107" s="10">
        <f t="shared" si="29"/>
        <v>-3.5097183795582425</v>
      </c>
      <c r="AF107" s="10"/>
      <c r="AG107" s="10">
        <f t="shared" si="30"/>
        <v>8.6001717619170748E-3</v>
      </c>
      <c r="AH107" s="10">
        <f t="shared" si="31"/>
        <v>4.4294047635049516E-3</v>
      </c>
    </row>
    <row r="108" spans="1:34" x14ac:dyDescent="0.2">
      <c r="A108" s="10">
        <v>-257</v>
      </c>
      <c r="B108" s="10">
        <v>312.39999999999998</v>
      </c>
      <c r="C108" s="10">
        <f t="shared" si="16"/>
        <v>3.1239999999999995E-4</v>
      </c>
      <c r="D108" s="10"/>
      <c r="E108" s="10">
        <v>0.61199999999999999</v>
      </c>
      <c r="F108" s="10"/>
      <c r="G108" s="10">
        <v>0.54600000000000004</v>
      </c>
      <c r="H108" s="10">
        <v>0.5</v>
      </c>
      <c r="I108" s="10">
        <v>0.48199999999999998</v>
      </c>
      <c r="J108" s="10">
        <v>0.91900000000000004</v>
      </c>
      <c r="K108" s="10"/>
      <c r="L108" s="10">
        <f t="shared" si="17"/>
        <v>3.1239999999999995E-4</v>
      </c>
      <c r="M108" s="10"/>
      <c r="N108" s="10">
        <f t="shared" si="18"/>
        <v>3.1400000000000432</v>
      </c>
      <c r="O108" s="10">
        <f t="shared" si="19"/>
        <v>4.0000000000000036E-3</v>
      </c>
      <c r="P108" s="10"/>
      <c r="Q108" s="10">
        <f t="shared" si="20"/>
        <v>3.1400000000000546E-6</v>
      </c>
      <c r="R108" s="10">
        <f t="shared" si="21"/>
        <v>400</v>
      </c>
      <c r="S108" s="10"/>
      <c r="T108" s="10">
        <f t="shared" si="22"/>
        <v>61200</v>
      </c>
      <c r="U108" s="10"/>
      <c r="V108" s="10">
        <f t="shared" si="23"/>
        <v>0.65140043048819096</v>
      </c>
      <c r="W108" s="10"/>
      <c r="X108" s="10">
        <f t="shared" si="24"/>
        <v>-0.21324857785443882</v>
      </c>
      <c r="Y108" s="10">
        <f t="shared" si="25"/>
        <v>2.4947110252052629</v>
      </c>
      <c r="Z108" s="10"/>
      <c r="AA108" s="10">
        <f t="shared" si="26"/>
        <v>2.8292900188642833E-3</v>
      </c>
      <c r="AB108" s="10">
        <f t="shared" si="27"/>
        <v>4.3433959918379728E-3</v>
      </c>
      <c r="AC108" s="10"/>
      <c r="AD108" s="10">
        <f t="shared" si="28"/>
        <v>4.7867514221455609</v>
      </c>
      <c r="AE108" s="10">
        <f t="shared" si="29"/>
        <v>-3.5052889747947376</v>
      </c>
      <c r="AF108" s="10"/>
      <c r="AG108" s="10">
        <f t="shared" si="30"/>
        <v>2.8292900188642278E-3</v>
      </c>
      <c r="AH108" s="10">
        <f t="shared" si="31"/>
        <v>4.3433959918384168E-3</v>
      </c>
    </row>
    <row r="109" spans="1:34" x14ac:dyDescent="0.2">
      <c r="A109" s="10">
        <v>-256</v>
      </c>
      <c r="B109" s="10">
        <v>315.54000000000002</v>
      </c>
      <c r="C109" s="10">
        <f t="shared" si="16"/>
        <v>3.1554E-4</v>
      </c>
      <c r="D109" s="10"/>
      <c r="E109" s="10">
        <v>0.61599999999999999</v>
      </c>
      <c r="F109" s="10"/>
      <c r="G109" s="10">
        <v>0.54800000000000004</v>
      </c>
      <c r="H109" s="10">
        <v>0.51200000000000001</v>
      </c>
      <c r="I109" s="10">
        <v>0.48899999999999999</v>
      </c>
      <c r="J109" s="10">
        <v>0.91700000000000004</v>
      </c>
      <c r="K109" s="10"/>
      <c r="L109" s="10">
        <f t="shared" si="17"/>
        <v>3.1554E-4</v>
      </c>
      <c r="M109" s="10"/>
      <c r="N109" s="10">
        <f t="shared" si="18"/>
        <v>3.1099999999999568</v>
      </c>
      <c r="O109" s="10">
        <f t="shared" si="19"/>
        <v>5.0000000000000044E-3</v>
      </c>
      <c r="P109" s="10"/>
      <c r="Q109" s="10">
        <f t="shared" si="20"/>
        <v>3.1099999999999618E-6</v>
      </c>
      <c r="R109" s="10">
        <f t="shared" si="21"/>
        <v>500</v>
      </c>
      <c r="S109" s="10"/>
      <c r="T109" s="10">
        <f t="shared" si="22"/>
        <v>61600</v>
      </c>
      <c r="U109" s="10"/>
      <c r="V109" s="10">
        <f t="shared" si="23"/>
        <v>0.82424854510500456</v>
      </c>
      <c r="W109" s="10"/>
      <c r="X109" s="10">
        <f t="shared" si="24"/>
        <v>-0.21041928783557454</v>
      </c>
      <c r="Y109" s="10">
        <f t="shared" si="25"/>
        <v>2.4990544211971009</v>
      </c>
      <c r="Z109" s="10"/>
      <c r="AA109" s="10">
        <f t="shared" si="26"/>
        <v>3.5108880121547115E-3</v>
      </c>
      <c r="AB109" s="10">
        <f t="shared" si="27"/>
        <v>4.2595016187836343E-3</v>
      </c>
      <c r="AC109" s="10"/>
      <c r="AD109" s="10">
        <f t="shared" si="28"/>
        <v>4.7895807121644252</v>
      </c>
      <c r="AE109" s="10">
        <f t="shared" si="29"/>
        <v>-3.5009455788028991</v>
      </c>
      <c r="AF109" s="10"/>
      <c r="AG109" s="10">
        <f t="shared" si="30"/>
        <v>3.5108880121548225E-3</v>
      </c>
      <c r="AH109" s="10">
        <f t="shared" si="31"/>
        <v>4.2595016187836343E-3</v>
      </c>
    </row>
    <row r="110" spans="1:34" x14ac:dyDescent="0.2">
      <c r="A110" s="10">
        <v>-255</v>
      </c>
      <c r="B110" s="10">
        <v>318.64999999999998</v>
      </c>
      <c r="C110" s="10">
        <f t="shared" si="16"/>
        <v>3.1864999999999997E-4</v>
      </c>
      <c r="D110" s="10"/>
      <c r="E110" s="10">
        <v>0.621</v>
      </c>
      <c r="F110" s="10"/>
      <c r="G110" s="10">
        <v>0.55600000000000005</v>
      </c>
      <c r="H110" s="10">
        <v>0.52200000000000002</v>
      </c>
      <c r="I110" s="10">
        <v>0.502</v>
      </c>
      <c r="J110" s="10">
        <v>0.90300000000000002</v>
      </c>
      <c r="K110" s="10"/>
      <c r="L110" s="10">
        <f t="shared" si="17"/>
        <v>3.1864999999999997E-4</v>
      </c>
      <c r="M110" s="10"/>
      <c r="N110" s="10">
        <f t="shared" si="18"/>
        <v>3.0800000000000409</v>
      </c>
      <c r="O110" s="10">
        <f t="shared" si="19"/>
        <v>7.0000000000000062E-3</v>
      </c>
      <c r="P110" s="10"/>
      <c r="Q110" s="10">
        <f t="shared" si="20"/>
        <v>3.0800000000000315E-6</v>
      </c>
      <c r="R110" s="10">
        <f t="shared" si="21"/>
        <v>700</v>
      </c>
      <c r="S110" s="10"/>
      <c r="T110" s="10">
        <f t="shared" si="22"/>
        <v>62100</v>
      </c>
      <c r="U110" s="10"/>
      <c r="V110" s="10">
        <f t="shared" si="23"/>
        <v>1.1652626955598349</v>
      </c>
      <c r="W110" s="10"/>
      <c r="X110" s="10">
        <f t="shared" si="24"/>
        <v>-0.20690839982341983</v>
      </c>
      <c r="Y110" s="10">
        <f t="shared" si="25"/>
        <v>2.5033139228158845</v>
      </c>
      <c r="Z110" s="10"/>
      <c r="AA110" s="10">
        <f t="shared" si="26"/>
        <v>4.8680435606159589E-3</v>
      </c>
      <c r="AB110" s="10">
        <f t="shared" si="27"/>
        <v>4.1776361494845204E-3</v>
      </c>
      <c r="AC110" s="10"/>
      <c r="AD110" s="10">
        <f t="shared" si="28"/>
        <v>4.79309160017658</v>
      </c>
      <c r="AE110" s="10">
        <f t="shared" si="29"/>
        <v>-3.4966860771841155</v>
      </c>
      <c r="AF110" s="10"/>
      <c r="AG110" s="10">
        <f t="shared" si="30"/>
        <v>4.8680435606165418E-3</v>
      </c>
      <c r="AH110" s="10">
        <f t="shared" si="31"/>
        <v>4.1776361494845204E-3</v>
      </c>
    </row>
    <row r="111" spans="1:34" x14ac:dyDescent="0.2">
      <c r="A111" s="10">
        <v>-254</v>
      </c>
      <c r="B111" s="10">
        <v>321.73</v>
      </c>
      <c r="C111" s="10">
        <f t="shared" si="16"/>
        <v>3.2173E-4</v>
      </c>
      <c r="D111" s="10"/>
      <c r="E111" s="10">
        <v>0.628</v>
      </c>
      <c r="F111" s="10"/>
      <c r="G111" s="10">
        <v>0.56799999999999995</v>
      </c>
      <c r="H111" s="10">
        <v>0.52900000000000003</v>
      </c>
      <c r="I111" s="10">
        <v>0.51400000000000001</v>
      </c>
      <c r="J111" s="10">
        <v>0.90300000000000002</v>
      </c>
      <c r="K111" s="10"/>
      <c r="L111" s="10">
        <f t="shared" si="17"/>
        <v>3.2173E-4</v>
      </c>
      <c r="M111" s="10"/>
      <c r="N111" s="10">
        <f t="shared" si="18"/>
        <v>3.0399999999999636</v>
      </c>
      <c r="O111" s="10">
        <f t="shared" si="19"/>
        <v>3.0000000000000027E-3</v>
      </c>
      <c r="P111" s="10"/>
      <c r="Q111" s="10">
        <f t="shared" si="20"/>
        <v>3.0399999999999438E-6</v>
      </c>
      <c r="R111" s="10">
        <f t="shared" si="21"/>
        <v>300</v>
      </c>
      <c r="S111" s="10"/>
      <c r="T111" s="10">
        <f t="shared" si="22"/>
        <v>62800</v>
      </c>
      <c r="U111" s="10"/>
      <c r="V111" s="10">
        <f t="shared" si="23"/>
        <v>0.50674338862111545</v>
      </c>
      <c r="W111" s="10"/>
      <c r="X111" s="10">
        <f t="shared" si="24"/>
        <v>-0.20204035626280387</v>
      </c>
      <c r="Y111" s="10">
        <f t="shared" si="25"/>
        <v>2.507491558965369</v>
      </c>
      <c r="Z111" s="10"/>
      <c r="AA111" s="10">
        <f t="shared" si="26"/>
        <v>2.0697155069381856E-3</v>
      </c>
      <c r="AB111" s="10">
        <f t="shared" si="27"/>
        <v>4.0843463445470185E-3</v>
      </c>
      <c r="AC111" s="10"/>
      <c r="AD111" s="10">
        <f t="shared" si="28"/>
        <v>4.7979596437371965</v>
      </c>
      <c r="AE111" s="10">
        <f t="shared" si="29"/>
        <v>-3.492508441034631</v>
      </c>
      <c r="AF111" s="10"/>
      <c r="AG111" s="10">
        <f t="shared" si="30"/>
        <v>2.069715506937797E-3</v>
      </c>
      <c r="AH111" s="10">
        <f t="shared" si="31"/>
        <v>4.0843463445465744E-3</v>
      </c>
    </row>
    <row r="112" spans="1:34" x14ac:dyDescent="0.2">
      <c r="A112" s="10">
        <v>-253</v>
      </c>
      <c r="B112" s="10">
        <v>324.77</v>
      </c>
      <c r="C112" s="10">
        <f t="shared" si="16"/>
        <v>3.2476999999999994E-4</v>
      </c>
      <c r="D112" s="10"/>
      <c r="E112" s="10">
        <v>0.63100000000000001</v>
      </c>
      <c r="F112" s="10"/>
      <c r="G112" s="10">
        <v>0.57899999999999996</v>
      </c>
      <c r="H112" s="10">
        <v>0.53300000000000003</v>
      </c>
      <c r="I112" s="10">
        <v>0.51800000000000002</v>
      </c>
      <c r="J112" s="10">
        <v>0.89500000000000002</v>
      </c>
      <c r="K112" s="10"/>
      <c r="L112" s="10">
        <f t="shared" si="17"/>
        <v>3.2476999999999994E-4</v>
      </c>
      <c r="M112" s="10"/>
      <c r="N112" s="10">
        <f t="shared" si="18"/>
        <v>3.0200000000000387</v>
      </c>
      <c r="O112" s="10">
        <f t="shared" si="19"/>
        <v>6.0000000000000053E-3</v>
      </c>
      <c r="P112" s="10"/>
      <c r="Q112" s="10">
        <f t="shared" si="20"/>
        <v>3.0200000000000626E-6</v>
      </c>
      <c r="R112" s="10">
        <f t="shared" si="21"/>
        <v>600</v>
      </c>
      <c r="S112" s="10"/>
      <c r="T112" s="10">
        <f t="shared" si="22"/>
        <v>63100</v>
      </c>
      <c r="U112" s="10"/>
      <c r="V112" s="10">
        <f t="shared" si="23"/>
        <v>1.0224583924333965</v>
      </c>
      <c r="W112" s="10"/>
      <c r="X112" s="10">
        <f t="shared" si="24"/>
        <v>-0.19997064075586568</v>
      </c>
      <c r="Y112" s="10">
        <f t="shared" si="25"/>
        <v>2.511575905309916</v>
      </c>
      <c r="Z112" s="10"/>
      <c r="AA112" s="10">
        <f t="shared" si="26"/>
        <v>4.1100730912161099E-3</v>
      </c>
      <c r="AB112" s="10">
        <f t="shared" si="27"/>
        <v>4.0197949585354387E-3</v>
      </c>
      <c r="AC112" s="10"/>
      <c r="AD112" s="10">
        <f t="shared" si="28"/>
        <v>4.8000293592441343</v>
      </c>
      <c r="AE112" s="10">
        <f t="shared" si="29"/>
        <v>-3.4884240946900844</v>
      </c>
      <c r="AF112" s="10"/>
      <c r="AG112" s="10">
        <f t="shared" si="30"/>
        <v>4.1100730912164707E-3</v>
      </c>
      <c r="AH112" s="10">
        <f t="shared" si="31"/>
        <v>4.0197949585358828E-3</v>
      </c>
    </row>
    <row r="113" spans="1:34" x14ac:dyDescent="0.2">
      <c r="A113" s="10">
        <v>-252</v>
      </c>
      <c r="B113" s="10">
        <v>327.79</v>
      </c>
      <c r="C113" s="10">
        <f t="shared" si="16"/>
        <v>3.2779E-4</v>
      </c>
      <c r="D113" s="10"/>
      <c r="E113" s="10">
        <v>0.63700000000000001</v>
      </c>
      <c r="F113" s="10"/>
      <c r="G113" s="10">
        <v>0.59499999999999997</v>
      </c>
      <c r="H113" s="10">
        <v>0.54700000000000004</v>
      </c>
      <c r="I113" s="10">
        <v>0.52500000000000002</v>
      </c>
      <c r="J113" s="10">
        <v>0.88</v>
      </c>
      <c r="K113" s="10"/>
      <c r="L113" s="10">
        <f t="shared" si="17"/>
        <v>3.2779E-4</v>
      </c>
      <c r="M113" s="10"/>
      <c r="N113" s="10">
        <f t="shared" si="18"/>
        <v>2.9699999999999704</v>
      </c>
      <c r="O113" s="10">
        <f t="shared" si="19"/>
        <v>0</v>
      </c>
      <c r="P113" s="10"/>
      <c r="Q113" s="10">
        <f t="shared" si="20"/>
        <v>2.96999999999998E-6</v>
      </c>
      <c r="R113" s="10">
        <f t="shared" si="21"/>
        <v>0</v>
      </c>
      <c r="S113" s="10"/>
      <c r="T113" s="10">
        <f t="shared" si="22"/>
        <v>63700</v>
      </c>
      <c r="U113" s="10"/>
      <c r="V113" s="10">
        <f t="shared" si="23"/>
        <v>0</v>
      </c>
      <c r="W113" s="10"/>
      <c r="X113" s="10">
        <f t="shared" si="24"/>
        <v>-0.19586056766464957</v>
      </c>
      <c r="Y113" s="10">
        <f t="shared" si="25"/>
        <v>2.5155957002684515</v>
      </c>
      <c r="Z113" s="10"/>
      <c r="AA113" s="10">
        <f t="shared" si="26"/>
        <v>0</v>
      </c>
      <c r="AB113" s="10">
        <f t="shared" si="27"/>
        <v>3.9172829891742644E-3</v>
      </c>
      <c r="AC113" s="10"/>
      <c r="AD113" s="10">
        <f t="shared" si="28"/>
        <v>4.8041394323353508</v>
      </c>
      <c r="AE113" s="10">
        <f t="shared" si="29"/>
        <v>-3.4844042997315485</v>
      </c>
      <c r="AF113" s="10"/>
      <c r="AG113" s="10">
        <f t="shared" si="30"/>
        <v>0</v>
      </c>
      <c r="AH113" s="10">
        <f t="shared" si="31"/>
        <v>3.9172829891742644E-3</v>
      </c>
    </row>
    <row r="114" spans="1:34" x14ac:dyDescent="0.2">
      <c r="A114" s="10">
        <v>-251</v>
      </c>
      <c r="B114" s="10">
        <v>330.76</v>
      </c>
      <c r="C114" s="10">
        <f t="shared" si="16"/>
        <v>3.3075999999999998E-4</v>
      </c>
      <c r="D114" s="10"/>
      <c r="E114" s="10">
        <v>0.63700000000000001</v>
      </c>
      <c r="F114" s="10"/>
      <c r="G114" s="10">
        <v>0.60399999999999998</v>
      </c>
      <c r="H114" s="10">
        <v>0.56000000000000005</v>
      </c>
      <c r="I114" s="10">
        <v>0.53900000000000003</v>
      </c>
      <c r="J114" s="10">
        <v>0.84599999999999997</v>
      </c>
      <c r="K114" s="10"/>
      <c r="L114" s="10">
        <f t="shared" si="17"/>
        <v>3.3075999999999998E-4</v>
      </c>
      <c r="M114" s="10"/>
      <c r="N114" s="10">
        <f t="shared" si="18"/>
        <v>2.9499999999999886</v>
      </c>
      <c r="O114" s="10">
        <f t="shared" si="19"/>
        <v>-1.4000000000000012E-2</v>
      </c>
      <c r="P114" s="10"/>
      <c r="Q114" s="10">
        <f t="shared" si="20"/>
        <v>2.9499999999999904E-6</v>
      </c>
      <c r="R114" s="10">
        <f t="shared" si="21"/>
        <v>-1400</v>
      </c>
      <c r="S114" s="10"/>
      <c r="T114" s="10">
        <f t="shared" si="22"/>
        <v>63700</v>
      </c>
      <c r="U114" s="10"/>
      <c r="V114" s="10">
        <f t="shared" si="23"/>
        <v>-2.5027984204623257</v>
      </c>
      <c r="W114" s="10"/>
      <c r="X114" s="10">
        <f t="shared" si="24"/>
        <v>-0.19586056766464957</v>
      </c>
      <c r="Y114" s="10">
        <f t="shared" si="25"/>
        <v>2.5195129832576257</v>
      </c>
      <c r="Z114" s="10"/>
      <c r="AA114" s="10">
        <f t="shared" si="26"/>
        <v>-9.6513856761808181E-3</v>
      </c>
      <c r="AB114" s="10">
        <f t="shared" si="27"/>
        <v>3.8562377206545762E-3</v>
      </c>
      <c r="AC114" s="10"/>
      <c r="AD114" s="10">
        <f t="shared" si="28"/>
        <v>4.8041394323353508</v>
      </c>
      <c r="AE114" s="10">
        <f t="shared" si="29"/>
        <v>-3.4804870167423743</v>
      </c>
      <c r="AF114" s="10"/>
      <c r="AG114" s="10">
        <f t="shared" si="30"/>
        <v>-9.651385676181512E-3</v>
      </c>
      <c r="AH114" s="10">
        <f t="shared" si="31"/>
        <v>3.8562377206545762E-3</v>
      </c>
    </row>
    <row r="115" spans="1:34" x14ac:dyDescent="0.2">
      <c r="A115" s="10">
        <v>-250</v>
      </c>
      <c r="B115" s="10">
        <v>333.71</v>
      </c>
      <c r="C115" s="10">
        <f t="shared" si="16"/>
        <v>3.3370999999999997E-4</v>
      </c>
      <c r="D115" s="10"/>
      <c r="E115" s="10">
        <v>0.623</v>
      </c>
      <c r="F115" s="10"/>
      <c r="G115" s="10">
        <v>0.61199999999999999</v>
      </c>
      <c r="H115" s="10">
        <v>0.56699999999999995</v>
      </c>
      <c r="I115" s="10">
        <v>0.54300000000000004</v>
      </c>
      <c r="J115" s="10">
        <v>0.77</v>
      </c>
      <c r="K115" s="10"/>
      <c r="L115" s="10">
        <f t="shared" si="17"/>
        <v>3.3370999999999997E-4</v>
      </c>
      <c r="M115" s="10"/>
      <c r="N115" s="10">
        <f t="shared" si="18"/>
        <v>2.9000000000000341</v>
      </c>
      <c r="O115" s="10">
        <f t="shared" si="19"/>
        <v>-2.0000000000000018E-2</v>
      </c>
      <c r="P115" s="10"/>
      <c r="Q115" s="10">
        <f t="shared" si="20"/>
        <v>2.9000000000000163E-6</v>
      </c>
      <c r="R115" s="10">
        <f t="shared" si="21"/>
        <v>-2000</v>
      </c>
      <c r="S115" s="10"/>
      <c r="T115" s="10">
        <f t="shared" si="22"/>
        <v>62300</v>
      </c>
      <c r="U115" s="10"/>
      <c r="V115" s="10">
        <f t="shared" si="23"/>
        <v>-3.7710259834917683</v>
      </c>
      <c r="W115" s="10"/>
      <c r="X115" s="10">
        <f t="shared" si="24"/>
        <v>-0.20551195334083039</v>
      </c>
      <c r="Y115" s="10">
        <f t="shared" si="25"/>
        <v>2.5233692209782803</v>
      </c>
      <c r="Z115" s="10"/>
      <c r="AA115" s="10">
        <f t="shared" si="26"/>
        <v>-1.4170734519018319E-2</v>
      </c>
      <c r="AB115" s="10">
        <f t="shared" si="27"/>
        <v>3.7577928608958366E-3</v>
      </c>
      <c r="AC115" s="10"/>
      <c r="AD115" s="10">
        <f t="shared" si="28"/>
        <v>4.7944880466591693</v>
      </c>
      <c r="AE115" s="10">
        <f t="shared" si="29"/>
        <v>-3.4766307790217197</v>
      </c>
      <c r="AF115" s="10"/>
      <c r="AG115" s="10">
        <f t="shared" si="30"/>
        <v>-1.4170734519018069E-2</v>
      </c>
      <c r="AH115" s="10">
        <f t="shared" si="31"/>
        <v>3.7577928608958366E-3</v>
      </c>
    </row>
    <row r="116" spans="1:34" x14ac:dyDescent="0.2">
      <c r="A116" s="10">
        <v>-249</v>
      </c>
      <c r="B116" s="10">
        <v>336.61</v>
      </c>
      <c r="C116" s="10">
        <f t="shared" si="16"/>
        <v>3.3660999999999999E-4</v>
      </c>
      <c r="D116" s="10"/>
      <c r="E116" s="10">
        <v>0.60299999999999998</v>
      </c>
      <c r="F116" s="10"/>
      <c r="G116" s="10">
        <v>0.61599999999999999</v>
      </c>
      <c r="H116" s="10">
        <v>0.56899999999999995</v>
      </c>
      <c r="I116" s="10">
        <v>0.54800000000000004</v>
      </c>
      <c r="J116" s="10">
        <v>0.68100000000000005</v>
      </c>
      <c r="K116" s="10"/>
      <c r="L116" s="10">
        <f t="shared" si="17"/>
        <v>3.3660999999999999E-4</v>
      </c>
      <c r="M116" s="10"/>
      <c r="N116" s="10">
        <f t="shared" si="18"/>
        <v>2.8799999999999955</v>
      </c>
      <c r="O116" s="10">
        <f t="shared" si="19"/>
        <v>-2.0000000000000018E-2</v>
      </c>
      <c r="P116" s="10"/>
      <c r="Q116" s="10">
        <f t="shared" si="20"/>
        <v>2.8800000000000266E-6</v>
      </c>
      <c r="R116" s="10">
        <f t="shared" si="21"/>
        <v>-2000.0000000000073</v>
      </c>
      <c r="S116" s="10"/>
      <c r="T116" s="10">
        <f t="shared" si="22"/>
        <v>60300</v>
      </c>
      <c r="U116" s="10"/>
      <c r="V116" s="10">
        <f t="shared" si="23"/>
        <v>-3.9591531391792185</v>
      </c>
      <c r="W116" s="10"/>
      <c r="X116" s="10">
        <f t="shared" si="24"/>
        <v>-0.21968268785984871</v>
      </c>
      <c r="Y116" s="10">
        <f t="shared" si="25"/>
        <v>2.5271270138391762</v>
      </c>
      <c r="Z116" s="10"/>
      <c r="AA116" s="10">
        <f t="shared" si="26"/>
        <v>-1.4648757381137245E-2</v>
      </c>
      <c r="AB116" s="10">
        <f t="shared" si="27"/>
        <v>3.6999724098003561E-3</v>
      </c>
      <c r="AC116" s="10"/>
      <c r="AD116" s="10">
        <f t="shared" si="28"/>
        <v>4.7803173121401512</v>
      </c>
      <c r="AE116" s="10">
        <f t="shared" si="29"/>
        <v>-3.4728729861608238</v>
      </c>
      <c r="AF116" s="10"/>
      <c r="AG116" s="10">
        <f t="shared" si="30"/>
        <v>-1.4648757381137578E-2</v>
      </c>
      <c r="AH116" s="10">
        <f t="shared" si="31"/>
        <v>3.6999724098003561E-3</v>
      </c>
    </row>
    <row r="117" spans="1:34" x14ac:dyDescent="0.2">
      <c r="A117" s="10">
        <v>-248</v>
      </c>
      <c r="B117" s="10">
        <v>339.49</v>
      </c>
      <c r="C117" s="10">
        <f t="shared" si="16"/>
        <v>3.3949000000000002E-4</v>
      </c>
      <c r="D117" s="10"/>
      <c r="E117" s="10">
        <v>0.58299999999999996</v>
      </c>
      <c r="F117" s="10"/>
      <c r="G117" s="10">
        <v>0.627</v>
      </c>
      <c r="H117" s="10">
        <v>0.57899999999999996</v>
      </c>
      <c r="I117" s="10">
        <v>0.55300000000000005</v>
      </c>
      <c r="J117" s="10">
        <v>0.57499999999999996</v>
      </c>
      <c r="K117" s="10"/>
      <c r="L117" s="10">
        <f t="shared" si="17"/>
        <v>3.3949000000000002E-4</v>
      </c>
      <c r="M117" s="10"/>
      <c r="N117" s="10">
        <f t="shared" si="18"/>
        <v>2.8299999999999841</v>
      </c>
      <c r="O117" s="10">
        <f t="shared" si="19"/>
        <v>-2.0000000000000018E-2</v>
      </c>
      <c r="P117" s="10"/>
      <c r="Q117" s="10">
        <f t="shared" si="20"/>
        <v>2.8299999999999441E-6</v>
      </c>
      <c r="R117" s="10">
        <f t="shared" si="21"/>
        <v>-2000</v>
      </c>
      <c r="S117" s="10"/>
      <c r="T117" s="10">
        <f t="shared" si="22"/>
        <v>58299.999999999993</v>
      </c>
      <c r="U117" s="10"/>
      <c r="V117" s="10">
        <f t="shared" si="23"/>
        <v>-4.204979784843176</v>
      </c>
      <c r="W117" s="10"/>
      <c r="X117" s="10">
        <f t="shared" si="24"/>
        <v>-0.23433144524098595</v>
      </c>
      <c r="Y117" s="10">
        <f t="shared" si="25"/>
        <v>2.5308269862489765</v>
      </c>
      <c r="Z117" s="10"/>
      <c r="AA117" s="10">
        <f t="shared" si="26"/>
        <v>-1.5160159907667864E-2</v>
      </c>
      <c r="AB117" s="10">
        <f t="shared" si="27"/>
        <v>3.6052872268999003E-3</v>
      </c>
      <c r="AC117" s="10"/>
      <c r="AD117" s="10">
        <f t="shared" si="28"/>
        <v>4.7656685547590136</v>
      </c>
      <c r="AE117" s="10">
        <f t="shared" si="29"/>
        <v>-3.4691730137510235</v>
      </c>
      <c r="AF117" s="10"/>
      <c r="AG117" s="10">
        <f t="shared" si="30"/>
        <v>-1.5160159907667392E-2</v>
      </c>
      <c r="AH117" s="10">
        <f t="shared" si="31"/>
        <v>3.6052872268999003E-3</v>
      </c>
    </row>
    <row r="118" spans="1:34" x14ac:dyDescent="0.2">
      <c r="A118" s="10">
        <v>-247</v>
      </c>
      <c r="B118" s="10">
        <v>342.32</v>
      </c>
      <c r="C118" s="10">
        <f t="shared" si="16"/>
        <v>3.4231999999999996E-4</v>
      </c>
      <c r="D118" s="10"/>
      <c r="E118" s="10">
        <v>0.56299999999999994</v>
      </c>
      <c r="F118" s="10"/>
      <c r="G118" s="10">
        <v>0.63600000000000001</v>
      </c>
      <c r="H118" s="10">
        <v>0.58699999999999997</v>
      </c>
      <c r="I118" s="10">
        <v>0.56999999999999995</v>
      </c>
      <c r="J118" s="10">
        <v>0.46</v>
      </c>
      <c r="K118" s="10"/>
      <c r="L118" s="10">
        <f t="shared" si="17"/>
        <v>3.4231999999999996E-4</v>
      </c>
      <c r="M118" s="10"/>
      <c r="N118" s="10">
        <f t="shared" si="18"/>
        <v>2.8000000000000114</v>
      </c>
      <c r="O118" s="10">
        <f t="shared" si="19"/>
        <v>-2.1999999999999909E-2</v>
      </c>
      <c r="P118" s="10"/>
      <c r="Q118" s="10">
        <f t="shared" si="20"/>
        <v>2.8000000000000138E-6</v>
      </c>
      <c r="R118" s="10">
        <f t="shared" si="21"/>
        <v>-2199.9999999999854</v>
      </c>
      <c r="S118" s="10"/>
      <c r="T118" s="10">
        <f t="shared" si="22"/>
        <v>56299.999999999993</v>
      </c>
      <c r="U118" s="10"/>
      <c r="V118" s="10">
        <f t="shared" si="23"/>
        <v>-4.8931155333192544</v>
      </c>
      <c r="W118" s="10"/>
      <c r="X118" s="10">
        <f t="shared" si="24"/>
        <v>-0.24949160514865382</v>
      </c>
      <c r="Y118" s="10">
        <f t="shared" si="25"/>
        <v>2.5344322734758764</v>
      </c>
      <c r="Z118" s="10"/>
      <c r="AA118" s="10">
        <f t="shared" si="26"/>
        <v>-1.7311129744776721E-2</v>
      </c>
      <c r="AB118" s="10">
        <f t="shared" si="27"/>
        <v>3.5378542825932335E-3</v>
      </c>
      <c r="AC118" s="10"/>
      <c r="AD118" s="10">
        <f t="shared" si="28"/>
        <v>4.7505083948513462</v>
      </c>
      <c r="AE118" s="10">
        <f t="shared" si="29"/>
        <v>-3.4655677265241236</v>
      </c>
      <c r="AF118" s="10"/>
      <c r="AG118" s="10">
        <f t="shared" si="30"/>
        <v>-1.7311129744776999E-2</v>
      </c>
      <c r="AH118" s="10">
        <f t="shared" si="31"/>
        <v>3.5378542825932335E-3</v>
      </c>
    </row>
    <row r="119" spans="1:34" x14ac:dyDescent="0.2">
      <c r="A119" s="10">
        <v>-246</v>
      </c>
      <c r="B119" s="10">
        <v>345.12</v>
      </c>
      <c r="C119" s="10">
        <f t="shared" si="16"/>
        <v>3.4511999999999998E-4</v>
      </c>
      <c r="D119" s="10"/>
      <c r="E119" s="10">
        <v>0.54100000000000004</v>
      </c>
      <c r="F119" s="10"/>
      <c r="G119" s="10">
        <v>0.64800000000000002</v>
      </c>
      <c r="H119" s="10">
        <v>0.59599999999999997</v>
      </c>
      <c r="I119" s="10">
        <v>0.57799999999999996</v>
      </c>
      <c r="J119" s="10">
        <v>0.34100000000000003</v>
      </c>
      <c r="K119" s="10"/>
      <c r="L119" s="10">
        <f t="shared" si="17"/>
        <v>3.4511999999999998E-4</v>
      </c>
      <c r="M119" s="10"/>
      <c r="N119" s="10">
        <f t="shared" si="18"/>
        <v>2.7699999999999818</v>
      </c>
      <c r="O119" s="10">
        <f t="shared" si="19"/>
        <v>-1.9000000000000017E-2</v>
      </c>
      <c r="P119" s="10"/>
      <c r="Q119" s="10">
        <f t="shared" si="20"/>
        <v>2.7699999999999752E-6</v>
      </c>
      <c r="R119" s="10">
        <f t="shared" si="21"/>
        <v>-1900.0000000000073</v>
      </c>
      <c r="S119" s="10"/>
      <c r="T119" s="10">
        <f t="shared" si="22"/>
        <v>54100.000000000007</v>
      </c>
      <c r="U119" s="10"/>
      <c r="V119" s="10">
        <f t="shared" si="23"/>
        <v>-4.4722287741068678</v>
      </c>
      <c r="W119" s="10"/>
      <c r="X119" s="10">
        <f t="shared" si="24"/>
        <v>-0.26680273489343054</v>
      </c>
      <c r="Y119" s="10">
        <f t="shared" si="25"/>
        <v>2.5379701277584696</v>
      </c>
      <c r="Z119" s="10"/>
      <c r="AA119" s="10">
        <f t="shared" si="26"/>
        <v>-1.5526762104307312E-2</v>
      </c>
      <c r="AB119" s="10">
        <f t="shared" si="27"/>
        <v>3.4718174960559622E-3</v>
      </c>
      <c r="AC119" s="10"/>
      <c r="AD119" s="10">
        <f t="shared" si="28"/>
        <v>4.7331972651065692</v>
      </c>
      <c r="AE119" s="10">
        <f t="shared" si="29"/>
        <v>-3.4620298722415304</v>
      </c>
      <c r="AF119" s="10"/>
      <c r="AG119" s="10">
        <f t="shared" si="30"/>
        <v>-1.5526762104307146E-2</v>
      </c>
      <c r="AH119" s="10">
        <f t="shared" si="31"/>
        <v>3.4718174960555181E-3</v>
      </c>
    </row>
    <row r="120" spans="1:34" x14ac:dyDescent="0.2">
      <c r="A120" s="10">
        <v>-245</v>
      </c>
      <c r="B120" s="10">
        <v>347.89</v>
      </c>
      <c r="C120" s="10">
        <f t="shared" si="16"/>
        <v>3.4788999999999995E-4</v>
      </c>
      <c r="D120" s="10"/>
      <c r="E120" s="10">
        <v>0.52200000000000002</v>
      </c>
      <c r="F120" s="10"/>
      <c r="G120" s="10">
        <v>0.65</v>
      </c>
      <c r="H120" s="10">
        <v>0.60199999999999998</v>
      </c>
      <c r="I120" s="10">
        <v>0.58499999999999996</v>
      </c>
      <c r="J120" s="10">
        <v>0.249</v>
      </c>
      <c r="K120" s="10"/>
      <c r="L120" s="10">
        <f t="shared" si="17"/>
        <v>3.4788999999999995E-4</v>
      </c>
      <c r="M120" s="10"/>
      <c r="N120" s="10">
        <f t="shared" si="18"/>
        <v>2.7200000000000273</v>
      </c>
      <c r="O120" s="10">
        <f t="shared" si="19"/>
        <v>-3.0000000000000027E-3</v>
      </c>
      <c r="P120" s="10"/>
      <c r="Q120" s="10">
        <f t="shared" si="20"/>
        <v>2.7200000000000553E-6</v>
      </c>
      <c r="R120" s="10">
        <f t="shared" si="21"/>
        <v>-300</v>
      </c>
      <c r="S120" s="10"/>
      <c r="T120" s="10">
        <f t="shared" si="22"/>
        <v>52200</v>
      </c>
      <c r="U120" s="10"/>
      <c r="V120" s="10">
        <f t="shared" si="23"/>
        <v>-0.74006018293302889</v>
      </c>
      <c r="W120" s="10"/>
      <c r="X120" s="10">
        <f t="shared" si="24"/>
        <v>-0.28232949699773785</v>
      </c>
      <c r="Y120" s="10">
        <f t="shared" si="25"/>
        <v>2.5414419452545256</v>
      </c>
      <c r="Z120" s="10"/>
      <c r="AA120" s="10">
        <f t="shared" si="26"/>
        <v>-2.503145153804287E-3</v>
      </c>
      <c r="AB120" s="10">
        <f t="shared" si="27"/>
        <v>3.382353505202218E-3</v>
      </c>
      <c r="AC120" s="10"/>
      <c r="AD120" s="10">
        <f t="shared" si="28"/>
        <v>4.7176705030022621</v>
      </c>
      <c r="AE120" s="10">
        <f t="shared" si="29"/>
        <v>-3.4585580547454748</v>
      </c>
      <c r="AF120" s="10"/>
      <c r="AG120" s="10">
        <f t="shared" si="30"/>
        <v>-2.5031451538044536E-3</v>
      </c>
      <c r="AH120" s="10">
        <f t="shared" si="31"/>
        <v>3.3823535052026621E-3</v>
      </c>
    </row>
    <row r="121" spans="1:34" x14ac:dyDescent="0.2">
      <c r="A121" s="10">
        <v>-244</v>
      </c>
      <c r="B121" s="10">
        <v>350.61</v>
      </c>
      <c r="C121" s="10">
        <f t="shared" si="16"/>
        <v>3.5061000000000001E-4</v>
      </c>
      <c r="D121" s="10"/>
      <c r="E121" s="10">
        <v>0.51900000000000002</v>
      </c>
      <c r="F121" s="10"/>
      <c r="G121" s="10">
        <v>0.65600000000000003</v>
      </c>
      <c r="H121" s="10">
        <v>0.61099999999999999</v>
      </c>
      <c r="I121" s="10">
        <v>0.59899999999999998</v>
      </c>
      <c r="J121" s="10">
        <v>0.21099999999999999</v>
      </c>
      <c r="K121" s="10"/>
      <c r="L121" s="10">
        <f t="shared" si="17"/>
        <v>3.5061000000000001E-4</v>
      </c>
      <c r="M121" s="10"/>
      <c r="N121" s="10">
        <f t="shared" si="18"/>
        <v>2.6899999999999977</v>
      </c>
      <c r="O121" s="10">
        <f t="shared" si="19"/>
        <v>5.0000000000000044E-3</v>
      </c>
      <c r="P121" s="10"/>
      <c r="Q121" s="10">
        <f t="shared" si="20"/>
        <v>2.6900000000000166E-6</v>
      </c>
      <c r="R121" s="10">
        <f t="shared" si="21"/>
        <v>500</v>
      </c>
      <c r="S121" s="10"/>
      <c r="T121" s="10">
        <f t="shared" si="22"/>
        <v>51900</v>
      </c>
      <c r="U121" s="10"/>
      <c r="V121" s="10">
        <f t="shared" si="23"/>
        <v>1.2544454009718702</v>
      </c>
      <c r="W121" s="10"/>
      <c r="X121" s="10">
        <f t="shared" si="24"/>
        <v>-0.28483264215154214</v>
      </c>
      <c r="Y121" s="10">
        <f t="shared" si="25"/>
        <v>2.5448242987597278</v>
      </c>
      <c r="Z121" s="10"/>
      <c r="AA121" s="10">
        <f t="shared" si="26"/>
        <v>4.1639291352688068E-3</v>
      </c>
      <c r="AB121" s="10">
        <f t="shared" si="27"/>
        <v>3.319338675117578E-3</v>
      </c>
      <c r="AC121" s="10"/>
      <c r="AD121" s="10">
        <f t="shared" si="28"/>
        <v>4.7151673578484576</v>
      </c>
      <c r="AE121" s="10">
        <f t="shared" si="29"/>
        <v>-3.4551757012402722</v>
      </c>
      <c r="AF121" s="10"/>
      <c r="AG121" s="10">
        <f t="shared" si="30"/>
        <v>4.1639291352693064E-3</v>
      </c>
      <c r="AH121" s="10">
        <f t="shared" si="31"/>
        <v>3.319338675117578E-3</v>
      </c>
    </row>
    <row r="122" spans="1:34" x14ac:dyDescent="0.2">
      <c r="A122" s="10">
        <v>-243</v>
      </c>
      <c r="B122" s="10">
        <v>353.3</v>
      </c>
      <c r="C122" s="10">
        <f t="shared" si="16"/>
        <v>3.5330000000000002E-4</v>
      </c>
      <c r="D122" s="10"/>
      <c r="E122" s="10">
        <v>0.52400000000000002</v>
      </c>
      <c r="F122" s="10"/>
      <c r="G122" s="10">
        <v>0.66</v>
      </c>
      <c r="H122" s="10">
        <v>0.625</v>
      </c>
      <c r="I122" s="10">
        <v>0.61399999999999999</v>
      </c>
      <c r="J122" s="10">
        <v>0.19500000000000001</v>
      </c>
      <c r="K122" s="10"/>
      <c r="L122" s="10">
        <f t="shared" si="17"/>
        <v>3.5330000000000002E-4</v>
      </c>
      <c r="M122" s="10"/>
      <c r="N122" s="10">
        <f t="shared" si="18"/>
        <v>2.6499999999999773</v>
      </c>
      <c r="O122" s="10">
        <f t="shared" si="19"/>
        <v>4.0000000000000036E-3</v>
      </c>
      <c r="P122" s="10"/>
      <c r="Q122" s="10">
        <f t="shared" si="20"/>
        <v>2.6499999999999289E-6</v>
      </c>
      <c r="R122" s="10">
        <f t="shared" si="21"/>
        <v>400</v>
      </c>
      <c r="S122" s="10"/>
      <c r="T122" s="10">
        <f t="shared" si="22"/>
        <v>52400</v>
      </c>
      <c r="U122" s="10"/>
      <c r="V122" s="10">
        <f t="shared" si="23"/>
        <v>1.0176484934694867</v>
      </c>
      <c r="W122" s="10"/>
      <c r="X122" s="10">
        <f t="shared" si="24"/>
        <v>-0.28066871301627333</v>
      </c>
      <c r="Y122" s="10">
        <f t="shared" si="25"/>
        <v>2.5481436374348454</v>
      </c>
      <c r="Z122" s="10"/>
      <c r="AA122" s="10">
        <f t="shared" si="26"/>
        <v>3.3026355500855864E-3</v>
      </c>
      <c r="AB122" s="10">
        <f t="shared" si="27"/>
        <v>3.2453598381749771E-3</v>
      </c>
      <c r="AC122" s="10"/>
      <c r="AD122" s="10">
        <f t="shared" si="28"/>
        <v>4.7193312869837269</v>
      </c>
      <c r="AE122" s="10">
        <f t="shared" si="29"/>
        <v>-3.4518563625651546</v>
      </c>
      <c r="AF122" s="10"/>
      <c r="AG122" s="10">
        <f t="shared" si="30"/>
        <v>3.3026355500851423E-3</v>
      </c>
      <c r="AH122" s="10">
        <f t="shared" si="31"/>
        <v>3.2453598381749771E-3</v>
      </c>
    </row>
    <row r="123" spans="1:34" x14ac:dyDescent="0.2">
      <c r="A123" s="10">
        <v>-242</v>
      </c>
      <c r="B123" s="10">
        <v>355.95</v>
      </c>
      <c r="C123" s="10">
        <f t="shared" si="16"/>
        <v>3.5594999999999995E-4</v>
      </c>
      <c r="D123" s="10"/>
      <c r="E123" s="10">
        <v>0.52800000000000002</v>
      </c>
      <c r="F123" s="10"/>
      <c r="G123" s="10">
        <v>0.67800000000000005</v>
      </c>
      <c r="H123" s="10">
        <v>0.63200000000000001</v>
      </c>
      <c r="I123" s="10">
        <v>0.623</v>
      </c>
      <c r="J123" s="10">
        <v>0.17899999999999999</v>
      </c>
      <c r="K123" s="10"/>
      <c r="L123" s="10">
        <f t="shared" si="17"/>
        <v>3.5594999999999995E-4</v>
      </c>
      <c r="M123" s="10"/>
      <c r="N123" s="10">
        <f t="shared" si="18"/>
        <v>2.6100000000000136</v>
      </c>
      <c r="O123" s="10">
        <f t="shared" si="19"/>
        <v>3.0000000000000027E-3</v>
      </c>
      <c r="P123" s="10"/>
      <c r="Q123" s="10">
        <f t="shared" si="20"/>
        <v>2.610000000000058E-6</v>
      </c>
      <c r="R123" s="10">
        <f t="shared" si="21"/>
        <v>300</v>
      </c>
      <c r="S123" s="10"/>
      <c r="T123" s="10">
        <f t="shared" si="22"/>
        <v>52800</v>
      </c>
      <c r="U123" s="10"/>
      <c r="V123" s="10">
        <f t="shared" si="23"/>
        <v>0.77551879711501881</v>
      </c>
      <c r="W123" s="10"/>
      <c r="X123" s="10">
        <f t="shared" si="24"/>
        <v>-0.27736607746618774</v>
      </c>
      <c r="Y123" s="10">
        <f t="shared" si="25"/>
        <v>2.5513889972730204</v>
      </c>
      <c r="Z123" s="10"/>
      <c r="AA123" s="10">
        <f t="shared" si="26"/>
        <v>2.4605985476568448E-3</v>
      </c>
      <c r="AB123" s="10">
        <f t="shared" si="27"/>
        <v>3.1728419179657408E-3</v>
      </c>
      <c r="AC123" s="10"/>
      <c r="AD123" s="10">
        <f t="shared" si="28"/>
        <v>4.7226339225338121</v>
      </c>
      <c r="AE123" s="10">
        <f t="shared" si="29"/>
        <v>-3.4486110027269796</v>
      </c>
      <c r="AF123" s="10"/>
      <c r="AG123" s="10">
        <f t="shared" si="30"/>
        <v>2.4605985476569003E-3</v>
      </c>
      <c r="AH123" s="10">
        <f t="shared" si="31"/>
        <v>3.1728419179657408E-3</v>
      </c>
    </row>
    <row r="124" spans="1:34" x14ac:dyDescent="0.2">
      <c r="A124" s="10">
        <v>-241</v>
      </c>
      <c r="B124" s="10">
        <v>358.56</v>
      </c>
      <c r="C124" s="10">
        <f t="shared" si="16"/>
        <v>3.5856000000000001E-4</v>
      </c>
      <c r="D124" s="10"/>
      <c r="E124" s="10">
        <v>0.53100000000000003</v>
      </c>
      <c r="F124" s="10"/>
      <c r="G124" s="10">
        <v>0.68400000000000005</v>
      </c>
      <c r="H124" s="10">
        <v>0.64200000000000002</v>
      </c>
      <c r="I124" s="10">
        <v>0.626</v>
      </c>
      <c r="J124" s="10">
        <v>0.17199999999999999</v>
      </c>
      <c r="K124" s="10"/>
      <c r="L124" s="10">
        <f t="shared" si="17"/>
        <v>3.5856000000000001E-4</v>
      </c>
      <c r="M124" s="10"/>
      <c r="N124" s="10">
        <f t="shared" si="18"/>
        <v>2.5699999999999932</v>
      </c>
      <c r="O124" s="10">
        <f t="shared" si="19"/>
        <v>9.000000000000008E-3</v>
      </c>
      <c r="P124" s="10"/>
      <c r="Q124" s="10">
        <f t="shared" si="20"/>
        <v>2.5699999999999703E-6</v>
      </c>
      <c r="R124" s="10">
        <f t="shared" si="21"/>
        <v>900</v>
      </c>
      <c r="S124" s="10"/>
      <c r="T124" s="10">
        <f t="shared" si="22"/>
        <v>53100</v>
      </c>
      <c r="U124" s="10"/>
      <c r="V124" s="10">
        <f t="shared" si="23"/>
        <v>2.3532808493371853</v>
      </c>
      <c r="W124" s="10"/>
      <c r="X124" s="10">
        <f t="shared" si="24"/>
        <v>-0.2749054789185309</v>
      </c>
      <c r="Y124" s="10">
        <f t="shared" si="25"/>
        <v>2.5545618391909861</v>
      </c>
      <c r="Z124" s="10"/>
      <c r="AA124" s="10">
        <f t="shared" si="26"/>
        <v>7.2992387414994586E-3</v>
      </c>
      <c r="AB124" s="10">
        <f t="shared" si="27"/>
        <v>3.101728696579098E-3</v>
      </c>
      <c r="AC124" s="10"/>
      <c r="AD124" s="10">
        <f t="shared" si="28"/>
        <v>4.725094521081469</v>
      </c>
      <c r="AE124" s="10">
        <f t="shared" si="29"/>
        <v>-3.4454381608090139</v>
      </c>
      <c r="AF124" s="10"/>
      <c r="AG124" s="10">
        <f t="shared" si="30"/>
        <v>7.2992387414991811E-3</v>
      </c>
      <c r="AH124" s="10">
        <f t="shared" si="31"/>
        <v>3.101728696579098E-3</v>
      </c>
    </row>
    <row r="125" spans="1:34" x14ac:dyDescent="0.2">
      <c r="A125" s="10">
        <v>-240</v>
      </c>
      <c r="B125" s="10">
        <v>361.13</v>
      </c>
      <c r="C125" s="10">
        <f t="shared" si="16"/>
        <v>3.6112999999999998E-4</v>
      </c>
      <c r="D125" s="10"/>
      <c r="E125" s="10">
        <v>0.54</v>
      </c>
      <c r="F125" s="10"/>
      <c r="G125" s="10">
        <v>0.69199999999999995</v>
      </c>
      <c r="H125" s="10">
        <v>0.65200000000000002</v>
      </c>
      <c r="I125" s="10">
        <v>0.63800000000000001</v>
      </c>
      <c r="J125" s="10">
        <v>0.17699999999999999</v>
      </c>
      <c r="K125" s="10"/>
      <c r="L125" s="10">
        <f t="shared" si="17"/>
        <v>3.6112999999999998E-4</v>
      </c>
      <c r="M125" s="10"/>
      <c r="N125" s="10">
        <f t="shared" si="18"/>
        <v>2.5300000000000296</v>
      </c>
      <c r="O125" s="10">
        <f t="shared" si="19"/>
        <v>1.100000000000001E-2</v>
      </c>
      <c r="P125" s="10"/>
      <c r="Q125" s="10">
        <f t="shared" si="20"/>
        <v>2.5300000000000452E-6</v>
      </c>
      <c r="R125" s="10">
        <f t="shared" si="21"/>
        <v>1100.0000000000073</v>
      </c>
      <c r="S125" s="10"/>
      <c r="T125" s="10">
        <f t="shared" si="22"/>
        <v>54000</v>
      </c>
      <c r="U125" s="10"/>
      <c r="V125" s="10">
        <f t="shared" si="23"/>
        <v>2.8885012453899379</v>
      </c>
      <c r="W125" s="10"/>
      <c r="X125" s="10">
        <f t="shared" si="24"/>
        <v>-0.26760624017703144</v>
      </c>
      <c r="Y125" s="10">
        <f t="shared" si="25"/>
        <v>2.5576635678875652</v>
      </c>
      <c r="Z125" s="10"/>
      <c r="AA125" s="10">
        <f t="shared" si="26"/>
        <v>8.7578390288165497E-3</v>
      </c>
      <c r="AB125" s="10">
        <f t="shared" si="27"/>
        <v>3.0319665060885015E-3</v>
      </c>
      <c r="AC125" s="10"/>
      <c r="AD125" s="10">
        <f t="shared" si="28"/>
        <v>4.7323937598229682</v>
      </c>
      <c r="AE125" s="10">
        <f t="shared" si="29"/>
        <v>-3.4423364321124348</v>
      </c>
      <c r="AF125" s="10"/>
      <c r="AG125" s="10">
        <f t="shared" si="30"/>
        <v>8.7578390288172159E-3</v>
      </c>
      <c r="AH125" s="10">
        <f t="shared" si="31"/>
        <v>3.0319665060885015E-3</v>
      </c>
    </row>
    <row r="126" spans="1:34" x14ac:dyDescent="0.2">
      <c r="A126" s="10">
        <v>-239</v>
      </c>
      <c r="B126" s="10">
        <v>363.66</v>
      </c>
      <c r="C126" s="10">
        <f t="shared" si="16"/>
        <v>3.6366000000000002E-4</v>
      </c>
      <c r="D126" s="10"/>
      <c r="E126" s="10">
        <v>0.55100000000000005</v>
      </c>
      <c r="F126" s="10"/>
      <c r="G126" s="10">
        <v>0.70199999999999996</v>
      </c>
      <c r="H126" s="10">
        <v>0.65300000000000002</v>
      </c>
      <c r="I126" s="10">
        <v>0.64600000000000002</v>
      </c>
      <c r="J126" s="10">
        <v>0.20399999999999999</v>
      </c>
      <c r="K126" s="10"/>
      <c r="L126" s="10">
        <f t="shared" si="17"/>
        <v>3.6366000000000002E-4</v>
      </c>
      <c r="M126" s="10"/>
      <c r="N126" s="10">
        <f t="shared" si="18"/>
        <v>2.5</v>
      </c>
      <c r="O126" s="10">
        <f t="shared" si="19"/>
        <v>1.6999999999999904E-2</v>
      </c>
      <c r="P126" s="10"/>
      <c r="Q126" s="10">
        <f t="shared" si="20"/>
        <v>2.5000000000000066E-6</v>
      </c>
      <c r="R126" s="10">
        <f t="shared" si="21"/>
        <v>1699.9999999999854</v>
      </c>
      <c r="S126" s="10"/>
      <c r="T126" s="10">
        <f t="shared" si="22"/>
        <v>55100.000000000007</v>
      </c>
      <c r="U126" s="10"/>
      <c r="V126" s="10">
        <f t="shared" si="23"/>
        <v>4.4353337307308323</v>
      </c>
      <c r="W126" s="10"/>
      <c r="X126" s="10">
        <f t="shared" si="24"/>
        <v>-0.25884840114821489</v>
      </c>
      <c r="Y126" s="10">
        <f t="shared" si="25"/>
        <v>2.5606955343936537</v>
      </c>
      <c r="Z126" s="10"/>
      <c r="AA126" s="10">
        <f t="shared" si="26"/>
        <v>1.3196736859233726E-2</v>
      </c>
      <c r="AB126" s="10">
        <f t="shared" si="27"/>
        <v>2.9753650255894826E-3</v>
      </c>
      <c r="AC126" s="10"/>
      <c r="AD126" s="10">
        <f t="shared" si="28"/>
        <v>4.7411515988517854</v>
      </c>
      <c r="AE126" s="10">
        <f t="shared" si="29"/>
        <v>-3.4393044656063463</v>
      </c>
      <c r="AF126" s="10"/>
      <c r="AG126" s="10">
        <f t="shared" si="30"/>
        <v>1.3196736859233837E-2</v>
      </c>
      <c r="AH126" s="10">
        <f t="shared" si="31"/>
        <v>2.9753650255894826E-3</v>
      </c>
    </row>
    <row r="127" spans="1:34" x14ac:dyDescent="0.2">
      <c r="A127" s="10">
        <v>-238</v>
      </c>
      <c r="B127" s="10">
        <v>366.16</v>
      </c>
      <c r="C127" s="10">
        <f t="shared" si="16"/>
        <v>3.6616000000000003E-4</v>
      </c>
      <c r="D127" s="10"/>
      <c r="E127" s="10">
        <v>0.56799999999999995</v>
      </c>
      <c r="F127" s="10"/>
      <c r="G127" s="10">
        <v>0.70799999999999996</v>
      </c>
      <c r="H127" s="10">
        <v>0.66200000000000003</v>
      </c>
      <c r="I127" s="10">
        <v>0.65500000000000003</v>
      </c>
      <c r="J127" s="10">
        <v>0.248</v>
      </c>
      <c r="K127" s="10"/>
      <c r="L127" s="10">
        <f t="shared" si="17"/>
        <v>3.6616000000000003E-4</v>
      </c>
      <c r="M127" s="10"/>
      <c r="N127" s="10">
        <f t="shared" si="18"/>
        <v>2.4499999999999886</v>
      </c>
      <c r="O127" s="10">
        <f t="shared" si="19"/>
        <v>1.9000000000000017E-2</v>
      </c>
      <c r="P127" s="10"/>
      <c r="Q127" s="10">
        <f t="shared" si="20"/>
        <v>2.4499999999999782E-6</v>
      </c>
      <c r="R127" s="10">
        <f t="shared" si="21"/>
        <v>1900.0000000000073</v>
      </c>
      <c r="S127" s="10"/>
      <c r="T127" s="10">
        <f t="shared" si="22"/>
        <v>56799.999999999993</v>
      </c>
      <c r="U127" s="10"/>
      <c r="V127" s="10">
        <f t="shared" si="23"/>
        <v>4.9339474352406594</v>
      </c>
      <c r="W127" s="10"/>
      <c r="X127" s="10">
        <f t="shared" si="24"/>
        <v>-0.24565166428898116</v>
      </c>
      <c r="Y127" s="10">
        <f t="shared" si="25"/>
        <v>2.5636708994192432</v>
      </c>
      <c r="Z127" s="10"/>
      <c r="AA127" s="10">
        <f t="shared" si="26"/>
        <v>1.4289765536595611E-2</v>
      </c>
      <c r="AB127" s="10">
        <f t="shared" si="27"/>
        <v>2.8962135742531814E-3</v>
      </c>
      <c r="AC127" s="10"/>
      <c r="AD127" s="10">
        <f t="shared" si="28"/>
        <v>4.7543483357110192</v>
      </c>
      <c r="AE127" s="10">
        <f t="shared" si="29"/>
        <v>-3.4363291005807568</v>
      </c>
      <c r="AF127" s="10"/>
      <c r="AG127" s="10">
        <f t="shared" si="30"/>
        <v>1.4289765536595667E-2</v>
      </c>
      <c r="AH127" s="10">
        <f t="shared" si="31"/>
        <v>2.8962135742531814E-3</v>
      </c>
    </row>
    <row r="128" spans="1:34" x14ac:dyDescent="0.2">
      <c r="A128" s="10">
        <v>-237</v>
      </c>
      <c r="B128" s="10">
        <v>368.61</v>
      </c>
      <c r="C128" s="10">
        <f t="shared" si="16"/>
        <v>3.6861000000000001E-4</v>
      </c>
      <c r="D128" s="10"/>
      <c r="E128" s="10">
        <v>0.58699999999999997</v>
      </c>
      <c r="F128" s="10"/>
      <c r="G128" s="10">
        <v>0.71199999999999997</v>
      </c>
      <c r="H128" s="10">
        <v>0.66900000000000004</v>
      </c>
      <c r="I128" s="10">
        <v>0.65700000000000003</v>
      </c>
      <c r="J128" s="10">
        <v>0.31</v>
      </c>
      <c r="K128" s="10"/>
      <c r="L128" s="10">
        <f t="shared" si="17"/>
        <v>3.6861000000000001E-4</v>
      </c>
      <c r="M128" s="10"/>
      <c r="N128" s="10">
        <f t="shared" si="18"/>
        <v>2.4099999999999682</v>
      </c>
      <c r="O128" s="10">
        <f t="shared" si="19"/>
        <v>2.200000000000002E-2</v>
      </c>
      <c r="P128" s="10"/>
      <c r="Q128" s="10">
        <f t="shared" si="20"/>
        <v>2.4099999999999447E-6</v>
      </c>
      <c r="R128" s="10">
        <f t="shared" si="21"/>
        <v>2200</v>
      </c>
      <c r="S128" s="10"/>
      <c r="T128" s="10">
        <f t="shared" si="22"/>
        <v>58700</v>
      </c>
      <c r="U128" s="10"/>
      <c r="V128" s="10">
        <f t="shared" si="23"/>
        <v>5.645942229691884</v>
      </c>
      <c r="W128" s="10"/>
      <c r="X128" s="10">
        <f t="shared" si="24"/>
        <v>-0.23136189875238555</v>
      </c>
      <c r="Y128" s="10">
        <f t="shared" si="25"/>
        <v>2.5665671129934964</v>
      </c>
      <c r="Z128" s="10"/>
      <c r="AA128" s="10">
        <f t="shared" si="26"/>
        <v>1.597919138526091E-2</v>
      </c>
      <c r="AB128" s="10">
        <f t="shared" si="27"/>
        <v>2.8302080919684336E-3</v>
      </c>
      <c r="AC128" s="10"/>
      <c r="AD128" s="10">
        <f t="shared" si="28"/>
        <v>4.7686381012476149</v>
      </c>
      <c r="AE128" s="10">
        <f t="shared" si="29"/>
        <v>-3.4334328870065036</v>
      </c>
      <c r="AF128" s="10"/>
      <c r="AG128" s="10">
        <f t="shared" si="30"/>
        <v>1.5979191385260272E-2</v>
      </c>
      <c r="AH128" s="10">
        <f t="shared" si="31"/>
        <v>2.8302080919684336E-3</v>
      </c>
    </row>
    <row r="129" spans="1:34" x14ac:dyDescent="0.2">
      <c r="A129" s="10">
        <v>-236</v>
      </c>
      <c r="B129" s="10">
        <v>371.02</v>
      </c>
      <c r="C129" s="10">
        <f t="shared" si="16"/>
        <v>3.7101999999999995E-4</v>
      </c>
      <c r="D129" s="10"/>
      <c r="E129" s="10">
        <v>0.60899999999999999</v>
      </c>
      <c r="F129" s="10"/>
      <c r="G129" s="10">
        <v>0.72499999999999998</v>
      </c>
      <c r="H129" s="10">
        <v>0.67600000000000005</v>
      </c>
      <c r="I129" s="10">
        <v>0.66</v>
      </c>
      <c r="J129" s="10">
        <v>0.374</v>
      </c>
      <c r="K129" s="10"/>
      <c r="L129" s="10">
        <f t="shared" si="17"/>
        <v>3.7101999999999995E-4</v>
      </c>
      <c r="M129" s="10"/>
      <c r="N129" s="10">
        <f t="shared" si="18"/>
        <v>2.3700000000000045</v>
      </c>
      <c r="O129" s="10">
        <f t="shared" si="19"/>
        <v>2.6000000000000023E-2</v>
      </c>
      <c r="P129" s="10"/>
      <c r="Q129" s="10">
        <f t="shared" si="20"/>
        <v>2.3700000000000197E-6</v>
      </c>
      <c r="R129" s="10">
        <f t="shared" si="21"/>
        <v>2600</v>
      </c>
      <c r="S129" s="10"/>
      <c r="T129" s="10">
        <f t="shared" si="22"/>
        <v>60900</v>
      </c>
      <c r="U129" s="10"/>
      <c r="V129" s="10">
        <f t="shared" si="23"/>
        <v>6.5656632087459883</v>
      </c>
      <c r="W129" s="10"/>
      <c r="X129" s="10">
        <f t="shared" si="24"/>
        <v>-0.21538270736712464</v>
      </c>
      <c r="Y129" s="10">
        <f t="shared" si="25"/>
        <v>2.5693973210854648</v>
      </c>
      <c r="Z129" s="10"/>
      <c r="AA129" s="10">
        <f t="shared" si="26"/>
        <v>1.815643265910033E-2</v>
      </c>
      <c r="AB129" s="10">
        <f t="shared" si="27"/>
        <v>2.7653615608724813E-3</v>
      </c>
      <c r="AC129" s="10"/>
      <c r="AD129" s="10">
        <f t="shared" si="28"/>
        <v>4.7846172926328752</v>
      </c>
      <c r="AE129" s="10">
        <f t="shared" si="29"/>
        <v>-3.4306026789145352</v>
      </c>
      <c r="AF129" s="10"/>
      <c r="AG129" s="10">
        <f t="shared" si="30"/>
        <v>1.815643265910083E-2</v>
      </c>
      <c r="AH129" s="10">
        <f t="shared" si="31"/>
        <v>2.7653615608724813E-3</v>
      </c>
    </row>
    <row r="130" spans="1:34" x14ac:dyDescent="0.2">
      <c r="A130" s="10">
        <v>-235</v>
      </c>
      <c r="B130" s="10">
        <v>373.39</v>
      </c>
      <c r="C130" s="10">
        <f t="shared" si="16"/>
        <v>3.7338999999999997E-4</v>
      </c>
      <c r="D130" s="10"/>
      <c r="E130" s="10">
        <v>0.63500000000000001</v>
      </c>
      <c r="F130" s="10"/>
      <c r="G130" s="10">
        <v>0.72599999999999998</v>
      </c>
      <c r="H130" s="10">
        <v>0.68400000000000005</v>
      </c>
      <c r="I130" s="10">
        <v>0.67400000000000004</v>
      </c>
      <c r="J130" s="10">
        <v>0.45700000000000002</v>
      </c>
      <c r="K130" s="10"/>
      <c r="L130" s="10">
        <f t="shared" si="17"/>
        <v>3.7338999999999997E-4</v>
      </c>
      <c r="M130" s="10"/>
      <c r="N130" s="10">
        <f t="shared" si="18"/>
        <v>2.3300000000000409</v>
      </c>
      <c r="O130" s="10">
        <f t="shared" si="19"/>
        <v>3.2000000000000028E-2</v>
      </c>
      <c r="P130" s="10"/>
      <c r="Q130" s="10">
        <f t="shared" si="20"/>
        <v>2.3300000000000404E-6</v>
      </c>
      <c r="R130" s="10">
        <f t="shared" si="21"/>
        <v>3200</v>
      </c>
      <c r="S130" s="10"/>
      <c r="T130" s="10">
        <f t="shared" si="22"/>
        <v>63500</v>
      </c>
      <c r="U130" s="10"/>
      <c r="V130" s="10">
        <f t="shared" si="23"/>
        <v>7.9034140786471863</v>
      </c>
      <c r="W130" s="10"/>
      <c r="X130" s="10">
        <f t="shared" si="24"/>
        <v>-0.19722627470802431</v>
      </c>
      <c r="Y130" s="10">
        <f t="shared" si="25"/>
        <v>2.5721626826463373</v>
      </c>
      <c r="Z130" s="10"/>
      <c r="AA130" s="10">
        <f t="shared" si="26"/>
        <v>2.1352108624573291E-2</v>
      </c>
      <c r="AB130" s="10">
        <f t="shared" si="27"/>
        <v>2.7016310182026437E-3</v>
      </c>
      <c r="AC130" s="10"/>
      <c r="AD130" s="10">
        <f t="shared" si="28"/>
        <v>4.802773725291976</v>
      </c>
      <c r="AE130" s="10">
        <f t="shared" si="29"/>
        <v>-3.4278373173536627</v>
      </c>
      <c r="AF130" s="10"/>
      <c r="AG130" s="10">
        <f t="shared" si="30"/>
        <v>2.1352108624572708E-2</v>
      </c>
      <c r="AH130" s="10">
        <f t="shared" si="31"/>
        <v>2.7016310182026437E-3</v>
      </c>
    </row>
    <row r="131" spans="1:34" x14ac:dyDescent="0.2">
      <c r="A131" s="10">
        <v>-234</v>
      </c>
      <c r="B131" s="10">
        <v>375.72</v>
      </c>
      <c r="C131" s="10">
        <f t="shared" si="16"/>
        <v>3.7572000000000001E-4</v>
      </c>
      <c r="D131" s="10"/>
      <c r="E131" s="10">
        <v>0.66700000000000004</v>
      </c>
      <c r="F131" s="10"/>
      <c r="G131" s="10">
        <v>0.73599999999999999</v>
      </c>
      <c r="H131" s="10">
        <v>0.69399999999999995</v>
      </c>
      <c r="I131" s="10">
        <v>0.68700000000000006</v>
      </c>
      <c r="J131" s="10">
        <v>0.55300000000000005</v>
      </c>
      <c r="K131" s="10"/>
      <c r="L131" s="10">
        <f t="shared" si="17"/>
        <v>3.7572000000000001E-4</v>
      </c>
      <c r="M131" s="10"/>
      <c r="N131" s="10">
        <f t="shared" si="18"/>
        <v>2.2899999999999636</v>
      </c>
      <c r="O131" s="10">
        <f t="shared" si="19"/>
        <v>3.2999999999999918E-2</v>
      </c>
      <c r="P131" s="10"/>
      <c r="Q131" s="10">
        <f t="shared" si="20"/>
        <v>2.2899999999999527E-6</v>
      </c>
      <c r="R131" s="10">
        <f t="shared" si="21"/>
        <v>3300</v>
      </c>
      <c r="S131" s="10"/>
      <c r="T131" s="10">
        <f t="shared" si="22"/>
        <v>66700</v>
      </c>
      <c r="U131" s="10"/>
      <c r="V131" s="10">
        <f t="shared" si="23"/>
        <v>7.9471021026805655</v>
      </c>
      <c r="W131" s="10"/>
      <c r="X131" s="10">
        <f t="shared" si="24"/>
        <v>-0.17587416608345102</v>
      </c>
      <c r="Y131" s="10">
        <f t="shared" si="25"/>
        <v>2.5748643136645399</v>
      </c>
      <c r="Z131" s="10"/>
      <c r="AA131" s="10">
        <f t="shared" si="26"/>
        <v>2.0972206097707835E-2</v>
      </c>
      <c r="AB131" s="10">
        <f t="shared" si="27"/>
        <v>2.6389752927213905E-3</v>
      </c>
      <c r="AC131" s="10"/>
      <c r="AD131" s="10">
        <f t="shared" si="28"/>
        <v>4.8241258339165487</v>
      </c>
      <c r="AE131" s="10">
        <f t="shared" si="29"/>
        <v>-3.4251356863354601</v>
      </c>
      <c r="AF131" s="10"/>
      <c r="AG131" s="10">
        <f t="shared" si="30"/>
        <v>2.0972206097708224E-2</v>
      </c>
      <c r="AH131" s="10">
        <f t="shared" si="31"/>
        <v>2.6389752927213905E-3</v>
      </c>
    </row>
    <row r="132" spans="1:34" x14ac:dyDescent="0.2">
      <c r="A132" s="10">
        <v>-233</v>
      </c>
      <c r="B132" s="10">
        <v>378.01</v>
      </c>
      <c r="C132" s="10">
        <f t="shared" si="16"/>
        <v>3.7800999999999997E-4</v>
      </c>
      <c r="D132" s="10"/>
      <c r="E132" s="10">
        <v>0.7</v>
      </c>
      <c r="F132" s="10"/>
      <c r="G132" s="10">
        <v>0.74299999999999999</v>
      </c>
      <c r="H132" s="10">
        <v>0.70399999999999996</v>
      </c>
      <c r="I132" s="10">
        <v>0.69699999999999995</v>
      </c>
      <c r="J132" s="10">
        <v>0.65600000000000003</v>
      </c>
      <c r="K132" s="10"/>
      <c r="L132" s="10">
        <f t="shared" si="17"/>
        <v>3.7800999999999997E-4</v>
      </c>
      <c r="M132" s="10"/>
      <c r="N132" s="10">
        <f t="shared" si="18"/>
        <v>2.25</v>
      </c>
      <c r="O132" s="10">
        <f t="shared" si="19"/>
        <v>3.400000000000003E-2</v>
      </c>
      <c r="P132" s="10"/>
      <c r="Q132" s="10">
        <f t="shared" si="20"/>
        <v>2.2500000000000276E-6</v>
      </c>
      <c r="R132" s="10">
        <f t="shared" si="21"/>
        <v>3400</v>
      </c>
      <c r="S132" s="10"/>
      <c r="T132" s="10">
        <f t="shared" si="22"/>
        <v>70000</v>
      </c>
      <c r="U132" s="10"/>
      <c r="V132" s="10">
        <f t="shared" si="23"/>
        <v>7.9919222051608836</v>
      </c>
      <c r="W132" s="10"/>
      <c r="X132" s="10">
        <f t="shared" si="24"/>
        <v>-0.15490195998574319</v>
      </c>
      <c r="Y132" s="10">
        <f t="shared" si="25"/>
        <v>2.5775032889572613</v>
      </c>
      <c r="Z132" s="10"/>
      <c r="AA132" s="10">
        <f t="shared" si="26"/>
        <v>2.0598019901813702E-2</v>
      </c>
      <c r="AB132" s="10">
        <f t="shared" si="27"/>
        <v>2.5773549057461764E-3</v>
      </c>
      <c r="AC132" s="10"/>
      <c r="AD132" s="10">
        <f t="shared" si="28"/>
        <v>4.8450980400142569</v>
      </c>
      <c r="AE132" s="10">
        <f t="shared" si="29"/>
        <v>-3.4224967110427387</v>
      </c>
      <c r="AF132" s="10"/>
      <c r="AG132" s="10">
        <f t="shared" si="30"/>
        <v>2.0598019901813203E-2</v>
      </c>
      <c r="AH132" s="10">
        <f t="shared" si="31"/>
        <v>2.5773549057461764E-3</v>
      </c>
    </row>
    <row r="133" spans="1:34" x14ac:dyDescent="0.2">
      <c r="A133" s="10">
        <v>-232</v>
      </c>
      <c r="B133" s="10">
        <v>380.26</v>
      </c>
      <c r="C133" s="10">
        <f t="shared" si="16"/>
        <v>3.8025999999999999E-4</v>
      </c>
      <c r="D133" s="10"/>
      <c r="E133" s="10">
        <v>0.73399999999999999</v>
      </c>
      <c r="F133" s="10"/>
      <c r="G133" s="10">
        <v>0.76300000000000001</v>
      </c>
      <c r="H133" s="10">
        <v>0.71099999999999997</v>
      </c>
      <c r="I133" s="10">
        <v>0.70199999999999996</v>
      </c>
      <c r="J133" s="10">
        <v>0.76</v>
      </c>
      <c r="K133" s="10"/>
      <c r="L133" s="10">
        <f t="shared" si="17"/>
        <v>3.8025999999999999E-4</v>
      </c>
      <c r="M133" s="10"/>
      <c r="N133" s="10">
        <f t="shared" si="18"/>
        <v>2.2100000000000364</v>
      </c>
      <c r="O133" s="10">
        <f t="shared" si="19"/>
        <v>3.3000000000000029E-2</v>
      </c>
      <c r="P133" s="10"/>
      <c r="Q133" s="10">
        <f t="shared" si="20"/>
        <v>2.2099999999999941E-6</v>
      </c>
      <c r="R133" s="10">
        <f t="shared" si="21"/>
        <v>3300</v>
      </c>
      <c r="S133" s="10"/>
      <c r="T133" s="10">
        <f t="shared" si="22"/>
        <v>73400</v>
      </c>
      <c r="U133" s="10"/>
      <c r="V133" s="10">
        <f t="shared" si="23"/>
        <v>7.588930484554818</v>
      </c>
      <c r="W133" s="10"/>
      <c r="X133" s="10">
        <f t="shared" si="24"/>
        <v>-0.13430394008392949</v>
      </c>
      <c r="Y133" s="10">
        <f t="shared" si="25"/>
        <v>2.5800806438630075</v>
      </c>
      <c r="Z133" s="10"/>
      <c r="AA133" s="10">
        <f t="shared" si="26"/>
        <v>1.909930403291045E-2</v>
      </c>
      <c r="AB133" s="10">
        <f t="shared" si="27"/>
        <v>2.5167319784760167E-3</v>
      </c>
      <c r="AC133" s="10"/>
      <c r="AD133" s="10">
        <f t="shared" si="28"/>
        <v>4.8656960599160701</v>
      </c>
      <c r="AE133" s="10">
        <f t="shared" si="29"/>
        <v>-3.4199193561369925</v>
      </c>
      <c r="AF133" s="10"/>
      <c r="AG133" s="10">
        <f t="shared" si="30"/>
        <v>1.9099304032910602E-2</v>
      </c>
      <c r="AH133" s="10">
        <f t="shared" si="31"/>
        <v>2.5167319784760167E-3</v>
      </c>
    </row>
    <row r="134" spans="1:34" x14ac:dyDescent="0.2">
      <c r="A134" s="10">
        <v>-231</v>
      </c>
      <c r="B134" s="10">
        <v>382.47</v>
      </c>
      <c r="C134" s="10">
        <f t="shared" ref="C134:C197" si="32">B134*10^-6</f>
        <v>3.8246999999999999E-4</v>
      </c>
      <c r="D134" s="10"/>
      <c r="E134" s="10">
        <v>0.76700000000000002</v>
      </c>
      <c r="F134" s="10"/>
      <c r="G134" s="10">
        <v>0.77200000000000002</v>
      </c>
      <c r="H134" s="10">
        <v>0.72299999999999998</v>
      </c>
      <c r="I134" s="10">
        <v>0.70899999999999996</v>
      </c>
      <c r="J134" s="10">
        <v>0.86499999999999999</v>
      </c>
      <c r="K134" s="10"/>
      <c r="L134" s="10">
        <f t="shared" ref="L134:L197" si="33">C134</f>
        <v>3.8246999999999999E-4</v>
      </c>
      <c r="M134" s="10"/>
      <c r="N134" s="10">
        <f t="shared" ref="N134:N197" si="34">B135-B134</f>
        <v>2.1599999999999682</v>
      </c>
      <c r="O134" s="10">
        <f t="shared" ref="O134:O197" si="35">E135-E134</f>
        <v>3.2000000000000028E-2</v>
      </c>
      <c r="P134" s="10"/>
      <c r="Q134" s="10">
        <f t="shared" ref="Q134:Q197" si="36">L135-L134</f>
        <v>2.1599999999999658E-6</v>
      </c>
      <c r="R134" s="10">
        <f t="shared" ref="R134:R197" si="37">T135-T134</f>
        <v>3200</v>
      </c>
      <c r="S134" s="10"/>
      <c r="T134" s="10">
        <f t="shared" ref="T134:T197" si="38">E134*10^5</f>
        <v>76700</v>
      </c>
      <c r="U134" s="10"/>
      <c r="V134" s="10">
        <f t="shared" ref="V134:V197" si="39">((AD135-AD134)/(AE135-AE134))</f>
        <v>7.2579799308011719</v>
      </c>
      <c r="W134" s="10"/>
      <c r="X134" s="10">
        <f t="shared" ref="X134:X197" si="40">LOG(E134)</f>
        <v>-0.11520463605101904</v>
      </c>
      <c r="Y134" s="10">
        <f t="shared" ref="Y134:Y197" si="41">LOG(B134)</f>
        <v>2.5825973758414835</v>
      </c>
      <c r="Z134" s="10"/>
      <c r="AA134" s="10">
        <f t="shared" ref="AA134:AA197" si="42">X135-X134</f>
        <v>1.7751415365010445E-2</v>
      </c>
      <c r="AB134" s="10">
        <f t="shared" ref="AB134:AB197" si="43">Y135-Y134</f>
        <v>2.4457790644580868E-3</v>
      </c>
      <c r="AC134" s="10"/>
      <c r="AD134" s="10">
        <f t="shared" ref="AD134:AD197" si="44">LOG(T134)</f>
        <v>4.8847953639489807</v>
      </c>
      <c r="AE134" s="10">
        <f t="shared" ref="AE134:AE197" si="45">LOG(C134)</f>
        <v>-3.4174026241585165</v>
      </c>
      <c r="AF134" s="10"/>
      <c r="AG134" s="10">
        <f t="shared" ref="AG134:AG197" si="46">AD135-AD134</f>
        <v>1.7751415365010459E-2</v>
      </c>
      <c r="AH134" s="10">
        <f t="shared" ref="AH134:AH197" si="47">AE135-AE134</f>
        <v>2.4457790644580868E-3</v>
      </c>
    </row>
    <row r="135" spans="1:34" x14ac:dyDescent="0.2">
      <c r="A135" s="10">
        <v>-230</v>
      </c>
      <c r="B135" s="10">
        <v>384.63</v>
      </c>
      <c r="C135" s="10">
        <f t="shared" si="32"/>
        <v>3.8462999999999995E-4</v>
      </c>
      <c r="D135" s="10"/>
      <c r="E135" s="10">
        <v>0.79900000000000004</v>
      </c>
      <c r="F135" s="10"/>
      <c r="G135" s="10">
        <v>0.78100000000000003</v>
      </c>
      <c r="H135" s="10">
        <v>0.73099999999999998</v>
      </c>
      <c r="I135" s="10">
        <v>0.72499999999999998</v>
      </c>
      <c r="J135" s="10">
        <v>0.95699999999999996</v>
      </c>
      <c r="K135" s="10"/>
      <c r="L135" s="10">
        <f t="shared" si="33"/>
        <v>3.8462999999999995E-4</v>
      </c>
      <c r="M135" s="10"/>
      <c r="N135" s="10">
        <f t="shared" si="34"/>
        <v>2.1299999999999955</v>
      </c>
      <c r="O135" s="10">
        <f t="shared" si="35"/>
        <v>2.1999999999999909E-2</v>
      </c>
      <c r="P135" s="10"/>
      <c r="Q135" s="10">
        <f t="shared" si="36"/>
        <v>2.1300000000000355E-6</v>
      </c>
      <c r="R135" s="10">
        <f t="shared" si="37"/>
        <v>2200</v>
      </c>
      <c r="S135" s="10"/>
      <c r="T135" s="10">
        <f t="shared" si="38"/>
        <v>79900</v>
      </c>
      <c r="U135" s="10"/>
      <c r="V135" s="10">
        <f t="shared" si="39"/>
        <v>4.9184432381897745</v>
      </c>
      <c r="W135" s="10"/>
      <c r="X135" s="10">
        <f t="shared" si="40"/>
        <v>-9.745322068600859E-2</v>
      </c>
      <c r="Y135" s="10">
        <f t="shared" si="41"/>
        <v>2.5850431549059416</v>
      </c>
      <c r="Z135" s="10"/>
      <c r="AA135" s="10">
        <f t="shared" si="42"/>
        <v>1.1796377805449343E-2</v>
      </c>
      <c r="AB135" s="10">
        <f t="shared" si="43"/>
        <v>2.3983966540175317E-3</v>
      </c>
      <c r="AC135" s="10"/>
      <c r="AD135" s="10">
        <f t="shared" si="44"/>
        <v>4.9025467793139912</v>
      </c>
      <c r="AE135" s="10">
        <f t="shared" si="45"/>
        <v>-3.4149568450940584</v>
      </c>
      <c r="AF135" s="10"/>
      <c r="AG135" s="10">
        <f t="shared" si="46"/>
        <v>1.1796377805449509E-2</v>
      </c>
      <c r="AH135" s="10">
        <f t="shared" si="47"/>
        <v>2.3983966540175317E-3</v>
      </c>
    </row>
    <row r="136" spans="1:34" x14ac:dyDescent="0.2">
      <c r="A136" s="10">
        <v>-229</v>
      </c>
      <c r="B136" s="10">
        <v>386.76</v>
      </c>
      <c r="C136" s="10">
        <f t="shared" si="32"/>
        <v>3.8675999999999999E-4</v>
      </c>
      <c r="D136" s="10"/>
      <c r="E136" s="10">
        <v>0.82099999999999995</v>
      </c>
      <c r="F136" s="10"/>
      <c r="G136" s="10">
        <v>0.78300000000000003</v>
      </c>
      <c r="H136" s="10">
        <v>0.74099999999999999</v>
      </c>
      <c r="I136" s="10">
        <v>0.73799999999999999</v>
      </c>
      <c r="J136" s="10">
        <v>1.0209999999999999</v>
      </c>
      <c r="K136" s="10"/>
      <c r="L136" s="10">
        <f t="shared" si="33"/>
        <v>3.8675999999999999E-4</v>
      </c>
      <c r="M136" s="10"/>
      <c r="N136" s="10">
        <f t="shared" si="34"/>
        <v>2.0799999999999841</v>
      </c>
      <c r="O136" s="10">
        <f t="shared" si="35"/>
        <v>1.4000000000000012E-2</v>
      </c>
      <c r="P136" s="10"/>
      <c r="Q136" s="10">
        <f t="shared" si="36"/>
        <v>2.079999999999953E-6</v>
      </c>
      <c r="R136" s="10">
        <f t="shared" si="37"/>
        <v>1400</v>
      </c>
      <c r="S136" s="10"/>
      <c r="T136" s="10">
        <f t="shared" si="38"/>
        <v>82100</v>
      </c>
      <c r="U136" s="10"/>
      <c r="V136" s="10">
        <f t="shared" si="39"/>
        <v>3.1524737171771635</v>
      </c>
      <c r="W136" s="10"/>
      <c r="X136" s="10">
        <f t="shared" si="40"/>
        <v>-8.5656842880559247E-2</v>
      </c>
      <c r="Y136" s="10">
        <f t="shared" si="41"/>
        <v>2.5874415515599591</v>
      </c>
      <c r="Z136" s="10"/>
      <c r="AA136" s="10">
        <f t="shared" si="42"/>
        <v>7.3433183641613137E-3</v>
      </c>
      <c r="AB136" s="10">
        <f t="shared" si="43"/>
        <v>2.3293828983090847E-3</v>
      </c>
      <c r="AC136" s="10"/>
      <c r="AD136" s="10">
        <f t="shared" si="44"/>
        <v>4.9143431571194407</v>
      </c>
      <c r="AE136" s="10">
        <f t="shared" si="45"/>
        <v>-3.4125584484400409</v>
      </c>
      <c r="AF136" s="10"/>
      <c r="AG136" s="10">
        <f t="shared" si="46"/>
        <v>7.3433183641613553E-3</v>
      </c>
      <c r="AH136" s="10">
        <f t="shared" si="47"/>
        <v>2.3293828983090847E-3</v>
      </c>
    </row>
    <row r="137" spans="1:34" x14ac:dyDescent="0.2">
      <c r="A137" s="10">
        <v>-228</v>
      </c>
      <c r="B137" s="10">
        <v>388.84</v>
      </c>
      <c r="C137" s="10">
        <f t="shared" si="32"/>
        <v>3.8883999999999994E-4</v>
      </c>
      <c r="D137" s="10"/>
      <c r="E137" s="10">
        <v>0.83499999999999996</v>
      </c>
      <c r="F137" s="10"/>
      <c r="G137" s="10">
        <v>0.79100000000000004</v>
      </c>
      <c r="H137" s="10">
        <v>0.752</v>
      </c>
      <c r="I137" s="10">
        <v>0.747</v>
      </c>
      <c r="J137" s="10">
        <v>1.048</v>
      </c>
      <c r="K137" s="10"/>
      <c r="L137" s="10">
        <f t="shared" si="33"/>
        <v>3.8883999999999994E-4</v>
      </c>
      <c r="M137" s="10"/>
      <c r="N137" s="10">
        <f t="shared" si="34"/>
        <v>2.0400000000000205</v>
      </c>
      <c r="O137" s="10">
        <f t="shared" si="35"/>
        <v>-1.0000000000000009E-3</v>
      </c>
      <c r="P137" s="10"/>
      <c r="Q137" s="10">
        <f t="shared" si="36"/>
        <v>2.0400000000000279E-6</v>
      </c>
      <c r="R137" s="10">
        <f t="shared" si="37"/>
        <v>-100</v>
      </c>
      <c r="S137" s="10"/>
      <c r="T137" s="10">
        <f t="shared" si="38"/>
        <v>83500</v>
      </c>
      <c r="U137" s="10"/>
      <c r="V137" s="10">
        <f t="shared" si="39"/>
        <v>-0.22900830431544983</v>
      </c>
      <c r="W137" s="10"/>
      <c r="X137" s="10">
        <f t="shared" si="40"/>
        <v>-7.8313524516397934E-2</v>
      </c>
      <c r="Y137" s="10">
        <f t="shared" si="41"/>
        <v>2.5897709344582682</v>
      </c>
      <c r="Z137" s="10"/>
      <c r="AA137" s="10">
        <f t="shared" si="42"/>
        <v>-5.204248458633709E-4</v>
      </c>
      <c r="AB137" s="10">
        <f t="shared" si="43"/>
        <v>2.2725151710933922E-3</v>
      </c>
      <c r="AC137" s="10"/>
      <c r="AD137" s="10">
        <f t="shared" si="44"/>
        <v>4.9216864754836021</v>
      </c>
      <c r="AE137" s="10">
        <f t="shared" si="45"/>
        <v>-3.4102290655417318</v>
      </c>
      <c r="AF137" s="10"/>
      <c r="AG137" s="10">
        <f t="shared" si="46"/>
        <v>-5.2042484586323212E-4</v>
      </c>
      <c r="AH137" s="10">
        <f t="shared" si="47"/>
        <v>2.2725151710933922E-3</v>
      </c>
    </row>
    <row r="138" spans="1:34" x14ac:dyDescent="0.2">
      <c r="A138" s="10">
        <v>-227</v>
      </c>
      <c r="B138" s="10">
        <v>390.88</v>
      </c>
      <c r="C138" s="10">
        <f t="shared" si="32"/>
        <v>3.9087999999999997E-4</v>
      </c>
      <c r="D138" s="10"/>
      <c r="E138" s="10">
        <v>0.83399999999999996</v>
      </c>
      <c r="F138" s="10"/>
      <c r="G138" s="10">
        <v>0.80300000000000005</v>
      </c>
      <c r="H138" s="10">
        <v>0.754</v>
      </c>
      <c r="I138" s="10">
        <v>0.754</v>
      </c>
      <c r="J138" s="10">
        <v>1.0229999999999999</v>
      </c>
      <c r="K138" s="10"/>
      <c r="L138" s="10">
        <f t="shared" si="33"/>
        <v>3.9087999999999997E-4</v>
      </c>
      <c r="M138" s="10"/>
      <c r="N138" s="10">
        <f t="shared" si="34"/>
        <v>1.9900000000000091</v>
      </c>
      <c r="O138" s="10">
        <f t="shared" si="35"/>
        <v>-6.0000000000000053E-3</v>
      </c>
      <c r="P138" s="10"/>
      <c r="Q138" s="10">
        <f t="shared" si="36"/>
        <v>1.9899999999999996E-6</v>
      </c>
      <c r="R138" s="10">
        <f t="shared" si="37"/>
        <v>-600</v>
      </c>
      <c r="S138" s="10"/>
      <c r="T138" s="10">
        <f t="shared" si="38"/>
        <v>83400</v>
      </c>
      <c r="U138" s="10"/>
      <c r="V138" s="10">
        <f t="shared" si="39"/>
        <v>-1.4218234141899959</v>
      </c>
      <c r="W138" s="10"/>
      <c r="X138" s="10">
        <f t="shared" si="40"/>
        <v>-7.8833949362261305E-2</v>
      </c>
      <c r="Y138" s="10">
        <f t="shared" si="41"/>
        <v>2.5920434496293616</v>
      </c>
      <c r="Z138" s="10"/>
      <c r="AA138" s="10">
        <f t="shared" si="42"/>
        <v>-3.1357138528585737E-3</v>
      </c>
      <c r="AB138" s="10">
        <f t="shared" si="43"/>
        <v>2.2054172280214779E-3</v>
      </c>
      <c r="AC138" s="10"/>
      <c r="AD138" s="10">
        <f t="shared" si="44"/>
        <v>4.9211660506377388</v>
      </c>
      <c r="AE138" s="10">
        <f t="shared" si="45"/>
        <v>-3.4079565503706384</v>
      </c>
      <c r="AF138" s="10"/>
      <c r="AG138" s="10">
        <f t="shared" si="46"/>
        <v>-3.1357138528589346E-3</v>
      </c>
      <c r="AH138" s="10">
        <f t="shared" si="47"/>
        <v>2.2054172280214779E-3</v>
      </c>
    </row>
    <row r="139" spans="1:34" x14ac:dyDescent="0.2">
      <c r="A139" s="10">
        <v>-226</v>
      </c>
      <c r="B139" s="10">
        <v>392.87</v>
      </c>
      <c r="C139" s="10">
        <f t="shared" si="32"/>
        <v>3.9286999999999997E-4</v>
      </c>
      <c r="D139" s="10"/>
      <c r="E139" s="10">
        <v>0.82799999999999996</v>
      </c>
      <c r="F139" s="10"/>
      <c r="G139" s="10">
        <v>0.81299999999999994</v>
      </c>
      <c r="H139" s="10">
        <v>0.754</v>
      </c>
      <c r="I139" s="10">
        <v>0.76100000000000001</v>
      </c>
      <c r="J139" s="10">
        <v>0.98399999999999999</v>
      </c>
      <c r="K139" s="10"/>
      <c r="L139" s="10">
        <f t="shared" si="33"/>
        <v>3.9286999999999997E-4</v>
      </c>
      <c r="M139" s="10"/>
      <c r="N139" s="10">
        <f t="shared" si="34"/>
        <v>1.9599999999999795</v>
      </c>
      <c r="O139" s="10">
        <f t="shared" si="35"/>
        <v>1.0000000000000009E-3</v>
      </c>
      <c r="P139" s="10"/>
      <c r="Q139" s="10">
        <f t="shared" si="36"/>
        <v>1.9600000000000151E-6</v>
      </c>
      <c r="R139" s="10">
        <f t="shared" si="37"/>
        <v>100</v>
      </c>
      <c r="S139" s="10"/>
      <c r="T139" s="10">
        <f t="shared" si="38"/>
        <v>82800</v>
      </c>
      <c r="U139" s="10"/>
      <c r="V139" s="10">
        <f t="shared" si="39"/>
        <v>0.24253891036360845</v>
      </c>
      <c r="W139" s="10"/>
      <c r="X139" s="10">
        <f t="shared" si="40"/>
        <v>-8.1969663215119878E-2</v>
      </c>
      <c r="Y139" s="10">
        <f t="shared" si="41"/>
        <v>2.5942488668573831</v>
      </c>
      <c r="Z139" s="10"/>
      <c r="AA139" s="10">
        <f t="shared" si="42"/>
        <v>5.2419376539340756E-4</v>
      </c>
      <c r="AB139" s="10">
        <f t="shared" si="43"/>
        <v>2.1612769868868398E-3</v>
      </c>
      <c r="AC139" s="10"/>
      <c r="AD139" s="10">
        <f t="shared" si="44"/>
        <v>4.9180303367848799</v>
      </c>
      <c r="AE139" s="10">
        <f t="shared" si="45"/>
        <v>-3.4057511331426169</v>
      </c>
      <c r="AF139" s="10"/>
      <c r="AG139" s="10">
        <f t="shared" si="46"/>
        <v>5.2419376539347695E-4</v>
      </c>
      <c r="AH139" s="10">
        <f t="shared" si="47"/>
        <v>2.1612769868868398E-3</v>
      </c>
    </row>
    <row r="140" spans="1:34" x14ac:dyDescent="0.2">
      <c r="A140" s="10">
        <v>-225</v>
      </c>
      <c r="B140" s="10">
        <v>394.83</v>
      </c>
      <c r="C140" s="10">
        <f t="shared" si="32"/>
        <v>3.9482999999999999E-4</v>
      </c>
      <c r="D140" s="10"/>
      <c r="E140" s="10">
        <v>0.82899999999999996</v>
      </c>
      <c r="F140" s="10"/>
      <c r="G140" s="10">
        <v>0.81899999999999995</v>
      </c>
      <c r="H140" s="10">
        <v>0.76200000000000001</v>
      </c>
      <c r="I140" s="10">
        <v>0.77</v>
      </c>
      <c r="J140" s="10">
        <v>0.96399999999999997</v>
      </c>
      <c r="K140" s="10"/>
      <c r="L140" s="10">
        <f t="shared" si="33"/>
        <v>3.9482999999999999E-4</v>
      </c>
      <c r="M140" s="10"/>
      <c r="N140" s="10">
        <f t="shared" si="34"/>
        <v>1.910000000000025</v>
      </c>
      <c r="O140" s="10">
        <f t="shared" si="35"/>
        <v>3.0000000000000027E-3</v>
      </c>
      <c r="P140" s="10"/>
      <c r="Q140" s="10">
        <f t="shared" si="36"/>
        <v>1.9099999999999868E-6</v>
      </c>
      <c r="R140" s="10">
        <f t="shared" si="37"/>
        <v>300</v>
      </c>
      <c r="S140" s="10"/>
      <c r="T140" s="10">
        <f t="shared" si="38"/>
        <v>82900</v>
      </c>
      <c r="U140" s="10"/>
      <c r="V140" s="10">
        <f t="shared" si="39"/>
        <v>0.74852655264106216</v>
      </c>
      <c r="W140" s="10"/>
      <c r="X140" s="10">
        <f t="shared" si="40"/>
        <v>-8.1445469449726471E-2</v>
      </c>
      <c r="Y140" s="10">
        <f t="shared" si="41"/>
        <v>2.5964101438442699</v>
      </c>
      <c r="Z140" s="10"/>
      <c r="AA140" s="10">
        <f t="shared" si="42"/>
        <v>1.5687957404503933E-3</v>
      </c>
      <c r="AB140" s="10">
        <f t="shared" si="43"/>
        <v>2.0958451439230252E-3</v>
      </c>
      <c r="AC140" s="10"/>
      <c r="AD140" s="10">
        <f t="shared" si="44"/>
        <v>4.9185545305502734</v>
      </c>
      <c r="AE140" s="10">
        <f t="shared" si="45"/>
        <v>-3.4035898561557301</v>
      </c>
      <c r="AF140" s="10"/>
      <c r="AG140" s="10">
        <f t="shared" si="46"/>
        <v>1.5687957404502129E-3</v>
      </c>
      <c r="AH140" s="10">
        <f t="shared" si="47"/>
        <v>2.0958451439230252E-3</v>
      </c>
    </row>
    <row r="141" spans="1:34" x14ac:dyDescent="0.2">
      <c r="A141" s="10">
        <v>-224</v>
      </c>
      <c r="B141" s="10">
        <v>396.74</v>
      </c>
      <c r="C141" s="10">
        <f t="shared" si="32"/>
        <v>3.9673999999999997E-4</v>
      </c>
      <c r="D141" s="10"/>
      <c r="E141" s="10">
        <v>0.83199999999999996</v>
      </c>
      <c r="F141" s="10"/>
      <c r="G141" s="10">
        <v>0.82399999999999995</v>
      </c>
      <c r="H141" s="10">
        <v>0.77100000000000002</v>
      </c>
      <c r="I141" s="10">
        <v>0.77700000000000002</v>
      </c>
      <c r="J141" s="10">
        <v>0.95699999999999996</v>
      </c>
      <c r="K141" s="10"/>
      <c r="L141" s="10">
        <f t="shared" si="33"/>
        <v>3.9673999999999997E-4</v>
      </c>
      <c r="M141" s="10"/>
      <c r="N141" s="10">
        <f t="shared" si="34"/>
        <v>1.8700000000000045</v>
      </c>
      <c r="O141" s="10">
        <f t="shared" si="35"/>
        <v>9.000000000000008E-3</v>
      </c>
      <c r="P141" s="10"/>
      <c r="Q141" s="10">
        <f t="shared" si="36"/>
        <v>1.8700000000000075E-6</v>
      </c>
      <c r="R141" s="10">
        <f t="shared" si="37"/>
        <v>900</v>
      </c>
      <c r="S141" s="10"/>
      <c r="T141" s="10">
        <f t="shared" si="38"/>
        <v>83200</v>
      </c>
      <c r="U141" s="10"/>
      <c r="V141" s="10">
        <f t="shared" si="39"/>
        <v>2.2880559315591369</v>
      </c>
      <c r="W141" s="10"/>
      <c r="X141" s="10">
        <f t="shared" si="40"/>
        <v>-7.9876673709276078E-2</v>
      </c>
      <c r="Y141" s="10">
        <f t="shared" si="41"/>
        <v>2.598505988988193</v>
      </c>
      <c r="Z141" s="10"/>
      <c r="AA141" s="10">
        <f t="shared" si="42"/>
        <v>4.6726695071882401E-3</v>
      </c>
      <c r="AB141" s="10">
        <f t="shared" si="43"/>
        <v>2.0422007358904537E-3</v>
      </c>
      <c r="AC141" s="10"/>
      <c r="AD141" s="10">
        <f t="shared" si="44"/>
        <v>4.9201233262907236</v>
      </c>
      <c r="AE141" s="10">
        <f t="shared" si="45"/>
        <v>-3.401494011011807</v>
      </c>
      <c r="AF141" s="10"/>
      <c r="AG141" s="10">
        <f t="shared" si="46"/>
        <v>4.6726695071885871E-3</v>
      </c>
      <c r="AH141" s="10">
        <f t="shared" si="47"/>
        <v>2.0422007358904537E-3</v>
      </c>
    </row>
    <row r="142" spans="1:34" x14ac:dyDescent="0.2">
      <c r="A142" s="10">
        <v>-223</v>
      </c>
      <c r="B142" s="10">
        <v>398.61</v>
      </c>
      <c r="C142" s="10">
        <f t="shared" si="32"/>
        <v>3.9860999999999998E-4</v>
      </c>
      <c r="D142" s="10"/>
      <c r="E142" s="10">
        <v>0.84099999999999997</v>
      </c>
      <c r="F142" s="10"/>
      <c r="G142" s="10">
        <v>0.83</v>
      </c>
      <c r="H142" s="10">
        <v>0.78400000000000003</v>
      </c>
      <c r="I142" s="10">
        <v>0.78500000000000003</v>
      </c>
      <c r="J142" s="10">
        <v>0.96499999999999997</v>
      </c>
      <c r="K142" s="10"/>
      <c r="L142" s="10">
        <f t="shared" si="33"/>
        <v>3.9860999999999998E-4</v>
      </c>
      <c r="M142" s="10"/>
      <c r="N142" s="10">
        <f t="shared" si="34"/>
        <v>1.8199999999999932</v>
      </c>
      <c r="O142" s="10">
        <f t="shared" si="35"/>
        <v>1.6000000000000014E-2</v>
      </c>
      <c r="P142" s="10"/>
      <c r="Q142" s="10">
        <f t="shared" si="36"/>
        <v>1.8200000000000334E-6</v>
      </c>
      <c r="R142" s="10">
        <f t="shared" si="37"/>
        <v>1600</v>
      </c>
      <c r="S142" s="10"/>
      <c r="T142" s="10">
        <f t="shared" si="38"/>
        <v>84100</v>
      </c>
      <c r="U142" s="10"/>
      <c r="V142" s="10">
        <f t="shared" si="39"/>
        <v>4.1370572662964316</v>
      </c>
      <c r="W142" s="10"/>
      <c r="X142" s="10">
        <f t="shared" si="40"/>
        <v>-7.5204004202087837E-2</v>
      </c>
      <c r="Y142" s="10">
        <f t="shared" si="41"/>
        <v>2.6005481897240834</v>
      </c>
      <c r="Z142" s="10"/>
      <c r="AA142" s="10">
        <f t="shared" si="42"/>
        <v>8.1848261252859961E-3</v>
      </c>
      <c r="AB142" s="10">
        <f t="shared" si="43"/>
        <v>1.9784174108408159E-3</v>
      </c>
      <c r="AC142" s="10"/>
      <c r="AD142" s="10">
        <f t="shared" si="44"/>
        <v>4.9247959957979122</v>
      </c>
      <c r="AE142" s="10">
        <f t="shared" si="45"/>
        <v>-3.3994518102759166</v>
      </c>
      <c r="AF142" s="10"/>
      <c r="AG142" s="10">
        <f t="shared" si="46"/>
        <v>8.1848261252863708E-3</v>
      </c>
      <c r="AH142" s="10">
        <f t="shared" si="47"/>
        <v>1.9784174108408159E-3</v>
      </c>
    </row>
    <row r="143" spans="1:34" x14ac:dyDescent="0.2">
      <c r="A143" s="10">
        <v>-222</v>
      </c>
      <c r="B143" s="10">
        <v>400.43</v>
      </c>
      <c r="C143" s="10">
        <f t="shared" si="32"/>
        <v>4.0043000000000001E-4</v>
      </c>
      <c r="D143" s="10"/>
      <c r="E143" s="10">
        <v>0.85699999999999998</v>
      </c>
      <c r="F143" s="10"/>
      <c r="G143" s="10">
        <v>0.84399999999999997</v>
      </c>
      <c r="H143" s="10">
        <v>0.79300000000000004</v>
      </c>
      <c r="I143" s="10">
        <v>0.79500000000000004</v>
      </c>
      <c r="J143" s="10">
        <v>0.997</v>
      </c>
      <c r="K143" s="10"/>
      <c r="L143" s="10">
        <f t="shared" si="33"/>
        <v>4.0043000000000001E-4</v>
      </c>
      <c r="M143" s="10"/>
      <c r="N143" s="10">
        <f t="shared" si="34"/>
        <v>1.7900000000000205</v>
      </c>
      <c r="O143" s="10">
        <f t="shared" si="35"/>
        <v>1.6000000000000014E-2</v>
      </c>
      <c r="P143" s="10"/>
      <c r="Q143" s="10">
        <f t="shared" si="36"/>
        <v>1.7899999999999947E-6</v>
      </c>
      <c r="R143" s="10">
        <f t="shared" si="37"/>
        <v>1600</v>
      </c>
      <c r="S143" s="10"/>
      <c r="T143" s="10">
        <f t="shared" si="38"/>
        <v>85700</v>
      </c>
      <c r="U143" s="10"/>
      <c r="V143" s="10">
        <f t="shared" si="39"/>
        <v>4.147235731434038</v>
      </c>
      <c r="W143" s="10"/>
      <c r="X143" s="10">
        <f t="shared" si="40"/>
        <v>-6.7019178076801841E-2</v>
      </c>
      <c r="Y143" s="10">
        <f t="shared" si="41"/>
        <v>2.6025266071349242</v>
      </c>
      <c r="Z143" s="10"/>
      <c r="AA143" s="10">
        <f t="shared" si="42"/>
        <v>8.0334217823715692E-3</v>
      </c>
      <c r="AB143" s="10">
        <f t="shared" si="43"/>
        <v>1.9370545352614954E-3</v>
      </c>
      <c r="AC143" s="10"/>
      <c r="AD143" s="10">
        <f t="shared" si="44"/>
        <v>4.9329808219231985</v>
      </c>
      <c r="AE143" s="10">
        <f t="shared" si="45"/>
        <v>-3.3974733928650758</v>
      </c>
      <c r="AF143" s="10"/>
      <c r="AG143" s="10">
        <f t="shared" si="46"/>
        <v>8.0334217823709864E-3</v>
      </c>
      <c r="AH143" s="10">
        <f t="shared" si="47"/>
        <v>1.9370545352610513E-3</v>
      </c>
    </row>
    <row r="144" spans="1:34" x14ac:dyDescent="0.2">
      <c r="A144" s="10">
        <v>-221</v>
      </c>
      <c r="B144" s="10">
        <v>402.22</v>
      </c>
      <c r="C144" s="10">
        <f t="shared" si="32"/>
        <v>4.0222000000000001E-4</v>
      </c>
      <c r="D144" s="10"/>
      <c r="E144" s="10">
        <v>0.873</v>
      </c>
      <c r="F144" s="10"/>
      <c r="G144" s="10">
        <v>0.84799999999999998</v>
      </c>
      <c r="H144" s="10">
        <v>0.80300000000000005</v>
      </c>
      <c r="I144" s="10">
        <v>0.80200000000000005</v>
      </c>
      <c r="J144" s="10">
        <v>1.038</v>
      </c>
      <c r="K144" s="10"/>
      <c r="L144" s="10">
        <f t="shared" si="33"/>
        <v>4.0222000000000001E-4</v>
      </c>
      <c r="M144" s="10"/>
      <c r="N144" s="10">
        <f t="shared" si="34"/>
        <v>1.7399999999999523</v>
      </c>
      <c r="O144" s="10">
        <f t="shared" si="35"/>
        <v>1.6000000000000014E-2</v>
      </c>
      <c r="P144" s="10"/>
      <c r="Q144" s="10">
        <f t="shared" si="36"/>
        <v>1.7399999999999664E-6</v>
      </c>
      <c r="R144" s="10">
        <f t="shared" si="37"/>
        <v>1600</v>
      </c>
      <c r="S144" s="10"/>
      <c r="T144" s="10">
        <f t="shared" si="38"/>
        <v>87300</v>
      </c>
      <c r="U144" s="10"/>
      <c r="V144" s="10">
        <f t="shared" si="39"/>
        <v>4.2073448805945937</v>
      </c>
      <c r="W144" s="10"/>
      <c r="X144" s="10">
        <f t="shared" si="40"/>
        <v>-5.8985756294430272E-2</v>
      </c>
      <c r="Y144" s="10">
        <f t="shared" si="41"/>
        <v>2.6044636616701857</v>
      </c>
      <c r="Z144" s="10"/>
      <c r="AA144" s="10">
        <f t="shared" si="42"/>
        <v>7.8875172646439701E-3</v>
      </c>
      <c r="AB144" s="10">
        <f t="shared" si="43"/>
        <v>1.8747018579392538E-3</v>
      </c>
      <c r="AC144" s="10"/>
      <c r="AD144" s="10">
        <f t="shared" si="44"/>
        <v>4.9410142437055695</v>
      </c>
      <c r="AE144" s="10">
        <f t="shared" si="45"/>
        <v>-3.3955363383298147</v>
      </c>
      <c r="AF144" s="10"/>
      <c r="AG144" s="10">
        <f t="shared" si="46"/>
        <v>7.8875172646437619E-3</v>
      </c>
      <c r="AH144" s="10">
        <f t="shared" si="47"/>
        <v>1.8747018579396979E-3</v>
      </c>
    </row>
    <row r="145" spans="1:34" x14ac:dyDescent="0.2">
      <c r="A145" s="10">
        <v>-220</v>
      </c>
      <c r="B145" s="10">
        <v>403.96</v>
      </c>
      <c r="C145" s="10">
        <f t="shared" si="32"/>
        <v>4.0395999999999997E-4</v>
      </c>
      <c r="D145" s="10"/>
      <c r="E145" s="10">
        <v>0.88900000000000001</v>
      </c>
      <c r="F145" s="10"/>
      <c r="G145" s="10">
        <v>0.85499999999999998</v>
      </c>
      <c r="H145" s="10">
        <v>0.81299999999999994</v>
      </c>
      <c r="I145" s="10">
        <v>0.81200000000000006</v>
      </c>
      <c r="J145" s="10">
        <v>1.0740000000000001</v>
      </c>
      <c r="K145" s="10"/>
      <c r="L145" s="10">
        <f t="shared" si="33"/>
        <v>4.0395999999999997E-4</v>
      </c>
      <c r="M145" s="10"/>
      <c r="N145" s="10">
        <f t="shared" si="34"/>
        <v>1.7000000000000455</v>
      </c>
      <c r="O145" s="10">
        <f t="shared" si="35"/>
        <v>1.2000000000000011E-2</v>
      </c>
      <c r="P145" s="10"/>
      <c r="Q145" s="10">
        <f t="shared" si="36"/>
        <v>1.7000000000000413E-6</v>
      </c>
      <c r="R145" s="10">
        <f t="shared" si="37"/>
        <v>1200</v>
      </c>
      <c r="S145" s="10"/>
      <c r="T145" s="10">
        <f t="shared" si="38"/>
        <v>88900</v>
      </c>
      <c r="U145" s="10"/>
      <c r="V145" s="10">
        <f t="shared" si="39"/>
        <v>3.1927608513023356</v>
      </c>
      <c r="W145" s="10"/>
      <c r="X145" s="10">
        <f t="shared" si="40"/>
        <v>-5.1098239029786302E-2</v>
      </c>
      <c r="Y145" s="10">
        <f t="shared" si="41"/>
        <v>2.606338363528125</v>
      </c>
      <c r="Z145" s="10"/>
      <c r="AA145" s="10">
        <f t="shared" si="42"/>
        <v>5.8230300088492892E-3</v>
      </c>
      <c r="AB145" s="10">
        <f t="shared" si="43"/>
        <v>1.8238227916365091E-3</v>
      </c>
      <c r="AC145" s="10"/>
      <c r="AD145" s="10">
        <f t="shared" si="44"/>
        <v>4.9489017609702133</v>
      </c>
      <c r="AE145" s="10">
        <f t="shared" si="45"/>
        <v>-3.393661636471875</v>
      </c>
      <c r="AF145" s="10"/>
      <c r="AG145" s="10">
        <f t="shared" si="46"/>
        <v>5.8230300088499831E-3</v>
      </c>
      <c r="AH145" s="10">
        <f t="shared" si="47"/>
        <v>1.8238227916365091E-3</v>
      </c>
    </row>
    <row r="146" spans="1:34" x14ac:dyDescent="0.2">
      <c r="A146" s="10">
        <v>-219</v>
      </c>
      <c r="B146" s="10">
        <v>405.66</v>
      </c>
      <c r="C146" s="10">
        <f t="shared" si="32"/>
        <v>4.0566000000000002E-4</v>
      </c>
      <c r="D146" s="10"/>
      <c r="E146" s="10">
        <v>0.90100000000000002</v>
      </c>
      <c r="F146" s="10"/>
      <c r="G146" s="10">
        <v>0.86199999999999999</v>
      </c>
      <c r="H146" s="10">
        <v>0.82299999999999995</v>
      </c>
      <c r="I146" s="10">
        <v>0.82199999999999995</v>
      </c>
      <c r="J146" s="10">
        <v>1.095</v>
      </c>
      <c r="K146" s="10"/>
      <c r="L146" s="10">
        <f t="shared" si="33"/>
        <v>4.0566000000000002E-4</v>
      </c>
      <c r="M146" s="10"/>
      <c r="N146" s="10">
        <f t="shared" si="34"/>
        <v>1.6499999999999773</v>
      </c>
      <c r="O146" s="10">
        <f t="shared" si="35"/>
        <v>9.000000000000008E-3</v>
      </c>
      <c r="P146" s="10"/>
      <c r="Q146" s="10">
        <f t="shared" si="36"/>
        <v>1.6499999999999588E-6</v>
      </c>
      <c r="R146" s="10">
        <f t="shared" si="37"/>
        <v>900</v>
      </c>
      <c r="S146" s="10"/>
      <c r="T146" s="10">
        <f t="shared" si="38"/>
        <v>90100</v>
      </c>
      <c r="U146" s="10"/>
      <c r="V146" s="10">
        <f t="shared" si="39"/>
        <v>2.4485986943780529</v>
      </c>
      <c r="W146" s="10"/>
      <c r="X146" s="10">
        <f t="shared" si="40"/>
        <v>-4.5275209020937013E-2</v>
      </c>
      <c r="Y146" s="10">
        <f t="shared" si="41"/>
        <v>2.6081621863197615</v>
      </c>
      <c r="Z146" s="10"/>
      <c r="AA146" s="10">
        <f t="shared" si="42"/>
        <v>4.3166013420306293E-3</v>
      </c>
      <c r="AB146" s="10">
        <f t="shared" si="43"/>
        <v>1.7628864019005874E-3</v>
      </c>
      <c r="AC146" s="10"/>
      <c r="AD146" s="10">
        <f t="shared" si="44"/>
        <v>4.9547247909790633</v>
      </c>
      <c r="AE146" s="10">
        <f t="shared" si="45"/>
        <v>-3.3918378136802385</v>
      </c>
      <c r="AF146" s="10"/>
      <c r="AG146" s="10">
        <f t="shared" si="46"/>
        <v>4.3166013420306015E-3</v>
      </c>
      <c r="AH146" s="10">
        <f t="shared" si="47"/>
        <v>1.7628864019005874E-3</v>
      </c>
    </row>
    <row r="147" spans="1:34" x14ac:dyDescent="0.2">
      <c r="A147" s="10">
        <v>-218</v>
      </c>
      <c r="B147" s="10">
        <v>407.31</v>
      </c>
      <c r="C147" s="10">
        <f t="shared" si="32"/>
        <v>4.0730999999999997E-4</v>
      </c>
      <c r="D147" s="10"/>
      <c r="E147" s="10">
        <v>0.91</v>
      </c>
      <c r="F147" s="10"/>
      <c r="G147" s="10">
        <v>0.86899999999999999</v>
      </c>
      <c r="H147" s="10">
        <v>0.83199999999999996</v>
      </c>
      <c r="I147" s="10">
        <v>0.83299999999999996</v>
      </c>
      <c r="J147" s="10">
        <v>1.107</v>
      </c>
      <c r="K147" s="10"/>
      <c r="L147" s="10">
        <f t="shared" si="33"/>
        <v>4.0730999999999997E-4</v>
      </c>
      <c r="M147" s="10"/>
      <c r="N147" s="10">
        <f t="shared" si="34"/>
        <v>1.6100000000000136</v>
      </c>
      <c r="O147" s="10">
        <f t="shared" si="35"/>
        <v>5.0000000000000044E-3</v>
      </c>
      <c r="P147" s="10"/>
      <c r="Q147" s="10">
        <f t="shared" si="36"/>
        <v>1.6100000000000337E-6</v>
      </c>
      <c r="R147" s="10">
        <f t="shared" si="37"/>
        <v>500</v>
      </c>
      <c r="S147" s="10"/>
      <c r="T147" s="10">
        <f t="shared" si="38"/>
        <v>91000</v>
      </c>
      <c r="U147" s="10"/>
      <c r="V147" s="10">
        <f t="shared" si="39"/>
        <v>1.3889747020739054</v>
      </c>
      <c r="W147" s="10"/>
      <c r="X147" s="10">
        <f t="shared" si="40"/>
        <v>-4.0958607678906384E-2</v>
      </c>
      <c r="Y147" s="10">
        <f t="shared" si="41"/>
        <v>2.6099250727216621</v>
      </c>
      <c r="Z147" s="10"/>
      <c r="AA147" s="10">
        <f t="shared" si="42"/>
        <v>2.3797017453546787E-3</v>
      </c>
      <c r="AB147" s="10">
        <f t="shared" si="43"/>
        <v>1.7132794008425378E-3</v>
      </c>
      <c r="AC147" s="10"/>
      <c r="AD147" s="10">
        <f t="shared" si="44"/>
        <v>4.9590413923210939</v>
      </c>
      <c r="AE147" s="10">
        <f t="shared" si="45"/>
        <v>-3.3900749272783379</v>
      </c>
      <c r="AF147" s="10"/>
      <c r="AG147" s="10">
        <f t="shared" si="46"/>
        <v>2.3797017453546232E-3</v>
      </c>
      <c r="AH147" s="10">
        <f t="shared" si="47"/>
        <v>1.7132794008425378E-3</v>
      </c>
    </row>
    <row r="148" spans="1:34" x14ac:dyDescent="0.2">
      <c r="A148" s="10">
        <v>-217</v>
      </c>
      <c r="B148" s="10">
        <v>408.92</v>
      </c>
      <c r="C148" s="10">
        <f t="shared" si="32"/>
        <v>4.0892000000000001E-4</v>
      </c>
      <c r="D148" s="10"/>
      <c r="E148" s="10">
        <v>0.91500000000000004</v>
      </c>
      <c r="F148" s="10"/>
      <c r="G148" s="10">
        <v>0.88200000000000001</v>
      </c>
      <c r="H148" s="10">
        <v>0.84099999999999997</v>
      </c>
      <c r="I148" s="10">
        <v>0.83799999999999997</v>
      </c>
      <c r="J148" s="10">
        <v>1.1000000000000001</v>
      </c>
      <c r="K148" s="10"/>
      <c r="L148" s="10">
        <f t="shared" si="33"/>
        <v>4.0892000000000001E-4</v>
      </c>
      <c r="M148" s="10"/>
      <c r="N148" s="10">
        <f t="shared" si="34"/>
        <v>1.5699999999999932</v>
      </c>
      <c r="O148" s="10">
        <f t="shared" si="35"/>
        <v>-1.0000000000000009E-3</v>
      </c>
      <c r="P148" s="10"/>
      <c r="Q148" s="10">
        <f t="shared" si="36"/>
        <v>1.5700000000000002E-6</v>
      </c>
      <c r="R148" s="10">
        <f t="shared" si="37"/>
        <v>-100</v>
      </c>
      <c r="S148" s="10"/>
      <c r="T148" s="10">
        <f t="shared" si="38"/>
        <v>91500</v>
      </c>
      <c r="U148" s="10"/>
      <c r="V148" s="10">
        <f t="shared" si="39"/>
        <v>-0.28535626614903997</v>
      </c>
      <c r="W148" s="10"/>
      <c r="X148" s="10">
        <f t="shared" si="40"/>
        <v>-3.8578905933551705E-2</v>
      </c>
      <c r="Y148" s="10">
        <f t="shared" si="41"/>
        <v>2.6116383521225046</v>
      </c>
      <c r="Z148" s="10"/>
      <c r="AA148" s="10">
        <f t="shared" si="42"/>
        <v>-4.7489833261685904E-4</v>
      </c>
      <c r="AB148" s="10">
        <f t="shared" si="43"/>
        <v>1.6642295577584676E-3</v>
      </c>
      <c r="AC148" s="10"/>
      <c r="AD148" s="10">
        <f t="shared" si="44"/>
        <v>4.9614210940664485</v>
      </c>
      <c r="AE148" s="10">
        <f t="shared" si="45"/>
        <v>-3.3883616478774954</v>
      </c>
      <c r="AF148" s="10"/>
      <c r="AG148" s="10">
        <f t="shared" si="46"/>
        <v>-4.7489833261682435E-4</v>
      </c>
      <c r="AH148" s="10">
        <f t="shared" si="47"/>
        <v>1.6642295577584676E-3</v>
      </c>
    </row>
    <row r="149" spans="1:34" x14ac:dyDescent="0.2">
      <c r="A149" s="10">
        <v>-216</v>
      </c>
      <c r="B149" s="10">
        <v>410.49</v>
      </c>
      <c r="C149" s="10">
        <f t="shared" si="32"/>
        <v>4.1049000000000001E-4</v>
      </c>
      <c r="D149" s="10"/>
      <c r="E149" s="10">
        <v>0.91400000000000003</v>
      </c>
      <c r="F149" s="10"/>
      <c r="G149" s="10">
        <v>0.89200000000000002</v>
      </c>
      <c r="H149" s="10">
        <v>0.85</v>
      </c>
      <c r="I149" s="10">
        <v>0.85</v>
      </c>
      <c r="J149" s="10">
        <v>1.0640000000000001</v>
      </c>
      <c r="K149" s="10"/>
      <c r="L149" s="10">
        <f t="shared" si="33"/>
        <v>4.1049000000000001E-4</v>
      </c>
      <c r="M149" s="10"/>
      <c r="N149" s="10">
        <f t="shared" si="34"/>
        <v>1.5299999999999727</v>
      </c>
      <c r="O149" s="10">
        <f t="shared" si="35"/>
        <v>-5.0000000000000044E-3</v>
      </c>
      <c r="P149" s="10"/>
      <c r="Q149" s="10">
        <f t="shared" si="36"/>
        <v>1.5299999999999667E-6</v>
      </c>
      <c r="R149" s="10">
        <f t="shared" si="37"/>
        <v>-500</v>
      </c>
      <c r="S149" s="10"/>
      <c r="T149" s="10">
        <f t="shared" si="38"/>
        <v>91400</v>
      </c>
      <c r="U149" s="10"/>
      <c r="V149" s="10">
        <f t="shared" si="39"/>
        <v>-1.4744623238104093</v>
      </c>
      <c r="W149" s="10"/>
      <c r="X149" s="10">
        <f t="shared" si="40"/>
        <v>-3.9053804266168564E-2</v>
      </c>
      <c r="Y149" s="10">
        <f t="shared" si="41"/>
        <v>2.6133025816802631</v>
      </c>
      <c r="Z149" s="10"/>
      <c r="AA149" s="10">
        <f t="shared" si="42"/>
        <v>-2.3823125118639724E-3</v>
      </c>
      <c r="AB149" s="10">
        <f t="shared" si="43"/>
        <v>1.6157160975858176E-3</v>
      </c>
      <c r="AC149" s="10"/>
      <c r="AD149" s="10">
        <f t="shared" si="44"/>
        <v>4.9609461957338317</v>
      </c>
      <c r="AE149" s="10">
        <f t="shared" si="45"/>
        <v>-3.3866974183197369</v>
      </c>
      <c r="AF149" s="10"/>
      <c r="AG149" s="10">
        <f t="shared" si="46"/>
        <v>-2.3823125118642707E-3</v>
      </c>
      <c r="AH149" s="10">
        <f t="shared" si="47"/>
        <v>1.6157160975858176E-3</v>
      </c>
    </row>
    <row r="150" spans="1:34" x14ac:dyDescent="0.2">
      <c r="A150" s="10">
        <v>-215</v>
      </c>
      <c r="B150" s="10">
        <v>412.02</v>
      </c>
      <c r="C150" s="10">
        <f t="shared" si="32"/>
        <v>4.1201999999999998E-4</v>
      </c>
      <c r="D150" s="10"/>
      <c r="E150" s="10">
        <v>0.90900000000000003</v>
      </c>
      <c r="F150" s="10"/>
      <c r="G150" s="10">
        <v>0.89700000000000002</v>
      </c>
      <c r="H150" s="10">
        <v>0.85899999999999999</v>
      </c>
      <c r="I150" s="10">
        <v>0.85599999999999998</v>
      </c>
      <c r="J150" s="10">
        <v>1.026</v>
      </c>
      <c r="K150" s="10"/>
      <c r="L150" s="10">
        <f t="shared" si="33"/>
        <v>4.1201999999999998E-4</v>
      </c>
      <c r="M150" s="10"/>
      <c r="N150" s="10">
        <f t="shared" si="34"/>
        <v>1.4800000000000182</v>
      </c>
      <c r="O150" s="10">
        <f t="shared" si="35"/>
        <v>-4.0000000000000036E-3</v>
      </c>
      <c r="P150" s="10"/>
      <c r="Q150" s="10">
        <f t="shared" si="36"/>
        <v>1.4799999999999926E-6</v>
      </c>
      <c r="R150" s="10">
        <f t="shared" si="37"/>
        <v>-400</v>
      </c>
      <c r="S150" s="10"/>
      <c r="T150" s="10">
        <f t="shared" si="38"/>
        <v>90900</v>
      </c>
      <c r="U150" s="10"/>
      <c r="V150" s="10">
        <f t="shared" si="39"/>
        <v>-1.2299538924516258</v>
      </c>
      <c r="W150" s="10"/>
      <c r="X150" s="10">
        <f t="shared" si="40"/>
        <v>-4.1436116778032536E-2</v>
      </c>
      <c r="Y150" s="10">
        <f t="shared" si="41"/>
        <v>2.6149182977778489</v>
      </c>
      <c r="Z150" s="10"/>
      <c r="AA150" s="10">
        <f t="shared" si="42"/>
        <v>-1.9153040167641383E-3</v>
      </c>
      <c r="AB150" s="10">
        <f t="shared" si="43"/>
        <v>1.5572161107164639E-3</v>
      </c>
      <c r="AC150" s="10"/>
      <c r="AD150" s="10">
        <f t="shared" si="44"/>
        <v>4.9585638832219674</v>
      </c>
      <c r="AE150" s="10">
        <f t="shared" si="45"/>
        <v>-3.3850817022221511</v>
      </c>
      <c r="AF150" s="10"/>
      <c r="AG150" s="10">
        <f t="shared" si="46"/>
        <v>-1.9153040167640967E-3</v>
      </c>
      <c r="AH150" s="10">
        <f t="shared" si="47"/>
        <v>1.5572161107164639E-3</v>
      </c>
    </row>
    <row r="151" spans="1:34" x14ac:dyDescent="0.2">
      <c r="A151" s="10">
        <v>-214</v>
      </c>
      <c r="B151" s="10">
        <v>413.5</v>
      </c>
      <c r="C151" s="10">
        <f t="shared" si="32"/>
        <v>4.1349999999999997E-4</v>
      </c>
      <c r="D151" s="10"/>
      <c r="E151" s="10">
        <v>0.90500000000000003</v>
      </c>
      <c r="F151" s="10"/>
      <c r="G151" s="10">
        <v>0.90600000000000003</v>
      </c>
      <c r="H151" s="10">
        <v>0.86699999999999999</v>
      </c>
      <c r="I151" s="10">
        <v>0.86399999999999999</v>
      </c>
      <c r="J151" s="10">
        <v>0.98399999999999999</v>
      </c>
      <c r="K151" s="10"/>
      <c r="L151" s="10">
        <f t="shared" si="33"/>
        <v>4.1349999999999997E-4</v>
      </c>
      <c r="M151" s="10"/>
      <c r="N151" s="10">
        <f t="shared" si="34"/>
        <v>1.4399999999999977</v>
      </c>
      <c r="O151" s="10">
        <f t="shared" si="35"/>
        <v>-3.0000000000000027E-3</v>
      </c>
      <c r="P151" s="10"/>
      <c r="Q151" s="10">
        <f t="shared" si="36"/>
        <v>1.4400000000000133E-6</v>
      </c>
      <c r="R151" s="10">
        <f t="shared" si="37"/>
        <v>-300</v>
      </c>
      <c r="S151" s="10"/>
      <c r="T151" s="10">
        <f t="shared" si="38"/>
        <v>90500</v>
      </c>
      <c r="U151" s="10"/>
      <c r="V151" s="10">
        <f t="shared" si="39"/>
        <v>-0.95512812073752618</v>
      </c>
      <c r="W151" s="10"/>
      <c r="X151" s="10">
        <f t="shared" si="40"/>
        <v>-4.3351420794796675E-2</v>
      </c>
      <c r="Y151" s="10">
        <f t="shared" si="41"/>
        <v>2.6164755138885654</v>
      </c>
      <c r="Z151" s="10"/>
      <c r="AA151" s="10">
        <f t="shared" si="42"/>
        <v>-1.4420416632615826E-3</v>
      </c>
      <c r="AB151" s="10">
        <f t="shared" si="43"/>
        <v>1.5097887204365001E-3</v>
      </c>
      <c r="AC151" s="10"/>
      <c r="AD151" s="10">
        <f t="shared" si="44"/>
        <v>4.9566485792052033</v>
      </c>
      <c r="AE151" s="10">
        <f t="shared" si="45"/>
        <v>-3.3835244861114346</v>
      </c>
      <c r="AF151" s="10"/>
      <c r="AG151" s="10">
        <f t="shared" si="46"/>
        <v>-1.4420416632612287E-3</v>
      </c>
      <c r="AH151" s="10">
        <f t="shared" si="47"/>
        <v>1.5097887204365001E-3</v>
      </c>
    </row>
    <row r="152" spans="1:34" x14ac:dyDescent="0.2">
      <c r="A152" s="10">
        <v>-213</v>
      </c>
      <c r="B152" s="10">
        <v>414.94</v>
      </c>
      <c r="C152" s="10">
        <f t="shared" si="32"/>
        <v>4.1493999999999998E-4</v>
      </c>
      <c r="D152" s="10"/>
      <c r="E152" s="10">
        <v>0.90200000000000002</v>
      </c>
      <c r="F152" s="10"/>
      <c r="G152" s="10">
        <v>0.91300000000000003</v>
      </c>
      <c r="H152" s="10">
        <v>0.876</v>
      </c>
      <c r="I152" s="10">
        <v>0.874</v>
      </c>
      <c r="J152" s="10">
        <v>0.94399999999999995</v>
      </c>
      <c r="K152" s="10"/>
      <c r="L152" s="10">
        <f t="shared" si="33"/>
        <v>4.1493999999999998E-4</v>
      </c>
      <c r="M152" s="10"/>
      <c r="N152" s="10">
        <f t="shared" si="34"/>
        <v>1.3899999999999864</v>
      </c>
      <c r="O152" s="10">
        <f t="shared" si="35"/>
        <v>1.0000000000000009E-3</v>
      </c>
      <c r="P152" s="10"/>
      <c r="Q152" s="10">
        <f t="shared" si="36"/>
        <v>1.389999999999985E-6</v>
      </c>
      <c r="R152" s="10">
        <f t="shared" si="37"/>
        <v>100</v>
      </c>
      <c r="S152" s="10"/>
      <c r="T152" s="10">
        <f t="shared" si="38"/>
        <v>90200</v>
      </c>
      <c r="U152" s="10"/>
      <c r="V152" s="10">
        <f t="shared" si="39"/>
        <v>0.33132159281322177</v>
      </c>
      <c r="W152" s="10"/>
      <c r="X152" s="10">
        <f t="shared" si="40"/>
        <v>-4.4793462458058257E-2</v>
      </c>
      <c r="Y152" s="10">
        <f t="shared" si="41"/>
        <v>2.6179853026090019</v>
      </c>
      <c r="Z152" s="10"/>
      <c r="AA152" s="10">
        <f t="shared" si="42"/>
        <v>4.8121277156406433E-4</v>
      </c>
      <c r="AB152" s="10">
        <f t="shared" si="43"/>
        <v>1.4524038939862649E-3</v>
      </c>
      <c r="AC152" s="10"/>
      <c r="AD152" s="10">
        <f t="shared" si="44"/>
        <v>4.9552065375419421</v>
      </c>
      <c r="AE152" s="10">
        <f t="shared" si="45"/>
        <v>-3.3820146973909981</v>
      </c>
      <c r="AF152" s="10"/>
      <c r="AG152" s="10">
        <f t="shared" si="46"/>
        <v>4.8121277156365494E-4</v>
      </c>
      <c r="AH152" s="10">
        <f t="shared" si="47"/>
        <v>1.4524038939862649E-3</v>
      </c>
    </row>
    <row r="153" spans="1:34" x14ac:dyDescent="0.2">
      <c r="A153" s="10">
        <v>-212</v>
      </c>
      <c r="B153" s="10">
        <v>416.33</v>
      </c>
      <c r="C153" s="10">
        <f t="shared" si="32"/>
        <v>4.1632999999999997E-4</v>
      </c>
      <c r="D153" s="10"/>
      <c r="E153" s="10">
        <v>0.90300000000000002</v>
      </c>
      <c r="F153" s="10"/>
      <c r="G153" s="10">
        <v>0.92500000000000004</v>
      </c>
      <c r="H153" s="10">
        <v>0.88500000000000001</v>
      </c>
      <c r="I153" s="10">
        <v>0.88300000000000001</v>
      </c>
      <c r="J153" s="10">
        <v>0.91700000000000004</v>
      </c>
      <c r="K153" s="10"/>
      <c r="L153" s="10">
        <f t="shared" si="33"/>
        <v>4.1632999999999997E-4</v>
      </c>
      <c r="M153" s="10"/>
      <c r="N153" s="10">
        <f t="shared" si="34"/>
        <v>1.3600000000000136</v>
      </c>
      <c r="O153" s="10">
        <f t="shared" si="35"/>
        <v>4.0000000000000036E-3</v>
      </c>
      <c r="P153" s="10"/>
      <c r="Q153" s="10">
        <f t="shared" si="36"/>
        <v>1.3600000000000005E-6</v>
      </c>
      <c r="R153" s="10">
        <f t="shared" si="37"/>
        <v>400</v>
      </c>
      <c r="S153" s="10"/>
      <c r="T153" s="10">
        <f t="shared" si="38"/>
        <v>90300</v>
      </c>
      <c r="U153" s="10"/>
      <c r="V153" s="10">
        <f t="shared" si="39"/>
        <v>1.3552496238476561</v>
      </c>
      <c r="W153" s="10"/>
      <c r="X153" s="10">
        <f t="shared" si="40"/>
        <v>-4.4312249686494193E-2</v>
      </c>
      <c r="Y153" s="10">
        <f t="shared" si="41"/>
        <v>2.6194377065029881</v>
      </c>
      <c r="Z153" s="10"/>
      <c r="AA153" s="10">
        <f t="shared" si="42"/>
        <v>1.9195367465894633E-3</v>
      </c>
      <c r="AB153" s="10">
        <f t="shared" si="43"/>
        <v>1.4163713553667634E-3</v>
      </c>
      <c r="AC153" s="10"/>
      <c r="AD153" s="10">
        <f t="shared" si="44"/>
        <v>4.9556877503135057</v>
      </c>
      <c r="AE153" s="10">
        <f t="shared" si="45"/>
        <v>-3.3805622934970119</v>
      </c>
      <c r="AF153" s="10"/>
      <c r="AG153" s="10">
        <f t="shared" si="46"/>
        <v>1.9195367465894009E-3</v>
      </c>
      <c r="AH153" s="10">
        <f t="shared" si="47"/>
        <v>1.4163713553667634E-3</v>
      </c>
    </row>
    <row r="154" spans="1:34" x14ac:dyDescent="0.2">
      <c r="A154" s="10">
        <v>-211</v>
      </c>
      <c r="B154" s="10">
        <v>417.69</v>
      </c>
      <c r="C154" s="10">
        <f t="shared" si="32"/>
        <v>4.1768999999999997E-4</v>
      </c>
      <c r="D154" s="10"/>
      <c r="E154" s="10">
        <v>0.90700000000000003</v>
      </c>
      <c r="F154" s="10"/>
      <c r="G154" s="10">
        <v>0.93400000000000005</v>
      </c>
      <c r="H154" s="10">
        <v>0.89100000000000001</v>
      </c>
      <c r="I154" s="10">
        <v>0.88500000000000001</v>
      </c>
      <c r="J154" s="10">
        <v>0.92</v>
      </c>
      <c r="K154" s="10"/>
      <c r="L154" s="10">
        <f t="shared" si="33"/>
        <v>4.1768999999999997E-4</v>
      </c>
      <c r="M154" s="10"/>
      <c r="N154" s="10">
        <f t="shared" si="34"/>
        <v>1.3100000000000023</v>
      </c>
      <c r="O154" s="10">
        <f t="shared" si="35"/>
        <v>1.3000000000000012E-2</v>
      </c>
      <c r="P154" s="10"/>
      <c r="Q154" s="10">
        <f t="shared" si="36"/>
        <v>1.3100000000000264E-6</v>
      </c>
      <c r="R154" s="10">
        <f t="shared" si="37"/>
        <v>1300</v>
      </c>
      <c r="S154" s="10"/>
      <c r="T154" s="10">
        <f t="shared" si="38"/>
        <v>90700</v>
      </c>
      <c r="U154" s="10"/>
      <c r="V154" s="10">
        <f t="shared" si="39"/>
        <v>4.5446983480248164</v>
      </c>
      <c r="W154" s="10"/>
      <c r="X154" s="10">
        <f t="shared" si="40"/>
        <v>-4.2392712939904729E-2</v>
      </c>
      <c r="Y154" s="10">
        <f t="shared" si="41"/>
        <v>2.6208540778583549</v>
      </c>
      <c r="Z154" s="10"/>
      <c r="AA154" s="10">
        <f t="shared" si="42"/>
        <v>6.180540285460015E-3</v>
      </c>
      <c r="AB154" s="10">
        <f t="shared" si="43"/>
        <v>1.3599451079402414E-3</v>
      </c>
      <c r="AC154" s="10"/>
      <c r="AD154" s="10">
        <f t="shared" si="44"/>
        <v>4.9576072870600951</v>
      </c>
      <c r="AE154" s="10">
        <f t="shared" si="45"/>
        <v>-3.3791459221416451</v>
      </c>
      <c r="AF154" s="10"/>
      <c r="AG154" s="10">
        <f t="shared" si="46"/>
        <v>6.1805402854604452E-3</v>
      </c>
      <c r="AH154" s="10">
        <f t="shared" si="47"/>
        <v>1.3599451079402414E-3</v>
      </c>
    </row>
    <row r="155" spans="1:34" x14ac:dyDescent="0.2">
      <c r="A155" s="10">
        <v>-210</v>
      </c>
      <c r="B155" s="10">
        <v>419</v>
      </c>
      <c r="C155" s="10">
        <f t="shared" si="32"/>
        <v>4.1899999999999999E-4</v>
      </c>
      <c r="D155" s="10"/>
      <c r="E155" s="10">
        <v>0.92</v>
      </c>
      <c r="F155" s="10"/>
      <c r="G155" s="10">
        <v>0.94199999999999995</v>
      </c>
      <c r="H155" s="10">
        <v>0.90400000000000003</v>
      </c>
      <c r="I155" s="10">
        <v>0.89600000000000002</v>
      </c>
      <c r="J155" s="10">
        <v>0.93899999999999995</v>
      </c>
      <c r="K155" s="10"/>
      <c r="L155" s="10">
        <f t="shared" si="33"/>
        <v>4.1899999999999999E-4</v>
      </c>
      <c r="M155" s="10"/>
      <c r="N155" s="10">
        <f t="shared" si="34"/>
        <v>1.2599999999999909</v>
      </c>
      <c r="O155" s="10">
        <f t="shared" si="35"/>
        <v>1.0000000000000009E-2</v>
      </c>
      <c r="P155" s="10"/>
      <c r="Q155" s="10">
        <f t="shared" si="36"/>
        <v>1.2599999999999981E-6</v>
      </c>
      <c r="R155" s="10">
        <f t="shared" si="37"/>
        <v>1000</v>
      </c>
      <c r="S155" s="10"/>
      <c r="T155" s="10">
        <f t="shared" si="38"/>
        <v>92000</v>
      </c>
      <c r="U155" s="10"/>
      <c r="V155" s="10">
        <f t="shared" si="39"/>
        <v>3.6004613621962651</v>
      </c>
      <c r="W155" s="10"/>
      <c r="X155" s="10">
        <f t="shared" si="40"/>
        <v>-3.6212172654444715E-2</v>
      </c>
      <c r="Y155" s="10">
        <f t="shared" si="41"/>
        <v>2.6222140229662951</v>
      </c>
      <c r="Z155" s="10"/>
      <c r="AA155" s="10">
        <f t="shared" si="42"/>
        <v>4.6951212083798516E-3</v>
      </c>
      <c r="AB155" s="10">
        <f t="shared" si="43"/>
        <v>1.304033215764111E-3</v>
      </c>
      <c r="AC155" s="10"/>
      <c r="AD155" s="10">
        <f t="shared" si="44"/>
        <v>4.9637878273455556</v>
      </c>
      <c r="AE155" s="10">
        <f t="shared" si="45"/>
        <v>-3.3777859770337049</v>
      </c>
      <c r="AF155" s="10"/>
      <c r="AG155" s="10">
        <f t="shared" si="46"/>
        <v>4.6951212083792271E-3</v>
      </c>
      <c r="AH155" s="10">
        <f t="shared" si="47"/>
        <v>1.304033215764111E-3</v>
      </c>
    </row>
    <row r="156" spans="1:34" x14ac:dyDescent="0.2">
      <c r="A156" s="10">
        <v>-209</v>
      </c>
      <c r="B156" s="10">
        <v>420.26</v>
      </c>
      <c r="C156" s="10">
        <f t="shared" si="32"/>
        <v>4.2025999999999999E-4</v>
      </c>
      <c r="D156" s="10"/>
      <c r="E156" s="10">
        <v>0.93</v>
      </c>
      <c r="F156" s="10"/>
      <c r="G156" s="10">
        <v>0.95</v>
      </c>
      <c r="H156" s="10">
        <v>0.91100000000000003</v>
      </c>
      <c r="I156" s="10">
        <v>0.90700000000000003</v>
      </c>
      <c r="J156" s="10">
        <v>0.95199999999999996</v>
      </c>
      <c r="K156" s="10"/>
      <c r="L156" s="10">
        <f t="shared" si="33"/>
        <v>4.2025999999999999E-4</v>
      </c>
      <c r="M156" s="10"/>
      <c r="N156" s="10">
        <f t="shared" si="34"/>
        <v>1.2300000000000182</v>
      </c>
      <c r="O156" s="10">
        <f t="shared" si="35"/>
        <v>1.0999999999999899E-2</v>
      </c>
      <c r="P156" s="10"/>
      <c r="Q156" s="10">
        <f t="shared" si="36"/>
        <v>1.2300000000000136E-6</v>
      </c>
      <c r="R156" s="10">
        <f t="shared" si="37"/>
        <v>1100</v>
      </c>
      <c r="S156" s="10"/>
      <c r="T156" s="10">
        <f t="shared" si="38"/>
        <v>93000</v>
      </c>
      <c r="U156" s="10"/>
      <c r="V156" s="10">
        <f t="shared" si="39"/>
        <v>4.0234777690423851</v>
      </c>
      <c r="W156" s="10"/>
      <c r="X156" s="10">
        <f t="shared" si="40"/>
        <v>-3.1517051446064863E-2</v>
      </c>
      <c r="Y156" s="10">
        <f t="shared" si="41"/>
        <v>2.6235180561820592</v>
      </c>
      <c r="Z156" s="10"/>
      <c r="AA156" s="10">
        <f t="shared" si="42"/>
        <v>5.1066748733217468E-3</v>
      </c>
      <c r="AB156" s="10">
        <f t="shared" si="43"/>
        <v>1.2692191100480699E-3</v>
      </c>
      <c r="AC156" s="10"/>
      <c r="AD156" s="10">
        <f t="shared" si="44"/>
        <v>4.9684829485539348</v>
      </c>
      <c r="AE156" s="10">
        <f t="shared" si="45"/>
        <v>-3.3764819438179408</v>
      </c>
      <c r="AF156" s="10"/>
      <c r="AG156" s="10">
        <f t="shared" si="46"/>
        <v>5.1066748733221701E-3</v>
      </c>
      <c r="AH156" s="10">
        <f t="shared" si="47"/>
        <v>1.2692191100480699E-3</v>
      </c>
    </row>
    <row r="157" spans="1:34" x14ac:dyDescent="0.2">
      <c r="A157" s="10">
        <v>-208</v>
      </c>
      <c r="B157" s="10">
        <v>421.49</v>
      </c>
      <c r="C157" s="10">
        <f t="shared" si="32"/>
        <v>4.2149E-4</v>
      </c>
      <c r="D157" s="10"/>
      <c r="E157" s="10">
        <v>0.94099999999999995</v>
      </c>
      <c r="F157" s="10"/>
      <c r="G157" s="10">
        <v>0.96</v>
      </c>
      <c r="H157" s="10">
        <v>0.92300000000000004</v>
      </c>
      <c r="I157" s="10">
        <v>0.91500000000000004</v>
      </c>
      <c r="J157" s="10">
        <v>0.96699999999999997</v>
      </c>
      <c r="K157" s="10"/>
      <c r="L157" s="10">
        <f t="shared" si="33"/>
        <v>4.2149E-4</v>
      </c>
      <c r="M157" s="10"/>
      <c r="N157" s="10">
        <f t="shared" si="34"/>
        <v>1.1800000000000068</v>
      </c>
      <c r="O157" s="10">
        <f t="shared" si="35"/>
        <v>1.7000000000000015E-2</v>
      </c>
      <c r="P157" s="10"/>
      <c r="Q157" s="10">
        <f t="shared" si="36"/>
        <v>1.1799999999999853E-6</v>
      </c>
      <c r="R157" s="10">
        <f t="shared" si="37"/>
        <v>1700</v>
      </c>
      <c r="S157" s="10"/>
      <c r="T157" s="10">
        <f t="shared" si="38"/>
        <v>94100</v>
      </c>
      <c r="U157" s="10"/>
      <c r="V157" s="10">
        <f t="shared" si="39"/>
        <v>6.4043939386495454</v>
      </c>
      <c r="W157" s="10"/>
      <c r="X157" s="10">
        <f t="shared" si="40"/>
        <v>-2.6410376572743116E-2</v>
      </c>
      <c r="Y157" s="10">
        <f t="shared" si="41"/>
        <v>2.6247872752921073</v>
      </c>
      <c r="Z157" s="10"/>
      <c r="AA157" s="10">
        <f t="shared" si="42"/>
        <v>7.7758856512875132E-3</v>
      </c>
      <c r="AB157" s="10">
        <f t="shared" si="43"/>
        <v>1.214148555784611E-3</v>
      </c>
      <c r="AC157" s="10"/>
      <c r="AD157" s="10">
        <f t="shared" si="44"/>
        <v>4.973589623427257</v>
      </c>
      <c r="AE157" s="10">
        <f t="shared" si="45"/>
        <v>-3.3752127247078927</v>
      </c>
      <c r="AF157" s="10"/>
      <c r="AG157" s="10">
        <f t="shared" si="46"/>
        <v>7.7758856512870622E-3</v>
      </c>
      <c r="AH157" s="10">
        <f t="shared" si="47"/>
        <v>1.214148555784611E-3</v>
      </c>
    </row>
    <row r="158" spans="1:34" x14ac:dyDescent="0.2">
      <c r="A158" s="10">
        <v>-207</v>
      </c>
      <c r="B158" s="10">
        <v>422.67</v>
      </c>
      <c r="C158" s="10">
        <f t="shared" si="32"/>
        <v>4.2266999999999999E-4</v>
      </c>
      <c r="D158" s="10"/>
      <c r="E158" s="10">
        <v>0.95799999999999996</v>
      </c>
      <c r="F158" s="10"/>
      <c r="G158" s="10">
        <v>0.97299999999999998</v>
      </c>
      <c r="H158" s="10">
        <v>0.93200000000000005</v>
      </c>
      <c r="I158" s="10">
        <v>0.92200000000000004</v>
      </c>
      <c r="J158" s="10">
        <v>1.006</v>
      </c>
      <c r="K158" s="10"/>
      <c r="L158" s="10">
        <f t="shared" si="33"/>
        <v>4.2266999999999999E-4</v>
      </c>
      <c r="M158" s="10"/>
      <c r="N158" s="10">
        <f t="shared" si="34"/>
        <v>1.1299999999999955</v>
      </c>
      <c r="O158" s="10">
        <f t="shared" si="35"/>
        <v>1.6000000000000014E-2</v>
      </c>
      <c r="P158" s="10"/>
      <c r="Q158" s="10">
        <f t="shared" si="36"/>
        <v>1.1300000000000112E-6</v>
      </c>
      <c r="R158" s="10">
        <f t="shared" si="37"/>
        <v>1600</v>
      </c>
      <c r="S158" s="10"/>
      <c r="T158" s="10">
        <f t="shared" si="38"/>
        <v>95800</v>
      </c>
      <c r="U158" s="10"/>
      <c r="V158" s="10">
        <f t="shared" si="39"/>
        <v>6.2037695781430884</v>
      </c>
      <c r="W158" s="10"/>
      <c r="X158" s="10">
        <f t="shared" si="40"/>
        <v>-1.8634490921455603E-2</v>
      </c>
      <c r="Y158" s="10">
        <f t="shared" si="41"/>
        <v>2.6260014238478919</v>
      </c>
      <c r="Z158" s="10"/>
      <c r="AA158" s="10">
        <f t="shared" si="42"/>
        <v>7.1934478000711208E-3</v>
      </c>
      <c r="AB158" s="10">
        <f t="shared" si="43"/>
        <v>1.1595285268839461E-3</v>
      </c>
      <c r="AC158" s="10"/>
      <c r="AD158" s="10">
        <f t="shared" si="44"/>
        <v>4.981365509078544</v>
      </c>
      <c r="AE158" s="10">
        <f t="shared" si="45"/>
        <v>-3.3739985761521081</v>
      </c>
      <c r="AF158" s="10"/>
      <c r="AG158" s="10">
        <f t="shared" si="46"/>
        <v>7.193447800071695E-3</v>
      </c>
      <c r="AH158" s="10">
        <f t="shared" si="47"/>
        <v>1.1595285268839461E-3</v>
      </c>
    </row>
    <row r="159" spans="1:34" x14ac:dyDescent="0.2">
      <c r="A159" s="10">
        <v>-206</v>
      </c>
      <c r="B159" s="10">
        <v>423.8</v>
      </c>
      <c r="C159" s="10">
        <f t="shared" si="32"/>
        <v>4.238E-4</v>
      </c>
      <c r="D159" s="10"/>
      <c r="E159" s="10">
        <v>0.97399999999999998</v>
      </c>
      <c r="F159" s="10"/>
      <c r="G159" s="10">
        <v>0.97699999999999998</v>
      </c>
      <c r="H159" s="10">
        <v>0.94</v>
      </c>
      <c r="I159" s="10">
        <v>0.93100000000000005</v>
      </c>
      <c r="J159" s="10">
        <v>1.0489999999999999</v>
      </c>
      <c r="K159" s="10"/>
      <c r="L159" s="10">
        <f t="shared" si="33"/>
        <v>4.238E-4</v>
      </c>
      <c r="M159" s="10"/>
      <c r="N159" s="10">
        <f t="shared" si="34"/>
        <v>1.0999999999999659</v>
      </c>
      <c r="O159" s="10">
        <f t="shared" si="35"/>
        <v>2.1000000000000019E-2</v>
      </c>
      <c r="P159" s="10"/>
      <c r="Q159" s="10">
        <f t="shared" si="36"/>
        <v>1.0999999999999725E-6</v>
      </c>
      <c r="R159" s="10">
        <f t="shared" si="37"/>
        <v>2100</v>
      </c>
      <c r="S159" s="10"/>
      <c r="T159" s="10">
        <f t="shared" si="38"/>
        <v>97400</v>
      </c>
      <c r="U159" s="10"/>
      <c r="V159" s="10">
        <f t="shared" si="39"/>
        <v>8.2290806761799544</v>
      </c>
      <c r="W159" s="10"/>
      <c r="X159" s="10">
        <f t="shared" si="40"/>
        <v>-1.1441043121384482E-2</v>
      </c>
      <c r="Y159" s="10">
        <f t="shared" si="41"/>
        <v>2.6271609523747759</v>
      </c>
      <c r="Z159" s="10"/>
      <c r="AA159" s="10">
        <f t="shared" si="42"/>
        <v>9.264123867109935E-3</v>
      </c>
      <c r="AB159" s="10">
        <f t="shared" si="43"/>
        <v>1.1257787147385123E-3</v>
      </c>
      <c r="AC159" s="10"/>
      <c r="AD159" s="10">
        <f t="shared" si="44"/>
        <v>4.9885589568786157</v>
      </c>
      <c r="AE159" s="10">
        <f t="shared" si="45"/>
        <v>-3.3728390476252241</v>
      </c>
      <c r="AF159" s="10"/>
      <c r="AG159" s="10">
        <f t="shared" si="46"/>
        <v>9.2641238671093973E-3</v>
      </c>
      <c r="AH159" s="10">
        <f t="shared" si="47"/>
        <v>1.1257787147385123E-3</v>
      </c>
    </row>
    <row r="160" spans="1:34" x14ac:dyDescent="0.2">
      <c r="A160" s="10">
        <v>-205</v>
      </c>
      <c r="B160" s="10">
        <v>424.9</v>
      </c>
      <c r="C160" s="10">
        <f t="shared" si="32"/>
        <v>4.2489999999999997E-4</v>
      </c>
      <c r="D160" s="10"/>
      <c r="E160" s="10">
        <v>0.995</v>
      </c>
      <c r="F160" s="10"/>
      <c r="G160" s="10">
        <v>0.98699999999999999</v>
      </c>
      <c r="H160" s="10">
        <v>0.95099999999999996</v>
      </c>
      <c r="I160" s="10">
        <v>0.94399999999999995</v>
      </c>
      <c r="J160" s="10">
        <v>1.0980000000000001</v>
      </c>
      <c r="K160" s="10"/>
      <c r="L160" s="10">
        <f t="shared" si="33"/>
        <v>4.2489999999999997E-4</v>
      </c>
      <c r="M160" s="10"/>
      <c r="N160" s="10">
        <f t="shared" si="34"/>
        <v>1.0500000000000114</v>
      </c>
      <c r="O160" s="10">
        <f t="shared" si="35"/>
        <v>1.7999999999999905E-2</v>
      </c>
      <c r="P160" s="10"/>
      <c r="Q160" s="10">
        <f t="shared" si="36"/>
        <v>1.0499999999999984E-6</v>
      </c>
      <c r="R160" s="10">
        <f t="shared" si="37"/>
        <v>1799.9999999999854</v>
      </c>
      <c r="S160" s="10"/>
      <c r="T160" s="10">
        <f t="shared" si="38"/>
        <v>99500</v>
      </c>
      <c r="U160" s="10"/>
      <c r="V160" s="10">
        <f t="shared" si="39"/>
        <v>7.2641351118050084</v>
      </c>
      <c r="W160" s="10"/>
      <c r="X160" s="10">
        <f t="shared" si="40"/>
        <v>-2.176919254274547E-3</v>
      </c>
      <c r="Y160" s="10">
        <f t="shared" si="41"/>
        <v>2.6282867310895144</v>
      </c>
      <c r="Z160" s="10"/>
      <c r="AA160" s="10">
        <f t="shared" si="42"/>
        <v>7.7863646145549326E-3</v>
      </c>
      <c r="AB160" s="10">
        <f t="shared" si="43"/>
        <v>1.0718914908260935E-3</v>
      </c>
      <c r="AC160" s="10"/>
      <c r="AD160" s="10">
        <f t="shared" si="44"/>
        <v>4.9978230807457251</v>
      </c>
      <c r="AE160" s="10">
        <f t="shared" si="45"/>
        <v>-3.3717132689104856</v>
      </c>
      <c r="AF160" s="10"/>
      <c r="AG160" s="10">
        <f t="shared" si="46"/>
        <v>7.7863646145548415E-3</v>
      </c>
      <c r="AH160" s="10">
        <f t="shared" si="47"/>
        <v>1.0718914908260935E-3</v>
      </c>
    </row>
    <row r="161" spans="1:34" x14ac:dyDescent="0.2">
      <c r="A161" s="10">
        <v>-204</v>
      </c>
      <c r="B161" s="10">
        <v>425.95</v>
      </c>
      <c r="C161" s="10">
        <f t="shared" si="32"/>
        <v>4.2594999999999997E-4</v>
      </c>
      <c r="D161" s="10"/>
      <c r="E161" s="10">
        <v>1.0129999999999999</v>
      </c>
      <c r="F161" s="10"/>
      <c r="G161" s="10">
        <v>0.99299999999999999</v>
      </c>
      <c r="H161" s="10">
        <v>0.96099999999999997</v>
      </c>
      <c r="I161" s="10">
        <v>0.95</v>
      </c>
      <c r="J161" s="10">
        <v>1.149</v>
      </c>
      <c r="K161" s="10"/>
      <c r="L161" s="10">
        <f t="shared" si="33"/>
        <v>4.2594999999999997E-4</v>
      </c>
      <c r="M161" s="10"/>
      <c r="N161" s="10">
        <f t="shared" si="34"/>
        <v>1.0099999999999909</v>
      </c>
      <c r="O161" s="10">
        <f t="shared" si="35"/>
        <v>2.0000000000000018E-2</v>
      </c>
      <c r="P161" s="10"/>
      <c r="Q161" s="10">
        <f t="shared" si="36"/>
        <v>1.0099999999999649E-6</v>
      </c>
      <c r="R161" s="10">
        <f t="shared" si="37"/>
        <v>2000</v>
      </c>
      <c r="S161" s="10"/>
      <c r="T161" s="10">
        <f t="shared" si="38"/>
        <v>101299.99999999999</v>
      </c>
      <c r="U161" s="10"/>
      <c r="V161" s="10">
        <f t="shared" si="39"/>
        <v>8.2550523037691192</v>
      </c>
      <c r="W161" s="10"/>
      <c r="X161" s="10">
        <f t="shared" si="40"/>
        <v>5.6094453602803856E-3</v>
      </c>
      <c r="Y161" s="10">
        <f t="shared" si="41"/>
        <v>2.6293586225803405</v>
      </c>
      <c r="Z161" s="10"/>
      <c r="AA161" s="10">
        <f t="shared" si="42"/>
        <v>8.4908761593401605E-3</v>
      </c>
      <c r="AB161" s="10">
        <f t="shared" si="43"/>
        <v>1.0285672151906233E-3</v>
      </c>
      <c r="AC161" s="10"/>
      <c r="AD161" s="10">
        <f t="shared" si="44"/>
        <v>5.00560944536028</v>
      </c>
      <c r="AE161" s="10">
        <f t="shared" si="45"/>
        <v>-3.3706413774196595</v>
      </c>
      <c r="AF161" s="10"/>
      <c r="AG161" s="10">
        <f t="shared" si="46"/>
        <v>8.4908761593407434E-3</v>
      </c>
      <c r="AH161" s="10">
        <f t="shared" si="47"/>
        <v>1.0285672151906233E-3</v>
      </c>
    </row>
    <row r="162" spans="1:34" x14ac:dyDescent="0.2">
      <c r="A162" s="10">
        <v>-203</v>
      </c>
      <c r="B162" s="10">
        <v>426.96</v>
      </c>
      <c r="C162" s="10">
        <f t="shared" si="32"/>
        <v>4.2695999999999994E-4</v>
      </c>
      <c r="D162" s="10"/>
      <c r="E162" s="10">
        <v>1.0329999999999999</v>
      </c>
      <c r="F162" s="10"/>
      <c r="G162" s="10">
        <v>1</v>
      </c>
      <c r="H162" s="10">
        <v>0.97399999999999998</v>
      </c>
      <c r="I162" s="10">
        <v>0.95599999999999996</v>
      </c>
      <c r="J162" s="10">
        <v>1.202</v>
      </c>
      <c r="K162" s="10"/>
      <c r="L162" s="10">
        <f t="shared" si="33"/>
        <v>4.2695999999999994E-4</v>
      </c>
      <c r="M162" s="10"/>
      <c r="N162" s="10">
        <f t="shared" si="34"/>
        <v>0.96000000000003638</v>
      </c>
      <c r="O162" s="10">
        <f t="shared" si="35"/>
        <v>2.0000000000000018E-2</v>
      </c>
      <c r="P162" s="10"/>
      <c r="Q162" s="10">
        <f t="shared" si="36"/>
        <v>9.6000000000004502E-7</v>
      </c>
      <c r="R162" s="10">
        <f t="shared" si="37"/>
        <v>2000.0000000000146</v>
      </c>
      <c r="S162" s="10"/>
      <c r="T162" s="10">
        <f t="shared" si="38"/>
        <v>103299.99999999999</v>
      </c>
      <c r="U162" s="10"/>
      <c r="V162" s="10">
        <f t="shared" si="39"/>
        <v>8.538129563131406</v>
      </c>
      <c r="W162" s="10"/>
      <c r="X162" s="10">
        <f t="shared" si="40"/>
        <v>1.4100321519620545E-2</v>
      </c>
      <c r="Y162" s="10">
        <f t="shared" si="41"/>
        <v>2.6303871897955311</v>
      </c>
      <c r="Z162" s="10"/>
      <c r="AA162" s="10">
        <f t="shared" si="42"/>
        <v>8.328049665865948E-3</v>
      </c>
      <c r="AB162" s="10">
        <f t="shared" si="43"/>
        <v>9.7539509142974268E-4</v>
      </c>
      <c r="AC162" s="10"/>
      <c r="AD162" s="10">
        <f t="shared" si="44"/>
        <v>5.0141003215196207</v>
      </c>
      <c r="AE162" s="10">
        <f t="shared" si="45"/>
        <v>-3.3696128102044689</v>
      </c>
      <c r="AF162" s="10"/>
      <c r="AG162" s="10">
        <f t="shared" si="46"/>
        <v>8.3280496658657555E-3</v>
      </c>
      <c r="AH162" s="10">
        <f t="shared" si="47"/>
        <v>9.7539509142929859E-4</v>
      </c>
    </row>
    <row r="163" spans="1:34" x14ac:dyDescent="0.2">
      <c r="A163" s="10">
        <v>-202</v>
      </c>
      <c r="B163" s="10">
        <v>427.92</v>
      </c>
      <c r="C163" s="10">
        <f t="shared" si="32"/>
        <v>4.2791999999999998E-4</v>
      </c>
      <c r="D163" s="10"/>
      <c r="E163" s="10">
        <v>1.0529999999999999</v>
      </c>
      <c r="F163" s="10"/>
      <c r="G163" s="10">
        <v>1.012</v>
      </c>
      <c r="H163" s="10">
        <v>0.98199999999999998</v>
      </c>
      <c r="I163" s="10">
        <v>0.96399999999999997</v>
      </c>
      <c r="J163" s="10">
        <v>1.2529999999999999</v>
      </c>
      <c r="K163" s="10"/>
      <c r="L163" s="10">
        <f t="shared" si="33"/>
        <v>4.2791999999999998E-4</v>
      </c>
      <c r="M163" s="10"/>
      <c r="N163" s="10">
        <f t="shared" si="34"/>
        <v>0.91999999999995907</v>
      </c>
      <c r="O163" s="10">
        <f t="shared" si="35"/>
        <v>1.9000000000000128E-2</v>
      </c>
      <c r="P163" s="10"/>
      <c r="Q163" s="10">
        <f t="shared" si="36"/>
        <v>9.1999999999995731E-7</v>
      </c>
      <c r="R163" s="10">
        <f t="shared" si="37"/>
        <v>1900</v>
      </c>
      <c r="S163" s="10"/>
      <c r="T163" s="10">
        <f t="shared" si="38"/>
        <v>105300</v>
      </c>
      <c r="U163" s="10"/>
      <c r="V163" s="10">
        <f t="shared" si="39"/>
        <v>8.3267864732518326</v>
      </c>
      <c r="W163" s="10"/>
      <c r="X163" s="10">
        <f t="shared" si="40"/>
        <v>2.2428371185486493E-2</v>
      </c>
      <c r="Y163" s="10">
        <f t="shared" si="41"/>
        <v>2.6313625848869608</v>
      </c>
      <c r="Z163" s="10"/>
      <c r="AA163" s="10">
        <f t="shared" si="42"/>
        <v>7.7664141712647482E-3</v>
      </c>
      <c r="AB163" s="10">
        <f t="shared" si="43"/>
        <v>9.3270245324639234E-4</v>
      </c>
      <c r="AC163" s="10"/>
      <c r="AD163" s="10">
        <f t="shared" si="44"/>
        <v>5.0224283711854865</v>
      </c>
      <c r="AE163" s="10">
        <f t="shared" si="45"/>
        <v>-3.3686374151130396</v>
      </c>
      <c r="AF163" s="10"/>
      <c r="AG163" s="10">
        <f t="shared" si="46"/>
        <v>7.7664141712645574E-3</v>
      </c>
      <c r="AH163" s="10">
        <f t="shared" si="47"/>
        <v>9.3270245324683643E-4</v>
      </c>
    </row>
    <row r="164" spans="1:34" x14ac:dyDescent="0.2">
      <c r="A164" s="10">
        <v>-201</v>
      </c>
      <c r="B164" s="10">
        <v>428.84</v>
      </c>
      <c r="C164" s="10">
        <f t="shared" si="32"/>
        <v>4.2883999999999994E-4</v>
      </c>
      <c r="D164" s="10"/>
      <c r="E164" s="10">
        <v>1.0720000000000001</v>
      </c>
      <c r="F164" s="10"/>
      <c r="G164" s="10">
        <v>1.0229999999999999</v>
      </c>
      <c r="H164" s="10">
        <v>0.98899999999999999</v>
      </c>
      <c r="I164" s="10">
        <v>0.97299999999999998</v>
      </c>
      <c r="J164" s="10">
        <v>1.302</v>
      </c>
      <c r="K164" s="10"/>
      <c r="L164" s="10">
        <f t="shared" si="33"/>
        <v>4.2883999999999994E-4</v>
      </c>
      <c r="M164" s="10"/>
      <c r="N164" s="10">
        <f t="shared" si="34"/>
        <v>0.8800000000000523</v>
      </c>
      <c r="O164" s="10">
        <f t="shared" si="35"/>
        <v>1.4000000000000012E-2</v>
      </c>
      <c r="P164" s="10"/>
      <c r="Q164" s="10">
        <f t="shared" si="36"/>
        <v>8.8000000000008644E-7</v>
      </c>
      <c r="R164" s="10">
        <f t="shared" si="37"/>
        <v>1400.0000000000146</v>
      </c>
      <c r="S164" s="10"/>
      <c r="T164" s="10">
        <f t="shared" si="38"/>
        <v>107200</v>
      </c>
      <c r="U164" s="10"/>
      <c r="V164" s="10">
        <f t="shared" si="39"/>
        <v>6.3295161888864868</v>
      </c>
      <c r="W164" s="10"/>
      <c r="X164" s="10">
        <f t="shared" si="40"/>
        <v>3.0194785356751241E-2</v>
      </c>
      <c r="Y164" s="10">
        <f t="shared" si="41"/>
        <v>2.6322952873402072</v>
      </c>
      <c r="Z164" s="10"/>
      <c r="AA164" s="10">
        <f t="shared" si="42"/>
        <v>5.6350398960769293E-3</v>
      </c>
      <c r="AB164" s="10">
        <f t="shared" si="43"/>
        <v>8.9027971932065242E-4</v>
      </c>
      <c r="AC164" s="10"/>
      <c r="AD164" s="10">
        <f t="shared" si="44"/>
        <v>5.030194785356751</v>
      </c>
      <c r="AE164" s="10">
        <f t="shared" si="45"/>
        <v>-3.3677047126597928</v>
      </c>
      <c r="AF164" s="10"/>
      <c r="AG164" s="10">
        <f t="shared" si="46"/>
        <v>5.6350398960773873E-3</v>
      </c>
      <c r="AH164" s="10">
        <f t="shared" si="47"/>
        <v>8.9027971932065242E-4</v>
      </c>
    </row>
    <row r="165" spans="1:34" x14ac:dyDescent="0.2">
      <c r="A165" s="10">
        <v>-200</v>
      </c>
      <c r="B165" s="10">
        <v>429.72</v>
      </c>
      <c r="C165" s="10">
        <f t="shared" si="32"/>
        <v>4.2972000000000003E-4</v>
      </c>
      <c r="D165" s="10"/>
      <c r="E165" s="10">
        <v>1.0860000000000001</v>
      </c>
      <c r="F165" s="10"/>
      <c r="G165" s="10">
        <v>1.0309999999999999</v>
      </c>
      <c r="H165" s="10">
        <v>1.004</v>
      </c>
      <c r="I165" s="10">
        <v>0.97799999999999998</v>
      </c>
      <c r="J165" s="10">
        <v>1.333</v>
      </c>
      <c r="K165" s="10"/>
      <c r="L165" s="10">
        <f t="shared" si="33"/>
        <v>4.2972000000000003E-4</v>
      </c>
      <c r="M165" s="10"/>
      <c r="N165" s="10">
        <f t="shared" si="34"/>
        <v>0.82999999999998408</v>
      </c>
      <c r="O165" s="10">
        <f t="shared" si="35"/>
        <v>6.9999999999998952E-3</v>
      </c>
      <c r="P165" s="10"/>
      <c r="Q165" s="10">
        <f t="shared" si="36"/>
        <v>8.299999999999497E-7</v>
      </c>
      <c r="R165" s="10">
        <f t="shared" si="37"/>
        <v>699.99999999998545</v>
      </c>
      <c r="S165" s="10"/>
      <c r="T165" s="10">
        <f t="shared" si="38"/>
        <v>108600.00000000001</v>
      </c>
      <c r="U165" s="10"/>
      <c r="V165" s="10">
        <f t="shared" si="39"/>
        <v>3.3296520715216142</v>
      </c>
      <c r="W165" s="10"/>
      <c r="X165" s="10">
        <f t="shared" si="40"/>
        <v>3.5829825252828171E-2</v>
      </c>
      <c r="Y165" s="10">
        <f t="shared" si="41"/>
        <v>2.6331855670595279</v>
      </c>
      <c r="Z165" s="10"/>
      <c r="AA165" s="10">
        <f t="shared" si="42"/>
        <v>2.790336696874611E-3</v>
      </c>
      <c r="AB165" s="10">
        <f t="shared" si="43"/>
        <v>8.3802650755604446E-4</v>
      </c>
      <c r="AC165" s="10"/>
      <c r="AD165" s="10">
        <f t="shared" si="44"/>
        <v>5.0358298252528284</v>
      </c>
      <c r="AE165" s="10">
        <f t="shared" si="45"/>
        <v>-3.3668144329404721</v>
      </c>
      <c r="AF165" s="10"/>
      <c r="AG165" s="10">
        <f t="shared" si="46"/>
        <v>2.7903366968740073E-3</v>
      </c>
      <c r="AH165" s="10">
        <f t="shared" si="47"/>
        <v>8.3802650755604446E-4</v>
      </c>
    </row>
    <row r="166" spans="1:34" x14ac:dyDescent="0.2">
      <c r="A166" s="10">
        <v>-199</v>
      </c>
      <c r="B166" s="10">
        <v>430.55</v>
      </c>
      <c r="C166" s="10">
        <f t="shared" si="32"/>
        <v>4.3054999999999998E-4</v>
      </c>
      <c r="D166" s="10"/>
      <c r="E166" s="10">
        <v>1.093</v>
      </c>
      <c r="F166" s="10"/>
      <c r="G166" s="10">
        <v>1.036</v>
      </c>
      <c r="H166" s="10">
        <v>1.008</v>
      </c>
      <c r="I166" s="10">
        <v>0.98899999999999999</v>
      </c>
      <c r="J166" s="10">
        <v>1.34</v>
      </c>
      <c r="K166" s="10"/>
      <c r="L166" s="10">
        <f t="shared" si="33"/>
        <v>4.3054999999999998E-4</v>
      </c>
      <c r="M166" s="10"/>
      <c r="N166" s="10">
        <f t="shared" si="34"/>
        <v>0.80000000000001137</v>
      </c>
      <c r="O166" s="10">
        <f t="shared" si="35"/>
        <v>3.0000000000001137E-3</v>
      </c>
      <c r="P166" s="10"/>
      <c r="Q166" s="10">
        <f t="shared" si="36"/>
        <v>8.0000000000001945E-7</v>
      </c>
      <c r="R166" s="10">
        <f t="shared" si="37"/>
        <v>300.00000000001455</v>
      </c>
      <c r="S166" s="10"/>
      <c r="T166" s="10">
        <f t="shared" si="38"/>
        <v>109300</v>
      </c>
      <c r="U166" s="10"/>
      <c r="V166" s="10">
        <f t="shared" si="39"/>
        <v>1.4765308795749821</v>
      </c>
      <c r="W166" s="10"/>
      <c r="X166" s="10">
        <f t="shared" si="40"/>
        <v>3.8620161949702782E-2</v>
      </c>
      <c r="Y166" s="10">
        <f t="shared" si="41"/>
        <v>2.6340235935670839</v>
      </c>
      <c r="Z166" s="10"/>
      <c r="AA166" s="10">
        <f t="shared" si="42"/>
        <v>1.1903921986476038E-3</v>
      </c>
      <c r="AB166" s="10">
        <f t="shared" si="43"/>
        <v>8.062088068152562E-4</v>
      </c>
      <c r="AC166" s="10"/>
      <c r="AD166" s="10">
        <f t="shared" si="44"/>
        <v>5.0386201619497024</v>
      </c>
      <c r="AE166" s="10">
        <f t="shared" si="45"/>
        <v>-3.3659764064329161</v>
      </c>
      <c r="AF166" s="10"/>
      <c r="AG166" s="10">
        <f t="shared" si="46"/>
        <v>1.190392198648027E-3</v>
      </c>
      <c r="AH166" s="10">
        <f t="shared" si="47"/>
        <v>8.062088068152562E-4</v>
      </c>
    </row>
    <row r="167" spans="1:34" x14ac:dyDescent="0.2">
      <c r="A167" s="10">
        <v>-198</v>
      </c>
      <c r="B167" s="10">
        <v>431.35</v>
      </c>
      <c r="C167" s="10">
        <f t="shared" si="32"/>
        <v>4.3135E-4</v>
      </c>
      <c r="D167" s="10"/>
      <c r="E167" s="10">
        <v>1.0960000000000001</v>
      </c>
      <c r="F167" s="10"/>
      <c r="G167" s="10">
        <v>1.0409999999999999</v>
      </c>
      <c r="H167" s="10">
        <v>1.012</v>
      </c>
      <c r="I167" s="10">
        <v>0.998</v>
      </c>
      <c r="J167" s="10">
        <v>1.333</v>
      </c>
      <c r="K167" s="10"/>
      <c r="L167" s="10">
        <f t="shared" si="33"/>
        <v>4.3135E-4</v>
      </c>
      <c r="M167" s="10"/>
      <c r="N167" s="10">
        <f t="shared" si="34"/>
        <v>0.75</v>
      </c>
      <c r="O167" s="10">
        <f t="shared" si="35"/>
        <v>6.9999999999998952E-3</v>
      </c>
      <c r="P167" s="10"/>
      <c r="Q167" s="10">
        <f t="shared" si="36"/>
        <v>7.4999999999999113E-7</v>
      </c>
      <c r="R167" s="10">
        <f t="shared" si="37"/>
        <v>699.99999999998545</v>
      </c>
      <c r="S167" s="10"/>
      <c r="T167" s="10">
        <f t="shared" si="38"/>
        <v>109600.00000000001</v>
      </c>
      <c r="U167" s="10"/>
      <c r="V167" s="10">
        <f t="shared" si="39"/>
        <v>3.6647984814518546</v>
      </c>
      <c r="W167" s="10"/>
      <c r="X167" s="10">
        <f t="shared" si="40"/>
        <v>3.9810554148350386E-2</v>
      </c>
      <c r="Y167" s="10">
        <f t="shared" si="41"/>
        <v>2.6348298023738992</v>
      </c>
      <c r="Z167" s="10"/>
      <c r="AA167" s="10">
        <f t="shared" si="42"/>
        <v>2.7649582918402027E-3</v>
      </c>
      <c r="AB167" s="10">
        <f t="shared" si="43"/>
        <v>7.544639373309181E-4</v>
      </c>
      <c r="AC167" s="10"/>
      <c r="AD167" s="10">
        <f t="shared" si="44"/>
        <v>5.0398105541483504</v>
      </c>
      <c r="AE167" s="10">
        <f t="shared" si="45"/>
        <v>-3.3651701976261008</v>
      </c>
      <c r="AF167" s="10"/>
      <c r="AG167" s="10">
        <f t="shared" si="46"/>
        <v>2.7649582918405358E-3</v>
      </c>
      <c r="AH167" s="10">
        <f t="shared" si="47"/>
        <v>7.544639373309181E-4</v>
      </c>
    </row>
    <row r="168" spans="1:34" x14ac:dyDescent="0.2">
      <c r="A168" s="10">
        <v>-197</v>
      </c>
      <c r="B168" s="10">
        <v>432.1</v>
      </c>
      <c r="C168" s="10">
        <f t="shared" si="32"/>
        <v>4.3209999999999999E-4</v>
      </c>
      <c r="D168" s="10"/>
      <c r="E168" s="10">
        <v>1.103</v>
      </c>
      <c r="F168" s="10"/>
      <c r="G168" s="10">
        <v>1.052</v>
      </c>
      <c r="H168" s="10">
        <v>1.016</v>
      </c>
      <c r="I168" s="10">
        <v>1.01</v>
      </c>
      <c r="J168" s="10">
        <v>1.3360000000000001</v>
      </c>
      <c r="K168" s="10"/>
      <c r="L168" s="10">
        <f t="shared" si="33"/>
        <v>4.3209999999999999E-4</v>
      </c>
      <c r="M168" s="10"/>
      <c r="N168" s="10">
        <f t="shared" si="34"/>
        <v>0.69999999999998863</v>
      </c>
      <c r="O168" s="10">
        <f t="shared" si="35"/>
        <v>8.0000000000000071E-3</v>
      </c>
      <c r="P168" s="10"/>
      <c r="Q168" s="10">
        <f t="shared" si="36"/>
        <v>7.0000000000001701E-7</v>
      </c>
      <c r="R168" s="10">
        <f t="shared" si="37"/>
        <v>800</v>
      </c>
      <c r="S168" s="10"/>
      <c r="T168" s="10">
        <f t="shared" si="38"/>
        <v>110300</v>
      </c>
      <c r="U168" s="10"/>
      <c r="V168" s="10">
        <f t="shared" si="39"/>
        <v>4.4645945301502445</v>
      </c>
      <c r="W168" s="10"/>
      <c r="X168" s="10">
        <f t="shared" si="40"/>
        <v>4.2575512440190588E-2</v>
      </c>
      <c r="Y168" s="10">
        <f t="shared" si="41"/>
        <v>2.6355842663112301</v>
      </c>
      <c r="Z168" s="10"/>
      <c r="AA168" s="10">
        <f t="shared" si="42"/>
        <v>3.1385465006770197E-3</v>
      </c>
      <c r="AB168" s="10">
        <f t="shared" si="43"/>
        <v>7.0298578728289485E-4</v>
      </c>
      <c r="AC168" s="10"/>
      <c r="AD168" s="10">
        <f t="shared" si="44"/>
        <v>5.042575512440191</v>
      </c>
      <c r="AE168" s="10">
        <f t="shared" si="45"/>
        <v>-3.3644157336887699</v>
      </c>
      <c r="AF168" s="10"/>
      <c r="AG168" s="10">
        <f t="shared" si="46"/>
        <v>3.1385465006765756E-3</v>
      </c>
      <c r="AH168" s="10">
        <f t="shared" si="47"/>
        <v>7.0298578728289485E-4</v>
      </c>
    </row>
    <row r="169" spans="1:34" x14ac:dyDescent="0.2">
      <c r="A169" s="10">
        <v>-196</v>
      </c>
      <c r="B169" s="10">
        <v>432.8</v>
      </c>
      <c r="C169" s="10">
        <f t="shared" si="32"/>
        <v>4.328E-4</v>
      </c>
      <c r="D169" s="10"/>
      <c r="E169" s="10">
        <v>1.111</v>
      </c>
      <c r="F169" s="10"/>
      <c r="G169" s="10">
        <v>1.0620000000000001</v>
      </c>
      <c r="H169" s="10">
        <v>1.0269999999999999</v>
      </c>
      <c r="I169" s="10">
        <v>1.014</v>
      </c>
      <c r="J169" s="10">
        <v>1.341</v>
      </c>
      <c r="K169" s="10"/>
      <c r="L169" s="10">
        <f t="shared" si="33"/>
        <v>4.328E-4</v>
      </c>
      <c r="M169" s="10"/>
      <c r="N169" s="10">
        <f t="shared" si="34"/>
        <v>0.67000000000001592</v>
      </c>
      <c r="O169" s="10">
        <f t="shared" si="35"/>
        <v>1.0000000000001119E-3</v>
      </c>
      <c r="P169" s="10"/>
      <c r="Q169" s="10">
        <f t="shared" si="36"/>
        <v>6.6999999999997834E-7</v>
      </c>
      <c r="R169" s="10">
        <f t="shared" si="37"/>
        <v>100.00000000001455</v>
      </c>
      <c r="S169" s="10"/>
      <c r="T169" s="10">
        <f t="shared" si="38"/>
        <v>111100</v>
      </c>
      <c r="U169" s="10"/>
      <c r="V169" s="10">
        <f t="shared" si="39"/>
        <v>0.58161949073757913</v>
      </c>
      <c r="W169" s="10"/>
      <c r="X169" s="10">
        <f t="shared" si="40"/>
        <v>4.5714058940867608E-2</v>
      </c>
      <c r="Y169" s="10">
        <f t="shared" si="41"/>
        <v>2.636287252098513</v>
      </c>
      <c r="Z169" s="10"/>
      <c r="AA169" s="10">
        <f t="shared" si="42"/>
        <v>3.9072830517109663E-4</v>
      </c>
      <c r="AB169" s="10">
        <f t="shared" si="43"/>
        <v>6.7179369225689456E-4</v>
      </c>
      <c r="AC169" s="10"/>
      <c r="AD169" s="10">
        <f t="shared" si="44"/>
        <v>5.0457140589408676</v>
      </c>
      <c r="AE169" s="10">
        <f t="shared" si="45"/>
        <v>-3.363712747901487</v>
      </c>
      <c r="AF169" s="10"/>
      <c r="AG169" s="10">
        <f t="shared" si="46"/>
        <v>3.9072830517117296E-4</v>
      </c>
      <c r="AH169" s="10">
        <f t="shared" si="47"/>
        <v>6.7179369225689456E-4</v>
      </c>
    </row>
    <row r="170" spans="1:34" x14ac:dyDescent="0.2">
      <c r="A170" s="10">
        <v>-195</v>
      </c>
      <c r="B170" s="10">
        <v>433.47</v>
      </c>
      <c r="C170" s="10">
        <f t="shared" si="32"/>
        <v>4.3346999999999998E-4</v>
      </c>
      <c r="D170" s="10"/>
      <c r="E170" s="10">
        <v>1.1120000000000001</v>
      </c>
      <c r="F170" s="10"/>
      <c r="G170" s="10">
        <v>1.0680000000000001</v>
      </c>
      <c r="H170" s="10">
        <v>1.0349999999999999</v>
      </c>
      <c r="I170" s="10">
        <v>1.02</v>
      </c>
      <c r="J170" s="10">
        <v>1.325</v>
      </c>
      <c r="K170" s="10"/>
      <c r="L170" s="10">
        <f t="shared" si="33"/>
        <v>4.3346999999999998E-4</v>
      </c>
      <c r="M170" s="10"/>
      <c r="N170" s="10">
        <f t="shared" si="34"/>
        <v>0.6199999999999477</v>
      </c>
      <c r="O170" s="10">
        <f t="shared" si="35"/>
        <v>-5.0000000000001155E-3</v>
      </c>
      <c r="P170" s="10"/>
      <c r="Q170" s="10">
        <f t="shared" si="36"/>
        <v>6.1999999999995002E-7</v>
      </c>
      <c r="R170" s="10">
        <f t="shared" si="37"/>
        <v>-500.00000000001455</v>
      </c>
      <c r="S170" s="10"/>
      <c r="T170" s="10">
        <f t="shared" si="38"/>
        <v>111200.00000000001</v>
      </c>
      <c r="U170" s="10"/>
      <c r="V170" s="10">
        <f t="shared" si="39"/>
        <v>-3.1529798389763757</v>
      </c>
      <c r="W170" s="10"/>
      <c r="X170" s="10">
        <f t="shared" si="40"/>
        <v>4.6104787246038705E-2</v>
      </c>
      <c r="Y170" s="10">
        <f t="shared" si="41"/>
        <v>2.6369590457907699</v>
      </c>
      <c r="Z170" s="10"/>
      <c r="AA170" s="10">
        <f t="shared" si="42"/>
        <v>-1.9571663673159032E-3</v>
      </c>
      <c r="AB170" s="10">
        <f t="shared" si="43"/>
        <v>6.2073545257801399E-4</v>
      </c>
      <c r="AC170" s="10"/>
      <c r="AD170" s="10">
        <f t="shared" si="44"/>
        <v>5.0461047872460387</v>
      </c>
      <c r="AE170" s="10">
        <f t="shared" si="45"/>
        <v>-3.3630409542092301</v>
      </c>
      <c r="AF170" s="10"/>
      <c r="AG170" s="10">
        <f t="shared" si="46"/>
        <v>-1.9571663673163542E-3</v>
      </c>
      <c r="AH170" s="10">
        <f t="shared" si="47"/>
        <v>6.2073545257801399E-4</v>
      </c>
    </row>
    <row r="171" spans="1:34" x14ac:dyDescent="0.2">
      <c r="A171" s="10">
        <v>-194</v>
      </c>
      <c r="B171" s="10">
        <v>434.09</v>
      </c>
      <c r="C171" s="10">
        <f t="shared" si="32"/>
        <v>4.3408999999999993E-4</v>
      </c>
      <c r="D171" s="10"/>
      <c r="E171" s="10">
        <v>1.107</v>
      </c>
      <c r="F171" s="10"/>
      <c r="G171" s="10">
        <v>1.0780000000000001</v>
      </c>
      <c r="H171" s="10">
        <v>1.044</v>
      </c>
      <c r="I171" s="10">
        <v>1.0289999999999999</v>
      </c>
      <c r="J171" s="10">
        <v>1.2769999999999999</v>
      </c>
      <c r="K171" s="10"/>
      <c r="L171" s="10">
        <f t="shared" si="33"/>
        <v>4.3408999999999993E-4</v>
      </c>
      <c r="M171" s="10"/>
      <c r="N171" s="10">
        <f t="shared" si="34"/>
        <v>0.57000000000005002</v>
      </c>
      <c r="O171" s="10">
        <f t="shared" si="35"/>
        <v>-8.0000000000000071E-3</v>
      </c>
      <c r="P171" s="10"/>
      <c r="Q171" s="10">
        <f t="shared" si="36"/>
        <v>5.7000000000008433E-7</v>
      </c>
      <c r="R171" s="10">
        <f t="shared" si="37"/>
        <v>-800</v>
      </c>
      <c r="S171" s="10"/>
      <c r="T171" s="10">
        <f t="shared" si="38"/>
        <v>110700</v>
      </c>
      <c r="U171" s="10"/>
      <c r="V171" s="10">
        <f t="shared" si="39"/>
        <v>-5.5272140336053486</v>
      </c>
      <c r="W171" s="10"/>
      <c r="X171" s="10">
        <f t="shared" si="40"/>
        <v>4.4147620878722801E-2</v>
      </c>
      <c r="Y171" s="10">
        <f t="shared" si="41"/>
        <v>2.6375797812433479</v>
      </c>
      <c r="Z171" s="10"/>
      <c r="AA171" s="10">
        <f t="shared" si="42"/>
        <v>-3.149928455232244E-3</v>
      </c>
      <c r="AB171" s="10">
        <f t="shared" si="43"/>
        <v>5.6989442349797415E-4</v>
      </c>
      <c r="AC171" s="10"/>
      <c r="AD171" s="10">
        <f t="shared" si="44"/>
        <v>5.0441476208787224</v>
      </c>
      <c r="AE171" s="10">
        <f t="shared" si="45"/>
        <v>-3.3624202187566521</v>
      </c>
      <c r="AF171" s="10"/>
      <c r="AG171" s="10">
        <f t="shared" si="46"/>
        <v>-3.1499284552314322E-3</v>
      </c>
      <c r="AH171" s="10">
        <f t="shared" si="47"/>
        <v>5.6989442349797415E-4</v>
      </c>
    </row>
    <row r="172" spans="1:34" x14ac:dyDescent="0.2">
      <c r="A172" s="10">
        <v>-193</v>
      </c>
      <c r="B172" s="10">
        <v>434.66</v>
      </c>
      <c r="C172" s="10">
        <f t="shared" si="32"/>
        <v>4.3466000000000002E-4</v>
      </c>
      <c r="D172" s="10"/>
      <c r="E172" s="10">
        <v>1.099</v>
      </c>
      <c r="F172" s="10"/>
      <c r="G172" s="10">
        <v>1.079</v>
      </c>
      <c r="H172" s="10">
        <v>1.052</v>
      </c>
      <c r="I172" s="10">
        <v>1.0389999999999999</v>
      </c>
      <c r="J172" s="10">
        <v>1.228</v>
      </c>
      <c r="K172" s="10"/>
      <c r="L172" s="10">
        <f t="shared" si="33"/>
        <v>4.3466000000000002E-4</v>
      </c>
      <c r="M172" s="10"/>
      <c r="N172" s="10">
        <f t="shared" si="34"/>
        <v>0.53999999999996362</v>
      </c>
      <c r="O172" s="10">
        <f t="shared" si="35"/>
        <v>-8.999999999999897E-3</v>
      </c>
      <c r="P172" s="10"/>
      <c r="Q172" s="10">
        <f t="shared" si="36"/>
        <v>5.3999999999993723E-7</v>
      </c>
      <c r="R172" s="10">
        <f t="shared" si="37"/>
        <v>-899.99999999998545</v>
      </c>
      <c r="S172" s="10"/>
      <c r="T172" s="10">
        <f t="shared" si="38"/>
        <v>109900</v>
      </c>
      <c r="U172" s="10"/>
      <c r="V172" s="10">
        <f t="shared" si="39"/>
        <v>-6.6229997694801463</v>
      </c>
      <c r="W172" s="10"/>
      <c r="X172" s="10">
        <f t="shared" si="40"/>
        <v>4.0997692423490557E-2</v>
      </c>
      <c r="Y172" s="10">
        <f t="shared" si="41"/>
        <v>2.6381496756668459</v>
      </c>
      <c r="Z172" s="10"/>
      <c r="AA172" s="10">
        <f t="shared" si="42"/>
        <v>-3.5711944828668921E-3</v>
      </c>
      <c r="AB172" s="10">
        <f t="shared" si="43"/>
        <v>5.3921102327780801E-4</v>
      </c>
      <c r="AC172" s="10"/>
      <c r="AD172" s="10">
        <f t="shared" si="44"/>
        <v>5.0409976924234909</v>
      </c>
      <c r="AE172" s="10">
        <f t="shared" si="45"/>
        <v>-3.3618503243331541</v>
      </c>
      <c r="AF172" s="10"/>
      <c r="AG172" s="10">
        <f t="shared" si="46"/>
        <v>-3.5711944828671349E-3</v>
      </c>
      <c r="AH172" s="10">
        <f t="shared" si="47"/>
        <v>5.3921102327736392E-4</v>
      </c>
    </row>
    <row r="173" spans="1:34" x14ac:dyDescent="0.2">
      <c r="A173" s="10">
        <v>-192</v>
      </c>
      <c r="B173" s="10">
        <v>435.2</v>
      </c>
      <c r="C173" s="10">
        <f t="shared" si="32"/>
        <v>4.3519999999999995E-4</v>
      </c>
      <c r="D173" s="10"/>
      <c r="E173" s="10">
        <v>1.0900000000000001</v>
      </c>
      <c r="F173" s="10"/>
      <c r="G173" s="10">
        <v>1.087</v>
      </c>
      <c r="H173" s="10">
        <v>1.0580000000000001</v>
      </c>
      <c r="I173" s="10">
        <v>1.0469999999999999</v>
      </c>
      <c r="J173" s="10">
        <v>1.169</v>
      </c>
      <c r="K173" s="10"/>
      <c r="L173" s="10">
        <f t="shared" si="33"/>
        <v>4.3519999999999995E-4</v>
      </c>
      <c r="M173" s="10"/>
      <c r="N173" s="10">
        <f t="shared" si="34"/>
        <v>0.49000000000000909</v>
      </c>
      <c r="O173" s="10">
        <f t="shared" si="35"/>
        <v>-1.3000000000000123E-2</v>
      </c>
      <c r="P173" s="10"/>
      <c r="Q173" s="10">
        <f t="shared" si="36"/>
        <v>4.9000000000001733E-7</v>
      </c>
      <c r="R173" s="10">
        <f t="shared" si="37"/>
        <v>-1300.0000000000146</v>
      </c>
      <c r="S173" s="10"/>
      <c r="T173" s="10">
        <f t="shared" si="38"/>
        <v>109000.00000000001</v>
      </c>
      <c r="U173" s="10"/>
      <c r="V173" s="10">
        <f t="shared" si="39"/>
        <v>-10.662445613033833</v>
      </c>
      <c r="W173" s="10"/>
      <c r="X173" s="10">
        <f t="shared" si="40"/>
        <v>3.7426497940623665E-2</v>
      </c>
      <c r="Y173" s="10">
        <f t="shared" si="41"/>
        <v>2.6386888866901237</v>
      </c>
      <c r="Z173" s="10"/>
      <c r="AA173" s="10">
        <f t="shared" si="42"/>
        <v>-5.210794642642097E-3</v>
      </c>
      <c r="AB173" s="10">
        <f t="shared" si="43"/>
        <v>4.8870539009104874E-4</v>
      </c>
      <c r="AC173" s="10"/>
      <c r="AD173" s="10">
        <f t="shared" si="44"/>
        <v>5.0374264979406238</v>
      </c>
      <c r="AE173" s="10">
        <f t="shared" si="45"/>
        <v>-3.3613111133098768</v>
      </c>
      <c r="AF173" s="10"/>
      <c r="AG173" s="10">
        <f t="shared" si="46"/>
        <v>-5.2107946426422913E-3</v>
      </c>
      <c r="AH173" s="10">
        <f t="shared" si="47"/>
        <v>4.8870539009104874E-4</v>
      </c>
    </row>
    <row r="174" spans="1:34" x14ac:dyDescent="0.2">
      <c r="A174" s="10">
        <v>-191</v>
      </c>
      <c r="B174" s="10">
        <v>435.69</v>
      </c>
      <c r="C174" s="10">
        <f t="shared" si="32"/>
        <v>4.3568999999999997E-4</v>
      </c>
      <c r="D174" s="10"/>
      <c r="E174" s="10">
        <v>1.077</v>
      </c>
      <c r="F174" s="10"/>
      <c r="G174" s="10">
        <v>1.0980000000000001</v>
      </c>
      <c r="H174" s="10">
        <v>1.0640000000000001</v>
      </c>
      <c r="I174" s="10">
        <v>1.0549999999999999</v>
      </c>
      <c r="J174" s="10">
        <v>1.0920000000000001</v>
      </c>
      <c r="K174" s="10"/>
      <c r="L174" s="10">
        <f t="shared" si="33"/>
        <v>4.3568999999999997E-4</v>
      </c>
      <c r="M174" s="10"/>
      <c r="N174" s="10">
        <f t="shared" si="34"/>
        <v>0.44999999999998863</v>
      </c>
      <c r="O174" s="10">
        <f t="shared" si="35"/>
        <v>-1.2000000000000011E-2</v>
      </c>
      <c r="P174" s="10"/>
      <c r="Q174" s="10">
        <f t="shared" si="36"/>
        <v>4.4999999999998383E-7</v>
      </c>
      <c r="R174" s="10">
        <f t="shared" si="37"/>
        <v>-1200</v>
      </c>
      <c r="S174" s="10"/>
      <c r="T174" s="10">
        <f t="shared" si="38"/>
        <v>107700</v>
      </c>
      <c r="U174" s="10"/>
      <c r="V174" s="10">
        <f t="shared" si="39"/>
        <v>-10.853894099873461</v>
      </c>
      <c r="W174" s="10"/>
      <c r="X174" s="10">
        <f t="shared" si="40"/>
        <v>3.2215703297981568E-2</v>
      </c>
      <c r="Y174" s="10">
        <f t="shared" si="41"/>
        <v>2.6391775920802147</v>
      </c>
      <c r="Z174" s="10"/>
      <c r="AA174" s="10">
        <f t="shared" si="42"/>
        <v>-4.8660955232250613E-3</v>
      </c>
      <c r="AB174" s="10">
        <f t="shared" si="43"/>
        <v>4.4832716059772793E-4</v>
      </c>
      <c r="AC174" s="10"/>
      <c r="AD174" s="10">
        <f t="shared" si="44"/>
        <v>5.0322157032979815</v>
      </c>
      <c r="AE174" s="10">
        <f t="shared" si="45"/>
        <v>-3.3608224079197857</v>
      </c>
      <c r="AF174" s="10"/>
      <c r="AG174" s="10">
        <f t="shared" si="46"/>
        <v>-4.8660955232247005E-3</v>
      </c>
      <c r="AH174" s="10">
        <f t="shared" si="47"/>
        <v>4.4832716059772793E-4</v>
      </c>
    </row>
    <row r="175" spans="1:34" x14ac:dyDescent="0.2">
      <c r="A175" s="10">
        <v>-190</v>
      </c>
      <c r="B175" s="10">
        <v>436.14</v>
      </c>
      <c r="C175" s="10">
        <f t="shared" si="32"/>
        <v>4.3613999999999995E-4</v>
      </c>
      <c r="D175" s="10"/>
      <c r="E175" s="10">
        <v>1.0649999999999999</v>
      </c>
      <c r="F175" s="10"/>
      <c r="G175" s="10">
        <v>1.1080000000000001</v>
      </c>
      <c r="H175" s="10">
        <v>1.075</v>
      </c>
      <c r="I175" s="10">
        <v>1.0629999999999999</v>
      </c>
      <c r="J175" s="10">
        <v>1.014</v>
      </c>
      <c r="K175" s="10"/>
      <c r="L175" s="10">
        <f t="shared" si="33"/>
        <v>4.3613999999999995E-4</v>
      </c>
      <c r="M175" s="10"/>
      <c r="N175" s="10">
        <f t="shared" si="34"/>
        <v>0.40000000000003411</v>
      </c>
      <c r="O175" s="10">
        <f t="shared" si="35"/>
        <v>-4.9999999999998934E-3</v>
      </c>
      <c r="P175" s="10"/>
      <c r="Q175" s="10">
        <f t="shared" si="36"/>
        <v>4.0000000000006393E-7</v>
      </c>
      <c r="R175" s="10">
        <f t="shared" si="37"/>
        <v>-500</v>
      </c>
      <c r="S175" s="10"/>
      <c r="T175" s="10">
        <f t="shared" si="38"/>
        <v>106500</v>
      </c>
      <c r="U175" s="10"/>
      <c r="V175" s="10">
        <f t="shared" si="39"/>
        <v>-5.1334208786618394</v>
      </c>
      <c r="W175" s="10"/>
      <c r="X175" s="10">
        <f t="shared" si="40"/>
        <v>2.7349607774756507E-2</v>
      </c>
      <c r="Y175" s="10">
        <f t="shared" si="41"/>
        <v>2.6396259192408125</v>
      </c>
      <c r="Z175" s="10"/>
      <c r="AA175" s="10">
        <f t="shared" si="42"/>
        <v>-2.0437425099862454E-3</v>
      </c>
      <c r="AB175" s="10">
        <f t="shared" si="43"/>
        <v>3.981248680542393E-4</v>
      </c>
      <c r="AC175" s="10"/>
      <c r="AD175" s="10">
        <f t="shared" si="44"/>
        <v>5.0273496077747568</v>
      </c>
      <c r="AE175" s="10">
        <f t="shared" si="45"/>
        <v>-3.360374080759188</v>
      </c>
      <c r="AF175" s="10"/>
      <c r="AG175" s="10">
        <f t="shared" si="46"/>
        <v>-2.0437425099864015E-3</v>
      </c>
      <c r="AH175" s="10">
        <f t="shared" si="47"/>
        <v>3.9812486805468339E-4</v>
      </c>
    </row>
    <row r="176" spans="1:34" x14ac:dyDescent="0.2">
      <c r="A176" s="10">
        <v>-189</v>
      </c>
      <c r="B176" s="10">
        <v>436.54</v>
      </c>
      <c r="C176" s="10">
        <f t="shared" si="32"/>
        <v>4.3654000000000002E-4</v>
      </c>
      <c r="D176" s="10"/>
      <c r="E176" s="10">
        <v>1.06</v>
      </c>
      <c r="F176" s="10"/>
      <c r="G176" s="10">
        <v>1.113</v>
      </c>
      <c r="H176" s="10">
        <v>1.0860000000000001</v>
      </c>
      <c r="I176" s="10">
        <v>1.0720000000000001</v>
      </c>
      <c r="J176" s="10">
        <v>0.97199999999999998</v>
      </c>
      <c r="K176" s="10"/>
      <c r="L176" s="10">
        <f t="shared" si="33"/>
        <v>4.3654000000000002E-4</v>
      </c>
      <c r="M176" s="10"/>
      <c r="N176" s="10">
        <f t="shared" si="34"/>
        <v>0.37000000000000455</v>
      </c>
      <c r="O176" s="10">
        <f t="shared" si="35"/>
        <v>2.0000000000000018E-3</v>
      </c>
      <c r="P176" s="10"/>
      <c r="Q176" s="10">
        <f t="shared" si="36"/>
        <v>3.6999999999997105E-7</v>
      </c>
      <c r="R176" s="10">
        <f t="shared" si="37"/>
        <v>200</v>
      </c>
      <c r="S176" s="10"/>
      <c r="T176" s="10">
        <f t="shared" si="38"/>
        <v>106000</v>
      </c>
      <c r="U176" s="10"/>
      <c r="V176" s="10">
        <f t="shared" si="39"/>
        <v>2.2249540372135628</v>
      </c>
      <c r="W176" s="10"/>
      <c r="X176" s="10">
        <f t="shared" si="40"/>
        <v>2.5305865264770262E-2</v>
      </c>
      <c r="Y176" s="10">
        <f t="shared" si="41"/>
        <v>2.6400240441088667</v>
      </c>
      <c r="Z176" s="10"/>
      <c r="AA176" s="10">
        <f t="shared" si="42"/>
        <v>8.1865148068002019E-4</v>
      </c>
      <c r="AB176" s="10">
        <f t="shared" si="43"/>
        <v>3.6794085045688263E-4</v>
      </c>
      <c r="AC176" s="10"/>
      <c r="AD176" s="10">
        <f t="shared" si="44"/>
        <v>5.0253058652647704</v>
      </c>
      <c r="AE176" s="10">
        <f t="shared" si="45"/>
        <v>-3.3599759558911333</v>
      </c>
      <c r="AF176" s="10"/>
      <c r="AG176" s="10">
        <f t="shared" si="46"/>
        <v>8.1865148067983284E-4</v>
      </c>
      <c r="AH176" s="10">
        <f t="shared" si="47"/>
        <v>3.6794085045688263E-4</v>
      </c>
    </row>
    <row r="177" spans="1:34" x14ac:dyDescent="0.2">
      <c r="A177" s="10">
        <v>-188</v>
      </c>
      <c r="B177" s="10">
        <v>436.91</v>
      </c>
      <c r="C177" s="10">
        <f t="shared" si="32"/>
        <v>4.3690999999999999E-4</v>
      </c>
      <c r="D177" s="10"/>
      <c r="E177" s="10">
        <v>1.0620000000000001</v>
      </c>
      <c r="F177" s="10"/>
      <c r="G177" s="10">
        <v>1.1200000000000001</v>
      </c>
      <c r="H177" s="10">
        <v>1.097</v>
      </c>
      <c r="I177" s="10">
        <v>1.0760000000000001</v>
      </c>
      <c r="J177" s="10">
        <v>0.95599999999999996</v>
      </c>
      <c r="K177" s="10"/>
      <c r="L177" s="10">
        <f t="shared" si="33"/>
        <v>4.3690999999999999E-4</v>
      </c>
      <c r="M177" s="10"/>
      <c r="N177" s="10">
        <f t="shared" si="34"/>
        <v>0.31999999999999318</v>
      </c>
      <c r="O177" s="10">
        <f t="shared" si="35"/>
        <v>4.9999999999998934E-3</v>
      </c>
      <c r="P177" s="10"/>
      <c r="Q177" s="10">
        <f t="shared" si="36"/>
        <v>3.1999999999999694E-7</v>
      </c>
      <c r="R177" s="10">
        <f t="shared" si="37"/>
        <v>500</v>
      </c>
      <c r="S177" s="10"/>
      <c r="T177" s="10">
        <f t="shared" si="38"/>
        <v>106200</v>
      </c>
      <c r="U177" s="10"/>
      <c r="V177" s="10">
        <f t="shared" si="39"/>
        <v>6.4154354162649598</v>
      </c>
      <c r="W177" s="10"/>
      <c r="X177" s="10">
        <f t="shared" si="40"/>
        <v>2.6124516745450282E-2</v>
      </c>
      <c r="Y177" s="10">
        <f t="shared" si="41"/>
        <v>2.6403919849593236</v>
      </c>
      <c r="Z177" s="10"/>
      <c r="AA177" s="10">
        <f t="shared" si="42"/>
        <v>2.0399026790195902E-3</v>
      </c>
      <c r="AB177" s="10">
        <f t="shared" si="43"/>
        <v>3.1796792371263649E-4</v>
      </c>
      <c r="AC177" s="10"/>
      <c r="AD177" s="10">
        <f t="shared" si="44"/>
        <v>5.0261245167454502</v>
      </c>
      <c r="AE177" s="10">
        <f t="shared" si="45"/>
        <v>-3.3596080150406764</v>
      </c>
      <c r="AF177" s="10"/>
      <c r="AG177" s="10">
        <f t="shared" si="46"/>
        <v>2.0399026790194341E-3</v>
      </c>
      <c r="AH177" s="10">
        <f t="shared" si="47"/>
        <v>3.179679237121924E-4</v>
      </c>
    </row>
    <row r="178" spans="1:34" x14ac:dyDescent="0.2">
      <c r="A178" s="10">
        <v>-187</v>
      </c>
      <c r="B178" s="10">
        <v>437.23</v>
      </c>
      <c r="C178" s="10">
        <f t="shared" si="32"/>
        <v>4.3722999999999999E-4</v>
      </c>
      <c r="D178" s="10"/>
      <c r="E178" s="10">
        <v>1.0669999999999999</v>
      </c>
      <c r="F178" s="10"/>
      <c r="G178" s="10">
        <v>1.129</v>
      </c>
      <c r="H178" s="10">
        <v>1.105</v>
      </c>
      <c r="I178" s="10">
        <v>1.0860000000000001</v>
      </c>
      <c r="J178" s="10">
        <v>0.94899999999999995</v>
      </c>
      <c r="K178" s="10"/>
      <c r="L178" s="10">
        <f t="shared" si="33"/>
        <v>4.3722999999999999E-4</v>
      </c>
      <c r="M178" s="10"/>
      <c r="N178" s="10">
        <f t="shared" si="34"/>
        <v>0.27999999999997272</v>
      </c>
      <c r="O178" s="10">
        <f t="shared" si="35"/>
        <v>1.5000000000000124E-2</v>
      </c>
      <c r="P178" s="10"/>
      <c r="Q178" s="10">
        <f t="shared" si="36"/>
        <v>2.7999999999996344E-7</v>
      </c>
      <c r="R178" s="10">
        <f t="shared" si="37"/>
        <v>1500.0000000000146</v>
      </c>
      <c r="S178" s="10"/>
      <c r="T178" s="10">
        <f t="shared" si="38"/>
        <v>106700</v>
      </c>
      <c r="U178" s="10"/>
      <c r="V178" s="10">
        <f t="shared" si="39"/>
        <v>21.806342893582229</v>
      </c>
      <c r="W178" s="10"/>
      <c r="X178" s="10">
        <f t="shared" si="40"/>
        <v>2.8164419424469872E-2</v>
      </c>
      <c r="Y178" s="10">
        <f t="shared" si="41"/>
        <v>2.6407099528830362</v>
      </c>
      <c r="Z178" s="10"/>
      <c r="AA178" s="10">
        <f t="shared" si="42"/>
        <v>6.0628413460807884E-3</v>
      </c>
      <c r="AB178" s="10">
        <f t="shared" si="43"/>
        <v>2.7803109286406169E-4</v>
      </c>
      <c r="AC178" s="10"/>
      <c r="AD178" s="10">
        <f t="shared" si="44"/>
        <v>5.0281644194244697</v>
      </c>
      <c r="AE178" s="10">
        <f t="shared" si="45"/>
        <v>-3.3592900471169642</v>
      </c>
      <c r="AF178" s="10"/>
      <c r="AG178" s="10">
        <f t="shared" si="46"/>
        <v>6.0628413460808162E-3</v>
      </c>
      <c r="AH178" s="10">
        <f t="shared" si="47"/>
        <v>2.7803109286450578E-4</v>
      </c>
    </row>
    <row r="179" spans="1:34" x14ac:dyDescent="0.2">
      <c r="A179" s="10">
        <v>-186</v>
      </c>
      <c r="B179" s="10">
        <v>437.51</v>
      </c>
      <c r="C179" s="10">
        <f t="shared" si="32"/>
        <v>4.3750999999999995E-4</v>
      </c>
      <c r="D179" s="10"/>
      <c r="E179" s="10">
        <v>1.0820000000000001</v>
      </c>
      <c r="F179" s="10"/>
      <c r="G179" s="10">
        <v>1.139</v>
      </c>
      <c r="H179" s="10">
        <v>1.1140000000000001</v>
      </c>
      <c r="I179" s="10">
        <v>1.093</v>
      </c>
      <c r="J179" s="10">
        <v>0.98099999999999998</v>
      </c>
      <c r="K179" s="10"/>
      <c r="L179" s="10">
        <f t="shared" si="33"/>
        <v>4.3750999999999995E-4</v>
      </c>
      <c r="M179" s="10"/>
      <c r="N179" s="10">
        <f t="shared" si="34"/>
        <v>0.23000000000001819</v>
      </c>
      <c r="O179" s="10">
        <f t="shared" si="35"/>
        <v>2.4999999999999911E-2</v>
      </c>
      <c r="P179" s="10"/>
      <c r="Q179" s="10">
        <f t="shared" si="36"/>
        <v>2.3000000000004354E-7</v>
      </c>
      <c r="R179" s="10">
        <f t="shared" si="37"/>
        <v>2499.9999999999854</v>
      </c>
      <c r="S179" s="10"/>
      <c r="T179" s="10">
        <f t="shared" si="38"/>
        <v>108200.00000000001</v>
      </c>
      <c r="U179" s="10"/>
      <c r="V179" s="10">
        <f t="shared" si="39"/>
        <v>43.462770212040603</v>
      </c>
      <c r="W179" s="10"/>
      <c r="X179" s="10">
        <f t="shared" si="40"/>
        <v>3.422726077055066E-2</v>
      </c>
      <c r="Y179" s="10">
        <f t="shared" si="41"/>
        <v>2.6409879839759003</v>
      </c>
      <c r="Z179" s="10"/>
      <c r="AA179" s="10">
        <f t="shared" si="42"/>
        <v>9.920360108172141E-3</v>
      </c>
      <c r="AB179" s="10">
        <f t="shared" si="43"/>
        <v>2.28249604426356E-4</v>
      </c>
      <c r="AC179" s="10"/>
      <c r="AD179" s="10">
        <f t="shared" si="44"/>
        <v>5.0342272607705505</v>
      </c>
      <c r="AE179" s="10">
        <f t="shared" si="45"/>
        <v>-3.3590120160240997</v>
      </c>
      <c r="AF179" s="10"/>
      <c r="AG179" s="10">
        <f t="shared" si="46"/>
        <v>9.9203601081718773E-3</v>
      </c>
      <c r="AH179" s="10">
        <f t="shared" si="47"/>
        <v>2.28249604426356E-4</v>
      </c>
    </row>
    <row r="180" spans="1:34" x14ac:dyDescent="0.2">
      <c r="A180" s="10">
        <v>-185</v>
      </c>
      <c r="B180" s="10">
        <v>437.74</v>
      </c>
      <c r="C180" s="10">
        <f t="shared" si="32"/>
        <v>4.3773999999999999E-4</v>
      </c>
      <c r="D180" s="10"/>
      <c r="E180" s="10">
        <v>1.107</v>
      </c>
      <c r="F180" s="10"/>
      <c r="G180" s="10">
        <v>1.145</v>
      </c>
      <c r="H180" s="10">
        <v>1.1240000000000001</v>
      </c>
      <c r="I180" s="10">
        <v>1.0980000000000001</v>
      </c>
      <c r="J180" s="10">
        <v>1.0629999999999999</v>
      </c>
      <c r="K180" s="10"/>
      <c r="L180" s="10">
        <f t="shared" si="33"/>
        <v>4.3773999999999999E-4</v>
      </c>
      <c r="M180" s="10"/>
      <c r="N180" s="10">
        <f t="shared" si="34"/>
        <v>0.18999999999999773</v>
      </c>
      <c r="O180" s="10">
        <f t="shared" si="35"/>
        <v>2.8000000000000025E-2</v>
      </c>
      <c r="P180" s="10"/>
      <c r="Q180" s="10">
        <f t="shared" si="36"/>
        <v>1.9000000000001004E-7</v>
      </c>
      <c r="R180" s="10">
        <f t="shared" si="37"/>
        <v>2800</v>
      </c>
      <c r="S180" s="10"/>
      <c r="T180" s="10">
        <f t="shared" si="38"/>
        <v>110700</v>
      </c>
      <c r="U180" s="10"/>
      <c r="V180" s="10">
        <f t="shared" si="39"/>
        <v>57.561468791871206</v>
      </c>
      <c r="W180" s="10"/>
      <c r="X180" s="10">
        <f t="shared" si="40"/>
        <v>4.4147620878722801E-2</v>
      </c>
      <c r="Y180" s="10">
        <f t="shared" si="41"/>
        <v>2.6412162335803266</v>
      </c>
      <c r="Z180" s="10"/>
      <c r="AA180" s="10">
        <f t="shared" si="42"/>
        <v>1.0848240650418728E-2</v>
      </c>
      <c r="AB180" s="10">
        <f t="shared" si="43"/>
        <v>1.8846358298540977E-4</v>
      </c>
      <c r="AC180" s="10"/>
      <c r="AD180" s="10">
        <f t="shared" si="44"/>
        <v>5.0441476208787224</v>
      </c>
      <c r="AE180" s="10">
        <f t="shared" si="45"/>
        <v>-3.3587837664196734</v>
      </c>
      <c r="AF180" s="10"/>
      <c r="AG180" s="10">
        <f t="shared" si="46"/>
        <v>1.0848240650418894E-2</v>
      </c>
      <c r="AH180" s="10">
        <f t="shared" si="47"/>
        <v>1.8846358298540977E-4</v>
      </c>
    </row>
    <row r="181" spans="1:34" x14ac:dyDescent="0.2">
      <c r="A181" s="10">
        <v>-184</v>
      </c>
      <c r="B181" s="10">
        <v>437.93</v>
      </c>
      <c r="C181" s="10">
        <f t="shared" si="32"/>
        <v>4.3793E-4</v>
      </c>
      <c r="D181" s="10"/>
      <c r="E181" s="10">
        <v>1.135</v>
      </c>
      <c r="F181" s="10"/>
      <c r="G181" s="10">
        <v>1.1519999999999999</v>
      </c>
      <c r="H181" s="10">
        <v>1.1319999999999999</v>
      </c>
      <c r="I181" s="10">
        <v>1.1040000000000001</v>
      </c>
      <c r="J181" s="10">
        <v>1.153</v>
      </c>
      <c r="K181" s="10"/>
      <c r="L181" s="10">
        <f t="shared" si="33"/>
        <v>4.3793E-4</v>
      </c>
      <c r="M181" s="10"/>
      <c r="N181" s="10">
        <f t="shared" si="34"/>
        <v>0.14999999999997726</v>
      </c>
      <c r="O181" s="10">
        <f t="shared" si="35"/>
        <v>2.0999999999999908E-2</v>
      </c>
      <c r="P181" s="10"/>
      <c r="Q181" s="10">
        <f t="shared" si="36"/>
        <v>1.4999999999997654E-7</v>
      </c>
      <c r="R181" s="10">
        <f t="shared" si="37"/>
        <v>2099.9999999999854</v>
      </c>
      <c r="S181" s="10"/>
      <c r="T181" s="10">
        <f t="shared" si="38"/>
        <v>113500</v>
      </c>
      <c r="U181" s="10"/>
      <c r="V181" s="10">
        <f t="shared" si="39"/>
        <v>53.533318985918264</v>
      </c>
      <c r="W181" s="10"/>
      <c r="X181" s="10">
        <f t="shared" si="40"/>
        <v>5.4995861529141529E-2</v>
      </c>
      <c r="Y181" s="10">
        <f t="shared" si="41"/>
        <v>2.6414046971633121</v>
      </c>
      <c r="Z181" s="10"/>
      <c r="AA181" s="10">
        <f t="shared" si="42"/>
        <v>7.9619725553686932E-3</v>
      </c>
      <c r="AB181" s="10">
        <f t="shared" si="43"/>
        <v>1.4872929058373785E-4</v>
      </c>
      <c r="AC181" s="10"/>
      <c r="AD181" s="10">
        <f t="shared" si="44"/>
        <v>5.0549958615291413</v>
      </c>
      <c r="AE181" s="10">
        <f t="shared" si="45"/>
        <v>-3.3585953028366879</v>
      </c>
      <c r="AF181" s="10"/>
      <c r="AG181" s="10">
        <f t="shared" si="46"/>
        <v>7.9619725553685683E-3</v>
      </c>
      <c r="AH181" s="10">
        <f t="shared" si="47"/>
        <v>1.4872929058373785E-4</v>
      </c>
    </row>
    <row r="182" spans="1:34" x14ac:dyDescent="0.2">
      <c r="A182" s="10">
        <v>-183</v>
      </c>
      <c r="B182" s="10">
        <v>438.08</v>
      </c>
      <c r="C182" s="10">
        <f t="shared" si="32"/>
        <v>4.3807999999999998E-4</v>
      </c>
      <c r="D182" s="10"/>
      <c r="E182" s="10">
        <v>1.1559999999999999</v>
      </c>
      <c r="F182" s="10"/>
      <c r="G182" s="10">
        <v>1.1579999999999999</v>
      </c>
      <c r="H182" s="10">
        <v>1.1399999999999999</v>
      </c>
      <c r="I182" s="10">
        <v>1.109</v>
      </c>
      <c r="J182" s="10">
        <v>1.216</v>
      </c>
      <c r="K182" s="10"/>
      <c r="L182" s="10">
        <f t="shared" si="33"/>
        <v>4.3807999999999998E-4</v>
      </c>
      <c r="M182" s="10"/>
      <c r="N182" s="10">
        <f t="shared" si="34"/>
        <v>0.11000000000001364</v>
      </c>
      <c r="O182" s="10">
        <f t="shared" si="35"/>
        <v>2.3000000000000131E-2</v>
      </c>
      <c r="P182" s="10"/>
      <c r="Q182" s="10">
        <f t="shared" si="36"/>
        <v>1.0999999999999725E-7</v>
      </c>
      <c r="R182" s="10">
        <f t="shared" si="37"/>
        <v>2300.0000000000146</v>
      </c>
      <c r="S182" s="10"/>
      <c r="T182" s="10">
        <f t="shared" si="38"/>
        <v>115599.99999999999</v>
      </c>
      <c r="U182" s="10"/>
      <c r="V182" s="10">
        <f t="shared" si="39"/>
        <v>78.469385828978957</v>
      </c>
      <c r="W182" s="10"/>
      <c r="X182" s="10">
        <f t="shared" si="40"/>
        <v>6.2957834084510222E-2</v>
      </c>
      <c r="Y182" s="10">
        <f t="shared" si="41"/>
        <v>2.6415534264538958</v>
      </c>
      <c r="Z182" s="10"/>
      <c r="AA182" s="10">
        <f t="shared" si="42"/>
        <v>8.5559710105789361E-3</v>
      </c>
      <c r="AB182" s="10">
        <f t="shared" si="43"/>
        <v>1.0903578408560932E-4</v>
      </c>
      <c r="AC182" s="10"/>
      <c r="AD182" s="10">
        <f t="shared" si="44"/>
        <v>5.0629578340845098</v>
      </c>
      <c r="AE182" s="10">
        <f t="shared" si="45"/>
        <v>-3.3584465735461042</v>
      </c>
      <c r="AF182" s="10"/>
      <c r="AG182" s="10">
        <f t="shared" si="46"/>
        <v>8.5559710105789222E-3</v>
      </c>
      <c r="AH182" s="10">
        <f t="shared" si="47"/>
        <v>1.0903578408560932E-4</v>
      </c>
    </row>
    <row r="183" spans="1:34" x14ac:dyDescent="0.2">
      <c r="A183" s="10">
        <v>-182</v>
      </c>
      <c r="B183" s="10">
        <v>438.19</v>
      </c>
      <c r="C183" s="10">
        <f t="shared" si="32"/>
        <v>4.3818999999999998E-4</v>
      </c>
      <c r="D183" s="10"/>
      <c r="E183" s="10">
        <v>1.179</v>
      </c>
      <c r="F183" s="10"/>
      <c r="G183" s="10">
        <v>1.167</v>
      </c>
      <c r="H183" s="10">
        <v>1.1499999999999999</v>
      </c>
      <c r="I183" s="10">
        <v>1.119</v>
      </c>
      <c r="J183" s="10">
        <v>1.278</v>
      </c>
      <c r="K183" s="10"/>
      <c r="L183" s="10">
        <f t="shared" si="33"/>
        <v>4.3818999999999998E-4</v>
      </c>
      <c r="M183" s="10"/>
      <c r="N183" s="10">
        <f t="shared" si="34"/>
        <v>6.0000000000002274E-2</v>
      </c>
      <c r="O183" s="10">
        <f t="shared" si="35"/>
        <v>3.0000000000000027E-2</v>
      </c>
      <c r="P183" s="10"/>
      <c r="Q183" s="10">
        <f t="shared" si="36"/>
        <v>6.0000000000023142E-8</v>
      </c>
      <c r="R183" s="10">
        <f t="shared" si="37"/>
        <v>3000.0000000000146</v>
      </c>
      <c r="S183" s="10"/>
      <c r="T183" s="10">
        <f t="shared" si="38"/>
        <v>117900</v>
      </c>
      <c r="U183" s="10"/>
      <c r="V183" s="10">
        <f t="shared" si="39"/>
        <v>183.51886742922116</v>
      </c>
      <c r="W183" s="10"/>
      <c r="X183" s="10">
        <f t="shared" si="40"/>
        <v>7.1513805095089159E-2</v>
      </c>
      <c r="Y183" s="10">
        <f t="shared" si="41"/>
        <v>2.6416624622379814</v>
      </c>
      <c r="Z183" s="10"/>
      <c r="AA183" s="10">
        <f t="shared" si="42"/>
        <v>1.0912495765682748E-2</v>
      </c>
      <c r="AB183" s="10">
        <f t="shared" si="43"/>
        <v>5.946252785093975E-5</v>
      </c>
      <c r="AC183" s="10"/>
      <c r="AD183" s="10">
        <f t="shared" si="44"/>
        <v>5.0715138050950888</v>
      </c>
      <c r="AE183" s="10">
        <f t="shared" si="45"/>
        <v>-3.3583375377620186</v>
      </c>
      <c r="AF183" s="10"/>
      <c r="AG183" s="10">
        <f t="shared" si="46"/>
        <v>1.0912495765682984E-2</v>
      </c>
      <c r="AH183" s="10">
        <f t="shared" si="47"/>
        <v>5.946252785093975E-5</v>
      </c>
    </row>
    <row r="184" spans="1:34" x14ac:dyDescent="0.2">
      <c r="A184" s="10">
        <v>-181</v>
      </c>
      <c r="B184" s="10">
        <v>438.25</v>
      </c>
      <c r="C184" s="10">
        <f t="shared" si="32"/>
        <v>4.3825E-4</v>
      </c>
      <c r="D184" s="10"/>
      <c r="E184" s="10">
        <v>1.2090000000000001</v>
      </c>
      <c r="F184" s="10"/>
      <c r="G184" s="10">
        <v>1.1779999999999999</v>
      </c>
      <c r="H184" s="10">
        <v>1.161</v>
      </c>
      <c r="I184" s="10">
        <v>1.133</v>
      </c>
      <c r="J184" s="10">
        <v>1.365</v>
      </c>
      <c r="K184" s="10"/>
      <c r="L184" s="10">
        <f t="shared" si="33"/>
        <v>4.3825E-4</v>
      </c>
      <c r="M184" s="10"/>
      <c r="N184" s="10">
        <f t="shared" si="34"/>
        <v>2.9999999999972715E-2</v>
      </c>
      <c r="O184" s="10">
        <f t="shared" si="35"/>
        <v>3.0000000000000027E-2</v>
      </c>
      <c r="P184" s="10"/>
      <c r="Q184" s="10">
        <f t="shared" si="36"/>
        <v>2.9999999999930256E-8</v>
      </c>
      <c r="R184" s="10">
        <f t="shared" si="37"/>
        <v>3000</v>
      </c>
      <c r="S184" s="10"/>
      <c r="T184" s="10">
        <f t="shared" si="38"/>
        <v>120900.00000000001</v>
      </c>
      <c r="U184" s="10"/>
      <c r="V184" s="10">
        <f t="shared" si="39"/>
        <v>358.07756677572837</v>
      </c>
      <c r="W184" s="10"/>
      <c r="X184" s="10">
        <f t="shared" si="40"/>
        <v>8.2426300860771906E-2</v>
      </c>
      <c r="Y184" s="10">
        <f t="shared" si="41"/>
        <v>2.6417219247658323</v>
      </c>
      <c r="Z184" s="10"/>
      <c r="AA184" s="10">
        <f t="shared" si="42"/>
        <v>1.0645005515291586E-2</v>
      </c>
      <c r="AB184" s="10">
        <f t="shared" si="43"/>
        <v>2.9728211155877204E-5</v>
      </c>
      <c r="AC184" s="10"/>
      <c r="AD184" s="10">
        <f t="shared" si="44"/>
        <v>5.0824263008607717</v>
      </c>
      <c r="AE184" s="10">
        <f t="shared" si="45"/>
        <v>-3.3582780752341677</v>
      </c>
      <c r="AF184" s="10"/>
      <c r="AG184" s="10">
        <f t="shared" si="46"/>
        <v>1.0645005515291572E-2</v>
      </c>
      <c r="AH184" s="10">
        <f t="shared" si="47"/>
        <v>2.9728211155877204E-5</v>
      </c>
    </row>
    <row r="185" spans="1:34" x14ac:dyDescent="0.2">
      <c r="A185" s="10">
        <v>-180</v>
      </c>
      <c r="B185" s="10">
        <v>438.28</v>
      </c>
      <c r="C185" s="10">
        <f t="shared" si="32"/>
        <v>4.3827999999999993E-4</v>
      </c>
      <c r="D185" s="10"/>
      <c r="E185" s="10">
        <v>1.2390000000000001</v>
      </c>
      <c r="F185" s="10"/>
      <c r="G185" s="10">
        <v>1.1879999999999999</v>
      </c>
      <c r="H185" s="10">
        <v>1.171</v>
      </c>
      <c r="I185" s="10">
        <v>1.1399999999999999</v>
      </c>
      <c r="J185" s="10">
        <v>1.456</v>
      </c>
      <c r="K185" s="10"/>
      <c r="L185" s="10">
        <f t="shared" si="33"/>
        <v>4.3827999999999993E-4</v>
      </c>
      <c r="M185" s="10"/>
      <c r="N185" s="10">
        <f t="shared" si="34"/>
        <v>-2.9999999999972715E-2</v>
      </c>
      <c r="O185" s="10">
        <f t="shared" si="35"/>
        <v>2.3999999999999799E-2</v>
      </c>
      <c r="P185" s="10"/>
      <c r="Q185" s="10">
        <f t="shared" si="36"/>
        <v>-2.9999999999930256E-8</v>
      </c>
      <c r="R185" s="10">
        <f t="shared" si="37"/>
        <v>2399.9999999999709</v>
      </c>
      <c r="S185" s="10"/>
      <c r="T185" s="10">
        <f t="shared" si="38"/>
        <v>123900.00000000001</v>
      </c>
      <c r="U185" s="10"/>
      <c r="V185" s="10">
        <f t="shared" si="39"/>
        <v>-280.27398404765285</v>
      </c>
      <c r="W185" s="10"/>
      <c r="X185" s="10">
        <f t="shared" si="40"/>
        <v>9.3071306376063492E-2</v>
      </c>
      <c r="Y185" s="10">
        <f t="shared" si="41"/>
        <v>2.6417516529769882</v>
      </c>
      <c r="Z185" s="10"/>
      <c r="AA185" s="10">
        <f t="shared" si="42"/>
        <v>8.3320441792672228E-3</v>
      </c>
      <c r="AB185" s="10">
        <f t="shared" si="43"/>
        <v>-2.9728211155877204E-5</v>
      </c>
      <c r="AC185" s="10"/>
      <c r="AD185" s="10">
        <f t="shared" si="44"/>
        <v>5.0930713063760633</v>
      </c>
      <c r="AE185" s="10">
        <f t="shared" si="45"/>
        <v>-3.3582483470230118</v>
      </c>
      <c r="AF185" s="10"/>
      <c r="AG185" s="10">
        <f t="shared" si="46"/>
        <v>8.3320441792675837E-3</v>
      </c>
      <c r="AH185" s="10">
        <f t="shared" si="47"/>
        <v>-2.9728211155877204E-5</v>
      </c>
    </row>
    <row r="186" spans="1:34" x14ac:dyDescent="0.2">
      <c r="A186" s="10">
        <v>-179</v>
      </c>
      <c r="B186" s="10">
        <v>438.25</v>
      </c>
      <c r="C186" s="10">
        <f t="shared" si="32"/>
        <v>4.3825E-4</v>
      </c>
      <c r="D186" s="10"/>
      <c r="E186" s="10">
        <v>1.2629999999999999</v>
      </c>
      <c r="F186" s="10"/>
      <c r="G186" s="10">
        <v>1.196</v>
      </c>
      <c r="H186" s="10">
        <v>1.181</v>
      </c>
      <c r="I186" s="10">
        <v>1.1419999999999999</v>
      </c>
      <c r="J186" s="10">
        <v>1.5349999999999999</v>
      </c>
      <c r="K186" s="10"/>
      <c r="L186" s="10">
        <f t="shared" si="33"/>
        <v>4.3825E-4</v>
      </c>
      <c r="M186" s="10"/>
      <c r="N186" s="10">
        <f t="shared" si="34"/>
        <v>-6.0000000000002274E-2</v>
      </c>
      <c r="O186" s="10">
        <f t="shared" si="35"/>
        <v>2.3000000000000131E-2</v>
      </c>
      <c r="P186" s="10"/>
      <c r="Q186" s="10">
        <f t="shared" si="36"/>
        <v>-6.0000000000023142E-8</v>
      </c>
      <c r="R186" s="10">
        <f t="shared" si="37"/>
        <v>2300.0000000000146</v>
      </c>
      <c r="S186" s="10"/>
      <c r="T186" s="10">
        <f t="shared" si="38"/>
        <v>126299.99999999999</v>
      </c>
      <c r="U186" s="10"/>
      <c r="V186" s="10">
        <f t="shared" si="39"/>
        <v>-131.80768319368448</v>
      </c>
      <c r="W186" s="10"/>
      <c r="X186" s="10">
        <f t="shared" si="40"/>
        <v>0.10140335055533072</v>
      </c>
      <c r="Y186" s="10">
        <f t="shared" si="41"/>
        <v>2.6417219247658323</v>
      </c>
      <c r="Z186" s="10"/>
      <c r="AA186" s="10">
        <f t="shared" si="42"/>
        <v>7.8376180328725564E-3</v>
      </c>
      <c r="AB186" s="10">
        <f t="shared" si="43"/>
        <v>-5.946252785093975E-5</v>
      </c>
      <c r="AC186" s="10"/>
      <c r="AD186" s="10">
        <f t="shared" si="44"/>
        <v>5.1014033505553309</v>
      </c>
      <c r="AE186" s="10">
        <f t="shared" si="45"/>
        <v>-3.3582780752341677</v>
      </c>
      <c r="AF186" s="10"/>
      <c r="AG186" s="10">
        <f t="shared" si="46"/>
        <v>7.8376180328723066E-3</v>
      </c>
      <c r="AH186" s="10">
        <f t="shared" si="47"/>
        <v>-5.946252785093975E-5</v>
      </c>
    </row>
    <row r="187" spans="1:34" x14ac:dyDescent="0.2">
      <c r="A187" s="10">
        <v>-178</v>
      </c>
      <c r="B187" s="10">
        <v>438.19</v>
      </c>
      <c r="C187" s="10">
        <f t="shared" si="32"/>
        <v>4.3818999999999998E-4</v>
      </c>
      <c r="D187" s="10"/>
      <c r="E187" s="10">
        <v>1.286</v>
      </c>
      <c r="F187" s="10"/>
      <c r="G187" s="10">
        <v>1.2030000000000001</v>
      </c>
      <c r="H187" s="10">
        <v>1.1919999999999999</v>
      </c>
      <c r="I187" s="10">
        <v>1.149</v>
      </c>
      <c r="J187" s="10">
        <v>1.6020000000000001</v>
      </c>
      <c r="K187" s="10"/>
      <c r="L187" s="10">
        <f t="shared" si="33"/>
        <v>4.3818999999999998E-4</v>
      </c>
      <c r="M187" s="10"/>
      <c r="N187" s="10">
        <f t="shared" si="34"/>
        <v>-0.11000000000001364</v>
      </c>
      <c r="O187" s="10">
        <f t="shared" si="35"/>
        <v>2.0999999999999908E-2</v>
      </c>
      <c r="P187" s="10"/>
      <c r="Q187" s="10">
        <f t="shared" si="36"/>
        <v>-1.0999999999999725E-7</v>
      </c>
      <c r="R187" s="10">
        <f t="shared" si="37"/>
        <v>2100</v>
      </c>
      <c r="S187" s="10"/>
      <c r="T187" s="10">
        <f t="shared" si="38"/>
        <v>128600</v>
      </c>
      <c r="U187" s="10"/>
      <c r="V187" s="10">
        <f t="shared" si="39"/>
        <v>-64.516608481649484</v>
      </c>
      <c r="W187" s="10"/>
      <c r="X187" s="10">
        <f t="shared" si="40"/>
        <v>0.10924096858820327</v>
      </c>
      <c r="Y187" s="10">
        <f t="shared" si="41"/>
        <v>2.6416624622379814</v>
      </c>
      <c r="Z187" s="10"/>
      <c r="AA187" s="10">
        <f t="shared" si="42"/>
        <v>7.0346189923410074E-3</v>
      </c>
      <c r="AB187" s="10">
        <f t="shared" si="43"/>
        <v>-1.0903578408560932E-4</v>
      </c>
      <c r="AC187" s="10"/>
      <c r="AD187" s="10">
        <f t="shared" si="44"/>
        <v>5.1092409685882032</v>
      </c>
      <c r="AE187" s="10">
        <f t="shared" si="45"/>
        <v>-3.3583375377620186</v>
      </c>
      <c r="AF187" s="10"/>
      <c r="AG187" s="10">
        <f t="shared" si="46"/>
        <v>7.0346189923409241E-3</v>
      </c>
      <c r="AH187" s="10">
        <f t="shared" si="47"/>
        <v>-1.0903578408560932E-4</v>
      </c>
    </row>
    <row r="188" spans="1:34" x14ac:dyDescent="0.2">
      <c r="A188" s="10">
        <v>-177</v>
      </c>
      <c r="B188" s="10">
        <v>438.08</v>
      </c>
      <c r="C188" s="10">
        <f t="shared" si="32"/>
        <v>4.3807999999999998E-4</v>
      </c>
      <c r="D188" s="10"/>
      <c r="E188" s="10">
        <v>1.3069999999999999</v>
      </c>
      <c r="F188" s="10"/>
      <c r="G188" s="10">
        <v>1.2130000000000001</v>
      </c>
      <c r="H188" s="10">
        <v>1.1950000000000001</v>
      </c>
      <c r="I188" s="10">
        <v>1.155</v>
      </c>
      <c r="J188" s="10">
        <v>1.665</v>
      </c>
      <c r="K188" s="10"/>
      <c r="L188" s="10">
        <f t="shared" si="33"/>
        <v>4.3807999999999998E-4</v>
      </c>
      <c r="M188" s="10"/>
      <c r="N188" s="10">
        <f t="shared" si="34"/>
        <v>-0.14999999999997726</v>
      </c>
      <c r="O188" s="10">
        <f t="shared" si="35"/>
        <v>1.5000000000000124E-2</v>
      </c>
      <c r="P188" s="10"/>
      <c r="Q188" s="10">
        <f t="shared" si="36"/>
        <v>-1.4999999999997654E-7</v>
      </c>
      <c r="R188" s="10">
        <f t="shared" si="37"/>
        <v>1500</v>
      </c>
      <c r="S188" s="10"/>
      <c r="T188" s="10">
        <f t="shared" si="38"/>
        <v>130700</v>
      </c>
      <c r="U188" s="10"/>
      <c r="V188" s="10">
        <f t="shared" si="39"/>
        <v>-33.321395870489077</v>
      </c>
      <c r="W188" s="10"/>
      <c r="X188" s="10">
        <f t="shared" si="40"/>
        <v>0.11627558758054428</v>
      </c>
      <c r="Y188" s="10">
        <f t="shared" si="41"/>
        <v>2.6415534264538958</v>
      </c>
      <c r="Z188" s="10"/>
      <c r="AA188" s="10">
        <f t="shared" si="42"/>
        <v>4.955867569077177E-3</v>
      </c>
      <c r="AB188" s="10">
        <f t="shared" si="43"/>
        <v>-1.4872929058373785E-4</v>
      </c>
      <c r="AC188" s="10"/>
      <c r="AD188" s="10">
        <f t="shared" si="44"/>
        <v>5.1162755875805441</v>
      </c>
      <c r="AE188" s="10">
        <f t="shared" si="45"/>
        <v>-3.3584465735461042</v>
      </c>
      <c r="AF188" s="10"/>
      <c r="AG188" s="10">
        <f t="shared" si="46"/>
        <v>4.9558675690777321E-3</v>
      </c>
      <c r="AH188" s="10">
        <f t="shared" si="47"/>
        <v>-1.4872929058373785E-4</v>
      </c>
    </row>
    <row r="189" spans="1:34" x14ac:dyDescent="0.2">
      <c r="A189" s="10">
        <v>-176</v>
      </c>
      <c r="B189" s="10">
        <v>437.93</v>
      </c>
      <c r="C189" s="10">
        <f t="shared" si="32"/>
        <v>4.3793E-4</v>
      </c>
      <c r="D189" s="10"/>
      <c r="E189" s="10">
        <v>1.3220000000000001</v>
      </c>
      <c r="F189" s="10"/>
      <c r="G189" s="10">
        <v>1.224</v>
      </c>
      <c r="H189" s="10">
        <v>1.2030000000000001</v>
      </c>
      <c r="I189" s="10">
        <v>1.159</v>
      </c>
      <c r="J189" s="10">
        <v>1.704</v>
      </c>
      <c r="K189" s="10"/>
      <c r="L189" s="10">
        <f t="shared" si="33"/>
        <v>4.3793E-4</v>
      </c>
      <c r="M189" s="10"/>
      <c r="N189" s="10">
        <f t="shared" si="34"/>
        <v>-0.18999999999999773</v>
      </c>
      <c r="O189" s="10">
        <f t="shared" si="35"/>
        <v>8.999999999999897E-3</v>
      </c>
      <c r="P189" s="10"/>
      <c r="Q189" s="10">
        <f t="shared" si="36"/>
        <v>-1.9000000000001004E-7</v>
      </c>
      <c r="R189" s="10">
        <f t="shared" si="37"/>
        <v>900</v>
      </c>
      <c r="S189" s="10"/>
      <c r="T189" s="10">
        <f t="shared" si="38"/>
        <v>132200</v>
      </c>
      <c r="U189" s="10"/>
      <c r="V189" s="10">
        <f t="shared" si="39"/>
        <v>-15.634852518332176</v>
      </c>
      <c r="W189" s="10"/>
      <c r="X189" s="10">
        <f t="shared" si="40"/>
        <v>0.12123145514962146</v>
      </c>
      <c r="Y189" s="10">
        <f t="shared" si="41"/>
        <v>2.6414046971633121</v>
      </c>
      <c r="Z189" s="10"/>
      <c r="AA189" s="10">
        <f t="shared" si="42"/>
        <v>2.9466003250536582E-3</v>
      </c>
      <c r="AB189" s="10">
        <f t="shared" si="43"/>
        <v>-1.8846358298540977E-4</v>
      </c>
      <c r="AC189" s="10"/>
      <c r="AD189" s="10">
        <f t="shared" si="44"/>
        <v>5.1212314551496219</v>
      </c>
      <c r="AE189" s="10">
        <f t="shared" si="45"/>
        <v>-3.3585953028366879</v>
      </c>
      <c r="AF189" s="10"/>
      <c r="AG189" s="10">
        <f t="shared" si="46"/>
        <v>2.946600325053339E-3</v>
      </c>
      <c r="AH189" s="10">
        <f t="shared" si="47"/>
        <v>-1.8846358298540977E-4</v>
      </c>
    </row>
    <row r="190" spans="1:34" x14ac:dyDescent="0.2">
      <c r="A190" s="10">
        <v>-175</v>
      </c>
      <c r="B190" s="10">
        <v>437.74</v>
      </c>
      <c r="C190" s="10">
        <f t="shared" si="32"/>
        <v>4.3773999999999999E-4</v>
      </c>
      <c r="D190" s="10"/>
      <c r="E190" s="10">
        <v>1.331</v>
      </c>
      <c r="F190" s="10"/>
      <c r="G190" s="10">
        <v>1.2370000000000001</v>
      </c>
      <c r="H190" s="10">
        <v>1.2070000000000001</v>
      </c>
      <c r="I190" s="10">
        <v>1.1659999999999999</v>
      </c>
      <c r="J190" s="10">
        <v>1.7150000000000001</v>
      </c>
      <c r="K190" s="10"/>
      <c r="L190" s="10">
        <f t="shared" si="33"/>
        <v>4.3773999999999999E-4</v>
      </c>
      <c r="M190" s="10"/>
      <c r="N190" s="10">
        <f t="shared" si="34"/>
        <v>-0.23000000000001819</v>
      </c>
      <c r="O190" s="10">
        <f t="shared" si="35"/>
        <v>7.0000000000001172E-3</v>
      </c>
      <c r="P190" s="10"/>
      <c r="Q190" s="10">
        <f t="shared" si="36"/>
        <v>-2.3000000000004354E-7</v>
      </c>
      <c r="R190" s="10">
        <f t="shared" si="37"/>
        <v>700</v>
      </c>
      <c r="S190" s="10"/>
      <c r="T190" s="10">
        <f t="shared" si="38"/>
        <v>133100</v>
      </c>
      <c r="U190" s="10"/>
      <c r="V190" s="10">
        <f t="shared" si="39"/>
        <v>-9.9805559920009781</v>
      </c>
      <c r="W190" s="10"/>
      <c r="X190" s="10">
        <f t="shared" si="40"/>
        <v>0.12417805547467511</v>
      </c>
      <c r="Y190" s="10">
        <f t="shared" si="41"/>
        <v>2.6412162335803266</v>
      </c>
      <c r="Z190" s="10"/>
      <c r="AA190" s="10">
        <f t="shared" si="42"/>
        <v>2.2780579571292092E-3</v>
      </c>
      <c r="AB190" s="10">
        <f t="shared" si="43"/>
        <v>-2.28249604426356E-4</v>
      </c>
      <c r="AC190" s="10"/>
      <c r="AD190" s="10">
        <f t="shared" si="44"/>
        <v>5.1241780554746752</v>
      </c>
      <c r="AE190" s="10">
        <f t="shared" si="45"/>
        <v>-3.3587837664196734</v>
      </c>
      <c r="AF190" s="10"/>
      <c r="AG190" s="10">
        <f t="shared" si="46"/>
        <v>2.2780579571293202E-3</v>
      </c>
      <c r="AH190" s="10">
        <f t="shared" si="47"/>
        <v>-2.28249604426356E-4</v>
      </c>
    </row>
    <row r="191" spans="1:34" x14ac:dyDescent="0.2">
      <c r="A191" s="10">
        <v>-174</v>
      </c>
      <c r="B191" s="10">
        <v>437.51</v>
      </c>
      <c r="C191" s="10">
        <f t="shared" si="32"/>
        <v>4.3750999999999995E-4</v>
      </c>
      <c r="D191" s="10"/>
      <c r="E191" s="10">
        <v>1.3380000000000001</v>
      </c>
      <c r="F191" s="10"/>
      <c r="G191" s="10">
        <v>1.246</v>
      </c>
      <c r="H191" s="10">
        <v>1.2170000000000001</v>
      </c>
      <c r="I191" s="10">
        <v>1.1759999999999999</v>
      </c>
      <c r="J191" s="10">
        <v>1.7130000000000001</v>
      </c>
      <c r="K191" s="10"/>
      <c r="L191" s="10">
        <f t="shared" si="33"/>
        <v>4.3750999999999995E-4</v>
      </c>
      <c r="M191" s="10"/>
      <c r="N191" s="10">
        <f t="shared" si="34"/>
        <v>-0.27999999999997272</v>
      </c>
      <c r="O191" s="10">
        <f t="shared" si="35"/>
        <v>2.9999999999998916E-3</v>
      </c>
      <c r="P191" s="10"/>
      <c r="Q191" s="10">
        <f t="shared" si="36"/>
        <v>-2.7999999999996344E-7</v>
      </c>
      <c r="R191" s="10">
        <f t="shared" si="37"/>
        <v>300</v>
      </c>
      <c r="S191" s="10"/>
      <c r="T191" s="10">
        <f t="shared" si="38"/>
        <v>133800</v>
      </c>
      <c r="U191" s="10"/>
      <c r="V191" s="10">
        <f t="shared" si="39"/>
        <v>-3.4984015988050809</v>
      </c>
      <c r="W191" s="10"/>
      <c r="X191" s="10">
        <f t="shared" si="40"/>
        <v>0.12645611343180432</v>
      </c>
      <c r="Y191" s="10">
        <f t="shared" si="41"/>
        <v>2.6409879839759003</v>
      </c>
      <c r="Z191" s="10"/>
      <c r="AA191" s="10">
        <f t="shared" si="42"/>
        <v>9.7266441979457219E-4</v>
      </c>
      <c r="AB191" s="10">
        <f t="shared" si="43"/>
        <v>-2.7803109286406169E-4</v>
      </c>
      <c r="AC191" s="10"/>
      <c r="AD191" s="10">
        <f t="shared" si="44"/>
        <v>5.1264561134318045</v>
      </c>
      <c r="AE191" s="10">
        <f t="shared" si="45"/>
        <v>-3.3590120160240997</v>
      </c>
      <c r="AF191" s="10"/>
      <c r="AG191" s="10">
        <f t="shared" si="46"/>
        <v>9.7266441979471097E-4</v>
      </c>
      <c r="AH191" s="10">
        <f t="shared" si="47"/>
        <v>-2.7803109286450578E-4</v>
      </c>
    </row>
    <row r="192" spans="1:34" x14ac:dyDescent="0.2">
      <c r="A192" s="10">
        <v>-173</v>
      </c>
      <c r="B192" s="10">
        <v>437.23</v>
      </c>
      <c r="C192" s="10">
        <f t="shared" si="32"/>
        <v>4.3722999999999999E-4</v>
      </c>
      <c r="D192" s="10"/>
      <c r="E192" s="10">
        <v>1.341</v>
      </c>
      <c r="F192" s="10"/>
      <c r="G192" s="10">
        <v>1.256</v>
      </c>
      <c r="H192" s="10">
        <v>1.2210000000000001</v>
      </c>
      <c r="I192" s="10">
        <v>1.1819999999999999</v>
      </c>
      <c r="J192" s="10">
        <v>1.7050000000000001</v>
      </c>
      <c r="K192" s="10"/>
      <c r="L192" s="10">
        <f t="shared" si="33"/>
        <v>4.3722999999999999E-4</v>
      </c>
      <c r="M192" s="10"/>
      <c r="N192" s="10">
        <f t="shared" si="34"/>
        <v>-0.31999999999999318</v>
      </c>
      <c r="O192" s="10">
        <f t="shared" si="35"/>
        <v>-2.0000000000000018E-3</v>
      </c>
      <c r="P192" s="10"/>
      <c r="Q192" s="10">
        <f t="shared" si="36"/>
        <v>-3.1999999999999694E-7</v>
      </c>
      <c r="R192" s="10">
        <f t="shared" si="37"/>
        <v>-200</v>
      </c>
      <c r="S192" s="10"/>
      <c r="T192" s="10">
        <f t="shared" si="38"/>
        <v>134100</v>
      </c>
      <c r="U192" s="10"/>
      <c r="V192" s="10">
        <f t="shared" si="39"/>
        <v>2.0385730485726312</v>
      </c>
      <c r="W192" s="10"/>
      <c r="X192" s="10">
        <f t="shared" si="40"/>
        <v>0.1274287778515989</v>
      </c>
      <c r="Y192" s="10">
        <f t="shared" si="41"/>
        <v>2.6407099528830362</v>
      </c>
      <c r="Z192" s="10"/>
      <c r="AA192" s="10">
        <f t="shared" si="42"/>
        <v>-6.4820083958994079E-4</v>
      </c>
      <c r="AB192" s="10">
        <f t="shared" si="43"/>
        <v>-3.1796792371263649E-4</v>
      </c>
      <c r="AC192" s="10"/>
      <c r="AD192" s="10">
        <f t="shared" si="44"/>
        <v>5.1274287778515992</v>
      </c>
      <c r="AE192" s="10">
        <f t="shared" si="45"/>
        <v>-3.3592900471169642</v>
      </c>
      <c r="AF192" s="10"/>
      <c r="AG192" s="10">
        <f t="shared" si="46"/>
        <v>-6.4820083959027386E-4</v>
      </c>
      <c r="AH192" s="10">
        <f t="shared" si="47"/>
        <v>-3.179679237121924E-4</v>
      </c>
    </row>
    <row r="193" spans="1:34" x14ac:dyDescent="0.2">
      <c r="A193" s="10">
        <v>-172</v>
      </c>
      <c r="B193" s="10">
        <v>436.91</v>
      </c>
      <c r="C193" s="10">
        <f t="shared" si="32"/>
        <v>4.3690999999999999E-4</v>
      </c>
      <c r="D193" s="10"/>
      <c r="E193" s="10">
        <v>1.339</v>
      </c>
      <c r="F193" s="10"/>
      <c r="G193" s="10">
        <v>1.26</v>
      </c>
      <c r="H193" s="10">
        <v>1.2250000000000001</v>
      </c>
      <c r="I193" s="10">
        <v>1.1890000000000001</v>
      </c>
      <c r="J193" s="10">
        <v>1.679</v>
      </c>
      <c r="K193" s="10"/>
      <c r="L193" s="10">
        <f t="shared" si="33"/>
        <v>4.3690999999999999E-4</v>
      </c>
      <c r="M193" s="10"/>
      <c r="N193" s="10">
        <f t="shared" si="34"/>
        <v>-0.37000000000000455</v>
      </c>
      <c r="O193" s="10">
        <f t="shared" si="35"/>
        <v>-1.0999999999999899E-2</v>
      </c>
      <c r="P193" s="10"/>
      <c r="Q193" s="10">
        <f t="shared" si="36"/>
        <v>-3.6999999999997105E-7</v>
      </c>
      <c r="R193" s="10">
        <f t="shared" si="37"/>
        <v>-1100</v>
      </c>
      <c r="S193" s="10"/>
      <c r="T193" s="10">
        <f t="shared" si="38"/>
        <v>133900</v>
      </c>
      <c r="U193" s="10"/>
      <c r="V193" s="10">
        <f t="shared" si="39"/>
        <v>9.7366247198746887</v>
      </c>
      <c r="W193" s="10"/>
      <c r="X193" s="10">
        <f t="shared" si="40"/>
        <v>0.12678057701200895</v>
      </c>
      <c r="Y193" s="10">
        <f t="shared" si="41"/>
        <v>2.6403919849593236</v>
      </c>
      <c r="Z193" s="10"/>
      <c r="AA193" s="10">
        <f t="shared" si="42"/>
        <v>-3.5825019800102414E-3</v>
      </c>
      <c r="AB193" s="10">
        <f t="shared" si="43"/>
        <v>-3.6794085045688263E-4</v>
      </c>
      <c r="AC193" s="10"/>
      <c r="AD193" s="10">
        <f t="shared" si="44"/>
        <v>5.126780577012009</v>
      </c>
      <c r="AE193" s="10">
        <f t="shared" si="45"/>
        <v>-3.3596080150406764</v>
      </c>
      <c r="AF193" s="10"/>
      <c r="AG193" s="10">
        <f t="shared" si="46"/>
        <v>-3.5825019800101998E-3</v>
      </c>
      <c r="AH193" s="10">
        <f t="shared" si="47"/>
        <v>-3.6794085045688263E-4</v>
      </c>
    </row>
    <row r="194" spans="1:34" x14ac:dyDescent="0.2">
      <c r="A194" s="10">
        <v>-171</v>
      </c>
      <c r="B194" s="10">
        <v>436.54</v>
      </c>
      <c r="C194" s="10">
        <f t="shared" si="32"/>
        <v>4.3654000000000002E-4</v>
      </c>
      <c r="D194" s="10"/>
      <c r="E194" s="10">
        <v>1.3280000000000001</v>
      </c>
      <c r="F194" s="10"/>
      <c r="G194" s="10">
        <v>1.2709999999999999</v>
      </c>
      <c r="H194" s="10">
        <v>1.2250000000000001</v>
      </c>
      <c r="I194" s="10">
        <v>1.19</v>
      </c>
      <c r="J194" s="10">
        <v>1.6259999999999999</v>
      </c>
      <c r="K194" s="10"/>
      <c r="L194" s="10">
        <f t="shared" si="33"/>
        <v>4.3654000000000002E-4</v>
      </c>
      <c r="M194" s="10"/>
      <c r="N194" s="10">
        <f t="shared" si="34"/>
        <v>-0.40000000000003411</v>
      </c>
      <c r="O194" s="10">
        <f t="shared" si="35"/>
        <v>-1.2000000000000011E-2</v>
      </c>
      <c r="P194" s="10"/>
      <c r="Q194" s="10">
        <f t="shared" si="36"/>
        <v>-4.0000000000006393E-7</v>
      </c>
      <c r="R194" s="10">
        <f t="shared" si="37"/>
        <v>-1200</v>
      </c>
      <c r="S194" s="10"/>
      <c r="T194" s="10">
        <f t="shared" si="38"/>
        <v>132800</v>
      </c>
      <c r="U194" s="10"/>
      <c r="V194" s="10">
        <f t="shared" si="39"/>
        <v>9.9018827267046667</v>
      </c>
      <c r="W194" s="10"/>
      <c r="X194" s="10">
        <f t="shared" si="40"/>
        <v>0.12319807503199871</v>
      </c>
      <c r="Y194" s="10">
        <f t="shared" si="41"/>
        <v>2.6400240441088667</v>
      </c>
      <c r="Z194" s="10"/>
      <c r="AA194" s="10">
        <f t="shared" si="42"/>
        <v>-3.9421857540620081E-3</v>
      </c>
      <c r="AB194" s="10">
        <f t="shared" si="43"/>
        <v>-3.981248680542393E-4</v>
      </c>
      <c r="AC194" s="10"/>
      <c r="AD194" s="10">
        <f t="shared" si="44"/>
        <v>5.1231980750319988</v>
      </c>
      <c r="AE194" s="10">
        <f t="shared" si="45"/>
        <v>-3.3599759558911333</v>
      </c>
      <c r="AF194" s="10"/>
      <c r="AG194" s="10">
        <f t="shared" si="46"/>
        <v>-3.942185754062244E-3</v>
      </c>
      <c r="AH194" s="10">
        <f t="shared" si="47"/>
        <v>-3.9812486805468339E-4</v>
      </c>
    </row>
    <row r="195" spans="1:34" x14ac:dyDescent="0.2">
      <c r="A195" s="10">
        <v>-170</v>
      </c>
      <c r="B195" s="10">
        <v>436.14</v>
      </c>
      <c r="C195" s="10">
        <f t="shared" si="32"/>
        <v>4.3613999999999995E-4</v>
      </c>
      <c r="D195" s="10"/>
      <c r="E195" s="10">
        <v>1.3160000000000001</v>
      </c>
      <c r="F195" s="10"/>
      <c r="G195" s="10">
        <v>1.284</v>
      </c>
      <c r="H195" s="10">
        <v>1.232</v>
      </c>
      <c r="I195" s="10">
        <v>1.196</v>
      </c>
      <c r="J195" s="10">
        <v>1.5529999999999999</v>
      </c>
      <c r="K195" s="10"/>
      <c r="L195" s="10">
        <f t="shared" si="33"/>
        <v>4.3613999999999995E-4</v>
      </c>
      <c r="M195" s="10"/>
      <c r="N195" s="10">
        <f t="shared" si="34"/>
        <v>-0.44999999999998863</v>
      </c>
      <c r="O195" s="10">
        <f t="shared" si="35"/>
        <v>-1.0000000000000009E-2</v>
      </c>
      <c r="P195" s="10"/>
      <c r="Q195" s="10">
        <f t="shared" si="36"/>
        <v>-4.4999999999998383E-7</v>
      </c>
      <c r="R195" s="10">
        <f t="shared" si="37"/>
        <v>-1000</v>
      </c>
      <c r="S195" s="10"/>
      <c r="T195" s="10">
        <f t="shared" si="38"/>
        <v>131600</v>
      </c>
      <c r="U195" s="10"/>
      <c r="V195" s="10">
        <f t="shared" si="39"/>
        <v>7.3890511885667962</v>
      </c>
      <c r="W195" s="10"/>
      <c r="X195" s="10">
        <f t="shared" si="40"/>
        <v>0.11925588927793671</v>
      </c>
      <c r="Y195" s="10">
        <f t="shared" si="41"/>
        <v>2.6396259192408125</v>
      </c>
      <c r="Z195" s="10"/>
      <c r="AA195" s="10">
        <f t="shared" si="42"/>
        <v>-3.312712338881571E-3</v>
      </c>
      <c r="AB195" s="10">
        <f t="shared" si="43"/>
        <v>-4.4832716059772793E-4</v>
      </c>
      <c r="AC195" s="10"/>
      <c r="AD195" s="10">
        <f t="shared" si="44"/>
        <v>5.1192558892779365</v>
      </c>
      <c r="AE195" s="10">
        <f t="shared" si="45"/>
        <v>-3.360374080759188</v>
      </c>
      <c r="AF195" s="10"/>
      <c r="AG195" s="10">
        <f t="shared" si="46"/>
        <v>-3.3127123388814184E-3</v>
      </c>
      <c r="AH195" s="10">
        <f t="shared" si="47"/>
        <v>-4.4832716059772793E-4</v>
      </c>
    </row>
    <row r="196" spans="1:34" x14ac:dyDescent="0.2">
      <c r="A196" s="10">
        <v>-169</v>
      </c>
      <c r="B196" s="10">
        <v>435.69</v>
      </c>
      <c r="C196" s="10">
        <f t="shared" si="32"/>
        <v>4.3568999999999997E-4</v>
      </c>
      <c r="D196" s="10"/>
      <c r="E196" s="10">
        <v>1.306</v>
      </c>
      <c r="F196" s="10"/>
      <c r="G196" s="10">
        <v>1.292</v>
      </c>
      <c r="H196" s="10">
        <v>1.236</v>
      </c>
      <c r="I196" s="10">
        <v>1.198</v>
      </c>
      <c r="J196" s="10">
        <v>1.4970000000000001</v>
      </c>
      <c r="K196" s="10"/>
      <c r="L196" s="10">
        <f t="shared" si="33"/>
        <v>4.3568999999999997E-4</v>
      </c>
      <c r="M196" s="10"/>
      <c r="N196" s="10">
        <f t="shared" si="34"/>
        <v>-0.49000000000000909</v>
      </c>
      <c r="O196" s="10">
        <f t="shared" si="35"/>
        <v>-2.0000000000000018E-3</v>
      </c>
      <c r="P196" s="10"/>
      <c r="Q196" s="10">
        <f t="shared" si="36"/>
        <v>-4.9000000000001733E-7</v>
      </c>
      <c r="R196" s="10">
        <f t="shared" si="37"/>
        <v>-200</v>
      </c>
      <c r="S196" s="10"/>
      <c r="T196" s="10">
        <f t="shared" si="38"/>
        <v>130600</v>
      </c>
      <c r="U196" s="10"/>
      <c r="V196" s="10">
        <f t="shared" si="39"/>
        <v>1.3619361616414722</v>
      </c>
      <c r="W196" s="10"/>
      <c r="X196" s="10">
        <f t="shared" si="40"/>
        <v>0.11594317693905513</v>
      </c>
      <c r="Y196" s="10">
        <f t="shared" si="41"/>
        <v>2.6391775920802147</v>
      </c>
      <c r="Z196" s="10"/>
      <c r="AA196" s="10">
        <f t="shared" si="42"/>
        <v>-6.6558554315372664E-4</v>
      </c>
      <c r="AB196" s="10">
        <f t="shared" si="43"/>
        <v>-4.8870539009104874E-4</v>
      </c>
      <c r="AC196" s="10"/>
      <c r="AD196" s="10">
        <f t="shared" si="44"/>
        <v>5.1159431769390551</v>
      </c>
      <c r="AE196" s="10">
        <f t="shared" si="45"/>
        <v>-3.3608224079197857</v>
      </c>
      <c r="AF196" s="10"/>
      <c r="AG196" s="10">
        <f t="shared" si="46"/>
        <v>-6.6558554315410134E-4</v>
      </c>
      <c r="AH196" s="10">
        <f t="shared" si="47"/>
        <v>-4.8870539009104874E-4</v>
      </c>
    </row>
    <row r="197" spans="1:34" x14ac:dyDescent="0.2">
      <c r="A197" s="10">
        <v>-168</v>
      </c>
      <c r="B197" s="10">
        <v>435.2</v>
      </c>
      <c r="C197" s="10">
        <f t="shared" si="32"/>
        <v>4.3519999999999995E-4</v>
      </c>
      <c r="D197" s="10"/>
      <c r="E197" s="10">
        <v>1.304</v>
      </c>
      <c r="F197" s="10"/>
      <c r="G197" s="10">
        <v>1.302</v>
      </c>
      <c r="H197" s="10">
        <v>1.248</v>
      </c>
      <c r="I197" s="10">
        <v>1.2090000000000001</v>
      </c>
      <c r="J197" s="10">
        <v>1.4570000000000001</v>
      </c>
      <c r="K197" s="10"/>
      <c r="L197" s="10">
        <f t="shared" si="33"/>
        <v>4.3519999999999995E-4</v>
      </c>
      <c r="M197" s="10"/>
      <c r="N197" s="10">
        <f t="shared" si="34"/>
        <v>-0.53999999999996362</v>
      </c>
      <c r="O197" s="10">
        <f t="shared" si="35"/>
        <v>-4.0000000000000036E-3</v>
      </c>
      <c r="P197" s="10"/>
      <c r="Q197" s="10">
        <f t="shared" si="36"/>
        <v>-5.3999999999993723E-7</v>
      </c>
      <c r="R197" s="10">
        <f t="shared" si="37"/>
        <v>-400</v>
      </c>
      <c r="S197" s="10"/>
      <c r="T197" s="10">
        <f t="shared" si="38"/>
        <v>130400</v>
      </c>
      <c r="U197" s="10"/>
      <c r="V197" s="10">
        <f t="shared" si="39"/>
        <v>2.474428436114763</v>
      </c>
      <c r="W197" s="10"/>
      <c r="X197" s="10">
        <f t="shared" si="40"/>
        <v>0.11527759139590141</v>
      </c>
      <c r="Y197" s="10">
        <f t="shared" si="41"/>
        <v>2.6386888866901237</v>
      </c>
      <c r="Z197" s="10"/>
      <c r="AA197" s="10">
        <f t="shared" si="42"/>
        <v>-1.3342390890646177E-3</v>
      </c>
      <c r="AB197" s="10">
        <f t="shared" si="43"/>
        <v>-5.3921102327780801E-4</v>
      </c>
      <c r="AC197" s="10"/>
      <c r="AD197" s="10">
        <f t="shared" si="44"/>
        <v>5.115277591395901</v>
      </c>
      <c r="AE197" s="10">
        <f t="shared" si="45"/>
        <v>-3.3613111133098768</v>
      </c>
      <c r="AF197" s="10"/>
      <c r="AG197" s="10">
        <f t="shared" si="46"/>
        <v>-1.3342390890640488E-3</v>
      </c>
      <c r="AH197" s="10">
        <f t="shared" si="47"/>
        <v>-5.3921102327736392E-4</v>
      </c>
    </row>
    <row r="198" spans="1:34" x14ac:dyDescent="0.2">
      <c r="A198" s="10">
        <v>-167</v>
      </c>
      <c r="B198" s="10">
        <v>434.66</v>
      </c>
      <c r="C198" s="10">
        <f t="shared" ref="C198:C261" si="48">B198*10^-6</f>
        <v>4.3466000000000002E-4</v>
      </c>
      <c r="D198" s="10"/>
      <c r="E198" s="10">
        <v>1.3</v>
      </c>
      <c r="F198" s="10"/>
      <c r="G198" s="10">
        <v>1.3109999999999999</v>
      </c>
      <c r="H198" s="10">
        <v>1.2549999999999999</v>
      </c>
      <c r="I198" s="10">
        <v>1.2250000000000001</v>
      </c>
      <c r="J198" s="10">
        <v>1.4079999999999999</v>
      </c>
      <c r="K198" s="10"/>
      <c r="L198" s="10">
        <f t="shared" ref="L198:L261" si="49">C198</f>
        <v>4.3466000000000002E-4</v>
      </c>
      <c r="M198" s="10"/>
      <c r="N198" s="10">
        <f t="shared" ref="N198:N261" si="50">B199-B198</f>
        <v>-0.57000000000005002</v>
      </c>
      <c r="O198" s="10">
        <f t="shared" ref="O198:O261" si="51">E199-E198</f>
        <v>-5.0000000000001155E-3</v>
      </c>
      <c r="P198" s="10"/>
      <c r="Q198" s="10">
        <f t="shared" ref="Q198:Q261" si="52">L199-L198</f>
        <v>-5.7000000000008433E-7</v>
      </c>
      <c r="R198" s="10">
        <f t="shared" ref="R198:R261" si="53">T199-T198</f>
        <v>-500</v>
      </c>
      <c r="S198" s="10"/>
      <c r="T198" s="10">
        <f t="shared" ref="T198:T261" si="54">E198*10^5</f>
        <v>130000</v>
      </c>
      <c r="U198" s="10"/>
      <c r="V198" s="10">
        <f t="shared" ref="V198:V261" si="55">((AD199-AD198)/(AE199-AE198))</f>
        <v>2.9366560200641043</v>
      </c>
      <c r="W198" s="10"/>
      <c r="X198" s="10">
        <f t="shared" ref="X198:X261" si="56">LOG(E198)</f>
        <v>0.11394335230683679</v>
      </c>
      <c r="Y198" s="10">
        <f t="shared" ref="Y198:Y261" si="57">LOG(B198)</f>
        <v>2.6381496756668459</v>
      </c>
      <c r="Z198" s="10"/>
      <c r="AA198" s="10">
        <f t="shared" ref="AA198:AA261" si="58">X199-X198</f>
        <v>-1.673583889566177E-3</v>
      </c>
      <c r="AB198" s="10">
        <f t="shared" ref="AB198:AB261" si="59">Y199-Y198</f>
        <v>-5.6989442349797415E-4</v>
      </c>
      <c r="AC198" s="10"/>
      <c r="AD198" s="10">
        <f t="shared" ref="AD198:AD261" si="60">LOG(T198)</f>
        <v>5.1139433523068369</v>
      </c>
      <c r="AE198" s="10">
        <f t="shared" ref="AE198:AE261" si="61">LOG(C198)</f>
        <v>-3.3618503243331541</v>
      </c>
      <c r="AF198" s="10"/>
      <c r="AG198" s="10">
        <f t="shared" ref="AG198:AG261" si="62">AD199-AD198</f>
        <v>-1.673583889566288E-3</v>
      </c>
      <c r="AH198" s="10">
        <f t="shared" ref="AH198:AH261" si="63">AE199-AE198</f>
        <v>-5.6989442349797415E-4</v>
      </c>
    </row>
    <row r="199" spans="1:34" x14ac:dyDescent="0.2">
      <c r="A199" s="10">
        <v>-166</v>
      </c>
      <c r="B199" s="10">
        <v>434.09</v>
      </c>
      <c r="C199" s="10">
        <f t="shared" si="48"/>
        <v>4.3408999999999993E-4</v>
      </c>
      <c r="D199" s="10"/>
      <c r="E199" s="10">
        <v>1.2949999999999999</v>
      </c>
      <c r="F199" s="10"/>
      <c r="G199" s="10">
        <v>1.321</v>
      </c>
      <c r="H199" s="10">
        <v>1.2669999999999999</v>
      </c>
      <c r="I199" s="10">
        <v>1.2330000000000001</v>
      </c>
      <c r="J199" s="10">
        <v>1.36</v>
      </c>
      <c r="K199" s="10"/>
      <c r="L199" s="10">
        <f t="shared" si="49"/>
        <v>4.3408999999999993E-4</v>
      </c>
      <c r="M199" s="10"/>
      <c r="N199" s="10">
        <f t="shared" si="50"/>
        <v>-0.6199999999999477</v>
      </c>
      <c r="O199" s="10">
        <f t="shared" si="51"/>
        <v>1.0000000000001119E-3</v>
      </c>
      <c r="P199" s="10"/>
      <c r="Q199" s="10">
        <f t="shared" si="52"/>
        <v>-6.1999999999995002E-7</v>
      </c>
      <c r="R199" s="10">
        <f t="shared" si="53"/>
        <v>100</v>
      </c>
      <c r="S199" s="10"/>
      <c r="T199" s="10">
        <f t="shared" si="54"/>
        <v>129500</v>
      </c>
      <c r="U199" s="10"/>
      <c r="V199" s="10">
        <f t="shared" si="55"/>
        <v>-0.54005795208184459</v>
      </c>
      <c r="W199" s="10"/>
      <c r="X199" s="10">
        <f t="shared" si="56"/>
        <v>0.11226976841727061</v>
      </c>
      <c r="Y199" s="10">
        <f t="shared" si="57"/>
        <v>2.6375797812433479</v>
      </c>
      <c r="Z199" s="10"/>
      <c r="AA199" s="10">
        <f t="shared" si="58"/>
        <v>3.3523311730393468E-4</v>
      </c>
      <c r="AB199" s="10">
        <f t="shared" si="59"/>
        <v>-6.2073545257801399E-4</v>
      </c>
      <c r="AC199" s="10"/>
      <c r="AD199" s="10">
        <f t="shared" si="60"/>
        <v>5.1122697684172707</v>
      </c>
      <c r="AE199" s="10">
        <f t="shared" si="61"/>
        <v>-3.3624202187566521</v>
      </c>
      <c r="AF199" s="10"/>
      <c r="AG199" s="10">
        <f t="shared" si="62"/>
        <v>3.3523311730387917E-4</v>
      </c>
      <c r="AH199" s="10">
        <f t="shared" si="63"/>
        <v>-6.2073545257801399E-4</v>
      </c>
    </row>
    <row r="200" spans="1:34" x14ac:dyDescent="0.2">
      <c r="A200" s="10">
        <v>-165</v>
      </c>
      <c r="B200" s="10">
        <v>433.47</v>
      </c>
      <c r="C200" s="10">
        <f t="shared" si="48"/>
        <v>4.3346999999999998E-4</v>
      </c>
      <c r="D200" s="10"/>
      <c r="E200" s="10">
        <v>1.296</v>
      </c>
      <c r="F200" s="10"/>
      <c r="G200" s="10">
        <v>1.333</v>
      </c>
      <c r="H200" s="10">
        <v>1.2749999999999999</v>
      </c>
      <c r="I200" s="10">
        <v>1.2390000000000001</v>
      </c>
      <c r="J200" s="10">
        <v>1.3360000000000001</v>
      </c>
      <c r="K200" s="10"/>
      <c r="L200" s="10">
        <f t="shared" si="49"/>
        <v>4.3346999999999998E-4</v>
      </c>
      <c r="M200" s="10"/>
      <c r="N200" s="10">
        <f t="shared" si="50"/>
        <v>-0.67000000000001592</v>
      </c>
      <c r="O200" s="10">
        <f t="shared" si="51"/>
        <v>4.9999999999998934E-3</v>
      </c>
      <c r="P200" s="10"/>
      <c r="Q200" s="10">
        <f t="shared" si="52"/>
        <v>-6.6999999999997834E-7</v>
      </c>
      <c r="R200" s="10">
        <f t="shared" si="53"/>
        <v>500</v>
      </c>
      <c r="S200" s="10"/>
      <c r="T200" s="10">
        <f t="shared" si="54"/>
        <v>129600</v>
      </c>
      <c r="U200" s="10"/>
      <c r="V200" s="10">
        <f t="shared" si="55"/>
        <v>-2.4892984948902144</v>
      </c>
      <c r="W200" s="10"/>
      <c r="X200" s="10">
        <f t="shared" si="56"/>
        <v>0.11260500153457455</v>
      </c>
      <c r="Y200" s="10">
        <f t="shared" si="57"/>
        <v>2.6369590457907699</v>
      </c>
      <c r="Z200" s="10"/>
      <c r="AA200" s="10">
        <f t="shared" si="58"/>
        <v>1.6722950270116888E-3</v>
      </c>
      <c r="AB200" s="10">
        <f t="shared" si="59"/>
        <v>-6.7179369225689456E-4</v>
      </c>
      <c r="AC200" s="10"/>
      <c r="AD200" s="10">
        <f t="shared" si="60"/>
        <v>5.1126050015345745</v>
      </c>
      <c r="AE200" s="10">
        <f t="shared" si="61"/>
        <v>-3.3630409542092301</v>
      </c>
      <c r="AF200" s="10"/>
      <c r="AG200" s="10">
        <f t="shared" si="62"/>
        <v>1.6722950270118275E-3</v>
      </c>
      <c r="AH200" s="10">
        <f t="shared" si="63"/>
        <v>-6.7179369225689456E-4</v>
      </c>
    </row>
    <row r="201" spans="1:34" x14ac:dyDescent="0.2">
      <c r="A201" s="10">
        <v>-164</v>
      </c>
      <c r="B201" s="10">
        <v>432.8</v>
      </c>
      <c r="C201" s="10">
        <f t="shared" si="48"/>
        <v>4.328E-4</v>
      </c>
      <c r="D201" s="10"/>
      <c r="E201" s="10">
        <v>1.3009999999999999</v>
      </c>
      <c r="F201" s="10"/>
      <c r="G201" s="10">
        <v>1.343</v>
      </c>
      <c r="H201" s="10">
        <v>1.282</v>
      </c>
      <c r="I201" s="10">
        <v>1.248</v>
      </c>
      <c r="J201" s="10">
        <v>1.331</v>
      </c>
      <c r="K201" s="10"/>
      <c r="L201" s="10">
        <f t="shared" si="49"/>
        <v>4.328E-4</v>
      </c>
      <c r="M201" s="10"/>
      <c r="N201" s="10">
        <f t="shared" si="50"/>
        <v>-0.69999999999998863</v>
      </c>
      <c r="O201" s="10">
        <f t="shared" si="51"/>
        <v>2.0000000000000018E-3</v>
      </c>
      <c r="P201" s="10"/>
      <c r="Q201" s="10">
        <f t="shared" si="52"/>
        <v>-7.0000000000001701E-7</v>
      </c>
      <c r="R201" s="10">
        <f t="shared" si="53"/>
        <v>200</v>
      </c>
      <c r="S201" s="10"/>
      <c r="T201" s="10">
        <f t="shared" si="54"/>
        <v>130100</v>
      </c>
      <c r="U201" s="10"/>
      <c r="V201" s="10">
        <f t="shared" si="55"/>
        <v>-0.9489795712326583</v>
      </c>
      <c r="W201" s="10"/>
      <c r="X201" s="10">
        <f t="shared" si="56"/>
        <v>0.11427729656158624</v>
      </c>
      <c r="Y201" s="10">
        <f t="shared" si="57"/>
        <v>2.636287252098513</v>
      </c>
      <c r="Z201" s="10"/>
      <c r="AA201" s="10">
        <f t="shared" si="58"/>
        <v>6.6711915099842978E-4</v>
      </c>
      <c r="AB201" s="10">
        <f t="shared" si="59"/>
        <v>-7.0298578728289485E-4</v>
      </c>
      <c r="AC201" s="10"/>
      <c r="AD201" s="10">
        <f t="shared" si="60"/>
        <v>5.1142772965615864</v>
      </c>
      <c r="AE201" s="10">
        <f t="shared" si="61"/>
        <v>-3.363712747901487</v>
      </c>
      <c r="AF201" s="10"/>
      <c r="AG201" s="10">
        <f t="shared" si="62"/>
        <v>6.6711915099837427E-4</v>
      </c>
      <c r="AH201" s="10">
        <f t="shared" si="63"/>
        <v>-7.0298578728289485E-4</v>
      </c>
    </row>
    <row r="202" spans="1:34" x14ac:dyDescent="0.2">
      <c r="A202" s="10">
        <v>-163</v>
      </c>
      <c r="B202" s="10">
        <v>432.1</v>
      </c>
      <c r="C202" s="10">
        <f t="shared" si="48"/>
        <v>4.3209999999999999E-4</v>
      </c>
      <c r="D202" s="10"/>
      <c r="E202" s="10">
        <v>1.3029999999999999</v>
      </c>
      <c r="F202" s="10"/>
      <c r="G202" s="10">
        <v>1.357</v>
      </c>
      <c r="H202" s="10">
        <v>1.29</v>
      </c>
      <c r="I202" s="10">
        <v>1.2569999999999999</v>
      </c>
      <c r="J202" s="10">
        <v>1.3069999999999999</v>
      </c>
      <c r="K202" s="10"/>
      <c r="L202" s="10">
        <f t="shared" si="49"/>
        <v>4.3209999999999999E-4</v>
      </c>
      <c r="M202" s="10"/>
      <c r="N202" s="10">
        <f t="shared" si="50"/>
        <v>-0.75</v>
      </c>
      <c r="O202" s="10">
        <f t="shared" si="51"/>
        <v>-2.9999999999998916E-3</v>
      </c>
      <c r="P202" s="10"/>
      <c r="Q202" s="10">
        <f t="shared" si="52"/>
        <v>-7.4999999999999113E-7</v>
      </c>
      <c r="R202" s="10">
        <f t="shared" si="53"/>
        <v>-300</v>
      </c>
      <c r="S202" s="10"/>
      <c r="T202" s="10">
        <f t="shared" si="54"/>
        <v>130300</v>
      </c>
      <c r="U202" s="10"/>
      <c r="V202" s="10">
        <f t="shared" si="55"/>
        <v>1.3268538842151616</v>
      </c>
      <c r="W202" s="10"/>
      <c r="X202" s="10">
        <f t="shared" si="56"/>
        <v>0.11494441571258467</v>
      </c>
      <c r="Y202" s="10">
        <f t="shared" si="57"/>
        <v>2.6355842663112301</v>
      </c>
      <c r="Z202" s="10"/>
      <c r="AA202" s="10">
        <f t="shared" si="58"/>
        <v>-1.0010634057478762E-3</v>
      </c>
      <c r="AB202" s="10">
        <f t="shared" si="59"/>
        <v>-7.544639373309181E-4</v>
      </c>
      <c r="AC202" s="10"/>
      <c r="AD202" s="10">
        <f t="shared" si="60"/>
        <v>5.1149444157125847</v>
      </c>
      <c r="AE202" s="10">
        <f t="shared" si="61"/>
        <v>-3.3644157336887699</v>
      </c>
      <c r="AF202" s="10"/>
      <c r="AG202" s="10">
        <f t="shared" si="62"/>
        <v>-1.001063405747793E-3</v>
      </c>
      <c r="AH202" s="10">
        <f t="shared" si="63"/>
        <v>-7.544639373309181E-4</v>
      </c>
    </row>
    <row r="203" spans="1:34" x14ac:dyDescent="0.2">
      <c r="A203" s="10">
        <v>-162</v>
      </c>
      <c r="B203" s="10">
        <v>431.35</v>
      </c>
      <c r="C203" s="10">
        <f t="shared" si="48"/>
        <v>4.3135E-4</v>
      </c>
      <c r="D203" s="10"/>
      <c r="E203" s="10">
        <v>1.3</v>
      </c>
      <c r="F203" s="10"/>
      <c r="G203" s="10">
        <v>1.3640000000000001</v>
      </c>
      <c r="H203" s="10">
        <v>1.294</v>
      </c>
      <c r="I203" s="10">
        <v>1.26</v>
      </c>
      <c r="J203" s="10">
        <v>1.2829999999999999</v>
      </c>
      <c r="K203" s="10"/>
      <c r="L203" s="10">
        <f t="shared" si="49"/>
        <v>4.3135E-4</v>
      </c>
      <c r="M203" s="10"/>
      <c r="N203" s="10">
        <f t="shared" si="50"/>
        <v>-0.80000000000001137</v>
      </c>
      <c r="O203" s="10">
        <f t="shared" si="51"/>
        <v>-1.0000000000001119E-3</v>
      </c>
      <c r="P203" s="10"/>
      <c r="Q203" s="10">
        <f t="shared" si="52"/>
        <v>-8.0000000000001945E-7</v>
      </c>
      <c r="R203" s="10">
        <f t="shared" si="53"/>
        <v>-100</v>
      </c>
      <c r="S203" s="10"/>
      <c r="T203" s="10">
        <f t="shared" si="54"/>
        <v>130000</v>
      </c>
      <c r="U203" s="10"/>
      <c r="V203" s="10">
        <f t="shared" si="55"/>
        <v>0.41453433773437648</v>
      </c>
      <c r="W203" s="10"/>
      <c r="X203" s="10">
        <f t="shared" si="56"/>
        <v>0.11394335230683679</v>
      </c>
      <c r="Y203" s="10">
        <f t="shared" si="57"/>
        <v>2.6348298023738992</v>
      </c>
      <c r="Z203" s="10"/>
      <c r="AA203" s="10">
        <f t="shared" si="58"/>
        <v>-3.3420123380893674E-4</v>
      </c>
      <c r="AB203" s="10">
        <f t="shared" si="59"/>
        <v>-8.062088068152562E-4</v>
      </c>
      <c r="AC203" s="10"/>
      <c r="AD203" s="10">
        <f t="shared" si="60"/>
        <v>5.1139433523068369</v>
      </c>
      <c r="AE203" s="10">
        <f t="shared" si="61"/>
        <v>-3.3651701976261008</v>
      </c>
      <c r="AF203" s="10"/>
      <c r="AG203" s="10">
        <f t="shared" si="62"/>
        <v>-3.3420123380878408E-4</v>
      </c>
      <c r="AH203" s="10">
        <f t="shared" si="63"/>
        <v>-8.062088068152562E-4</v>
      </c>
    </row>
    <row r="204" spans="1:34" x14ac:dyDescent="0.2">
      <c r="A204" s="10">
        <v>-161</v>
      </c>
      <c r="B204" s="10">
        <v>430.55</v>
      </c>
      <c r="C204" s="10">
        <f t="shared" si="48"/>
        <v>4.3054999999999998E-4</v>
      </c>
      <c r="D204" s="10"/>
      <c r="E204" s="10">
        <v>1.2989999999999999</v>
      </c>
      <c r="F204" s="10"/>
      <c r="G204" s="10">
        <v>1.375</v>
      </c>
      <c r="H204" s="10">
        <v>1.3029999999999999</v>
      </c>
      <c r="I204" s="10">
        <v>1.2609999999999999</v>
      </c>
      <c r="J204" s="10">
        <v>1.2569999999999999</v>
      </c>
      <c r="K204" s="10"/>
      <c r="L204" s="10">
        <f t="shared" si="49"/>
        <v>4.3054999999999998E-4</v>
      </c>
      <c r="M204" s="10"/>
      <c r="N204" s="10">
        <f t="shared" si="50"/>
        <v>-0.82999999999998408</v>
      </c>
      <c r="O204" s="10">
        <f t="shared" si="51"/>
        <v>1.0000000000001119E-3</v>
      </c>
      <c r="P204" s="10"/>
      <c r="Q204" s="10">
        <f t="shared" si="52"/>
        <v>-8.299999999999497E-7</v>
      </c>
      <c r="R204" s="10">
        <f t="shared" si="53"/>
        <v>100</v>
      </c>
      <c r="S204" s="10"/>
      <c r="T204" s="10">
        <f t="shared" si="54"/>
        <v>129900</v>
      </c>
      <c r="U204" s="10"/>
      <c r="V204" s="10">
        <f t="shared" si="55"/>
        <v>-0.39879554023108726</v>
      </c>
      <c r="W204" s="10"/>
      <c r="X204" s="10">
        <f t="shared" si="56"/>
        <v>0.11360915107302785</v>
      </c>
      <c r="Y204" s="10">
        <f t="shared" si="57"/>
        <v>2.6340235935670839</v>
      </c>
      <c r="Z204" s="10"/>
      <c r="AA204" s="10">
        <f t="shared" si="58"/>
        <v>3.3420123380893674E-4</v>
      </c>
      <c r="AB204" s="10">
        <f t="shared" si="59"/>
        <v>-8.3802650755604446E-4</v>
      </c>
      <c r="AC204" s="10"/>
      <c r="AD204" s="10">
        <f t="shared" si="60"/>
        <v>5.1136091510730282</v>
      </c>
      <c r="AE204" s="10">
        <f t="shared" si="61"/>
        <v>-3.3659764064329161</v>
      </c>
      <c r="AF204" s="10"/>
      <c r="AG204" s="10">
        <f t="shared" si="62"/>
        <v>3.3420123380878408E-4</v>
      </c>
      <c r="AH204" s="10">
        <f t="shared" si="63"/>
        <v>-8.3802650755604446E-4</v>
      </c>
    </row>
    <row r="205" spans="1:34" x14ac:dyDescent="0.2">
      <c r="A205" s="10">
        <v>-160</v>
      </c>
      <c r="B205" s="10">
        <v>429.72</v>
      </c>
      <c r="C205" s="10">
        <f t="shared" si="48"/>
        <v>4.2972000000000003E-4</v>
      </c>
      <c r="D205" s="10"/>
      <c r="E205" s="10">
        <v>1.3</v>
      </c>
      <c r="F205" s="10"/>
      <c r="G205" s="10">
        <v>1.383</v>
      </c>
      <c r="H205" s="10">
        <v>1.3120000000000001</v>
      </c>
      <c r="I205" s="10">
        <v>1.272</v>
      </c>
      <c r="J205" s="10">
        <v>1.2310000000000001</v>
      </c>
      <c r="K205" s="10"/>
      <c r="L205" s="10">
        <f t="shared" si="49"/>
        <v>4.2972000000000003E-4</v>
      </c>
      <c r="M205" s="10"/>
      <c r="N205" s="10">
        <f t="shared" si="50"/>
        <v>-0.8800000000000523</v>
      </c>
      <c r="O205" s="10">
        <f t="shared" si="51"/>
        <v>9.9999999999988987E-4</v>
      </c>
      <c r="P205" s="10"/>
      <c r="Q205" s="10">
        <f t="shared" si="52"/>
        <v>-8.8000000000008644E-7</v>
      </c>
      <c r="R205" s="10">
        <f t="shared" si="53"/>
        <v>100</v>
      </c>
      <c r="S205" s="10"/>
      <c r="T205" s="10">
        <f t="shared" si="54"/>
        <v>130000</v>
      </c>
      <c r="U205" s="10"/>
      <c r="V205" s="10">
        <f t="shared" si="55"/>
        <v>-0.37510037295271897</v>
      </c>
      <c r="W205" s="10"/>
      <c r="X205" s="10">
        <f t="shared" si="56"/>
        <v>0.11394335230683679</v>
      </c>
      <c r="Y205" s="10">
        <f t="shared" si="57"/>
        <v>2.6331855670595279</v>
      </c>
      <c r="Z205" s="10"/>
      <c r="AA205" s="10">
        <f t="shared" si="58"/>
        <v>3.3394425474944645E-4</v>
      </c>
      <c r="AB205" s="10">
        <f t="shared" si="59"/>
        <v>-8.9027971932065242E-4</v>
      </c>
      <c r="AC205" s="10"/>
      <c r="AD205" s="10">
        <f t="shared" si="60"/>
        <v>5.1139433523068369</v>
      </c>
      <c r="AE205" s="10">
        <f t="shared" si="61"/>
        <v>-3.3668144329404721</v>
      </c>
      <c r="AF205" s="10"/>
      <c r="AG205" s="10">
        <f t="shared" si="62"/>
        <v>3.3394425474941869E-4</v>
      </c>
      <c r="AH205" s="10">
        <f t="shared" si="63"/>
        <v>-8.9027971932065242E-4</v>
      </c>
    </row>
    <row r="206" spans="1:34" x14ac:dyDescent="0.2">
      <c r="A206" s="10">
        <v>-159</v>
      </c>
      <c r="B206" s="10">
        <v>428.84</v>
      </c>
      <c r="C206" s="10">
        <f t="shared" si="48"/>
        <v>4.2883999999999994E-4</v>
      </c>
      <c r="D206" s="10"/>
      <c r="E206" s="10">
        <v>1.3009999999999999</v>
      </c>
      <c r="F206" s="10"/>
      <c r="G206" s="10">
        <v>1.3919999999999999</v>
      </c>
      <c r="H206" s="10">
        <v>1.327</v>
      </c>
      <c r="I206" s="10">
        <v>1.2829999999999999</v>
      </c>
      <c r="J206" s="10">
        <v>1.204</v>
      </c>
      <c r="K206" s="10"/>
      <c r="L206" s="10">
        <f t="shared" si="49"/>
        <v>4.2883999999999994E-4</v>
      </c>
      <c r="M206" s="10"/>
      <c r="N206" s="10">
        <f t="shared" si="50"/>
        <v>-0.91999999999995907</v>
      </c>
      <c r="O206" s="10">
        <f t="shared" si="51"/>
        <v>1.0000000000001119E-3</v>
      </c>
      <c r="P206" s="10"/>
      <c r="Q206" s="10">
        <f t="shared" si="52"/>
        <v>-9.1999999999995731E-7</v>
      </c>
      <c r="R206" s="10">
        <f t="shared" si="53"/>
        <v>100</v>
      </c>
      <c r="S206" s="10"/>
      <c r="T206" s="10">
        <f t="shared" si="54"/>
        <v>130100</v>
      </c>
      <c r="U206" s="10"/>
      <c r="V206" s="10">
        <f t="shared" si="55"/>
        <v>-0.35776433247817774</v>
      </c>
      <c r="W206" s="10"/>
      <c r="X206" s="10">
        <f t="shared" si="56"/>
        <v>0.11427729656158624</v>
      </c>
      <c r="Y206" s="10">
        <f t="shared" si="57"/>
        <v>2.6322952873402072</v>
      </c>
      <c r="Z206" s="10"/>
      <c r="AA206" s="10">
        <f t="shared" si="58"/>
        <v>3.3368767058691851E-4</v>
      </c>
      <c r="AB206" s="10">
        <f t="shared" si="59"/>
        <v>-9.3270245324639234E-4</v>
      </c>
      <c r="AC206" s="10"/>
      <c r="AD206" s="10">
        <f t="shared" si="60"/>
        <v>5.1142772965615864</v>
      </c>
      <c r="AE206" s="10">
        <f t="shared" si="61"/>
        <v>-3.3677047126597928</v>
      </c>
      <c r="AF206" s="10"/>
      <c r="AG206" s="10">
        <f t="shared" si="62"/>
        <v>3.3368767058661319E-4</v>
      </c>
      <c r="AH206" s="10">
        <f t="shared" si="63"/>
        <v>-9.3270245324683643E-4</v>
      </c>
    </row>
    <row r="207" spans="1:34" x14ac:dyDescent="0.2">
      <c r="A207" s="10">
        <v>-158</v>
      </c>
      <c r="B207" s="10">
        <v>427.92</v>
      </c>
      <c r="C207" s="10">
        <f t="shared" si="48"/>
        <v>4.2791999999999998E-4</v>
      </c>
      <c r="D207" s="10"/>
      <c r="E207" s="10">
        <v>1.302</v>
      </c>
      <c r="F207" s="10"/>
      <c r="G207" s="10">
        <v>1.401</v>
      </c>
      <c r="H207" s="10">
        <v>1.335</v>
      </c>
      <c r="I207" s="10">
        <v>1.294</v>
      </c>
      <c r="J207" s="10">
        <v>1.177</v>
      </c>
      <c r="K207" s="10"/>
      <c r="L207" s="10">
        <f t="shared" si="49"/>
        <v>4.2791999999999998E-4</v>
      </c>
      <c r="M207" s="10"/>
      <c r="N207" s="10">
        <f t="shared" si="50"/>
        <v>-0.96000000000003638</v>
      </c>
      <c r="O207" s="10">
        <f t="shared" si="51"/>
        <v>-1.0000000000001119E-3</v>
      </c>
      <c r="P207" s="10"/>
      <c r="Q207" s="10">
        <f t="shared" si="52"/>
        <v>-9.6000000000004502E-7</v>
      </c>
      <c r="R207" s="10">
        <f t="shared" si="53"/>
        <v>-100</v>
      </c>
      <c r="S207" s="10"/>
      <c r="T207" s="10">
        <f t="shared" si="54"/>
        <v>130200</v>
      </c>
      <c r="U207" s="10"/>
      <c r="V207" s="10">
        <f t="shared" si="55"/>
        <v>0.34210513618398758</v>
      </c>
      <c r="W207" s="10"/>
      <c r="X207" s="10">
        <f t="shared" si="56"/>
        <v>0.11461098423217315</v>
      </c>
      <c r="Y207" s="10">
        <f t="shared" si="57"/>
        <v>2.6313625848869608</v>
      </c>
      <c r="Z207" s="10"/>
      <c r="AA207" s="10">
        <f t="shared" si="58"/>
        <v>-3.3368767058691851E-4</v>
      </c>
      <c r="AB207" s="10">
        <f t="shared" si="59"/>
        <v>-9.7539509142974268E-4</v>
      </c>
      <c r="AC207" s="10"/>
      <c r="AD207" s="10">
        <f t="shared" si="60"/>
        <v>5.114610984232173</v>
      </c>
      <c r="AE207" s="10">
        <f t="shared" si="61"/>
        <v>-3.3686374151130396</v>
      </c>
      <c r="AF207" s="10"/>
      <c r="AG207" s="10">
        <f t="shared" si="62"/>
        <v>-3.3368767058661319E-4</v>
      </c>
      <c r="AH207" s="10">
        <f t="shared" si="63"/>
        <v>-9.7539509142929859E-4</v>
      </c>
    </row>
    <row r="208" spans="1:34" x14ac:dyDescent="0.2">
      <c r="A208" s="10">
        <v>-157</v>
      </c>
      <c r="B208" s="10">
        <v>426.96</v>
      </c>
      <c r="C208" s="10">
        <f t="shared" si="48"/>
        <v>4.2695999999999994E-4</v>
      </c>
      <c r="D208" s="10"/>
      <c r="E208" s="10">
        <v>1.3009999999999999</v>
      </c>
      <c r="F208" s="10"/>
      <c r="G208" s="10">
        <v>1.409</v>
      </c>
      <c r="H208" s="10">
        <v>1.339</v>
      </c>
      <c r="I208" s="10">
        <v>1.304</v>
      </c>
      <c r="J208" s="10">
        <v>1.1519999999999999</v>
      </c>
      <c r="K208" s="10"/>
      <c r="L208" s="10">
        <f t="shared" si="49"/>
        <v>4.2695999999999994E-4</v>
      </c>
      <c r="M208" s="10"/>
      <c r="N208" s="10">
        <f t="shared" si="50"/>
        <v>-1.0099999999999909</v>
      </c>
      <c r="O208" s="10">
        <f t="shared" si="51"/>
        <v>4.0000000000000036E-3</v>
      </c>
      <c r="P208" s="10"/>
      <c r="Q208" s="10">
        <f t="shared" si="52"/>
        <v>-1.0099999999999649E-6</v>
      </c>
      <c r="R208" s="10">
        <f t="shared" si="53"/>
        <v>400</v>
      </c>
      <c r="S208" s="10"/>
      <c r="T208" s="10">
        <f t="shared" si="54"/>
        <v>130100</v>
      </c>
      <c r="U208" s="10"/>
      <c r="V208" s="10">
        <f t="shared" si="55"/>
        <v>-1.2961866692067789</v>
      </c>
      <c r="W208" s="10"/>
      <c r="X208" s="10">
        <f t="shared" si="56"/>
        <v>0.11427729656158624</v>
      </c>
      <c r="Y208" s="10">
        <f t="shared" si="57"/>
        <v>2.6303871897955311</v>
      </c>
      <c r="Z208" s="10"/>
      <c r="AA208" s="10">
        <f t="shared" si="58"/>
        <v>1.3332151127135039E-3</v>
      </c>
      <c r="AB208" s="10">
        <f t="shared" si="59"/>
        <v>-1.0285672151906233E-3</v>
      </c>
      <c r="AC208" s="10"/>
      <c r="AD208" s="10">
        <f t="shared" si="60"/>
        <v>5.1142772965615864</v>
      </c>
      <c r="AE208" s="10">
        <f t="shared" si="61"/>
        <v>-3.3696128102044689</v>
      </c>
      <c r="AF208" s="10"/>
      <c r="AG208" s="10">
        <f t="shared" si="62"/>
        <v>1.3332151127132263E-3</v>
      </c>
      <c r="AH208" s="10">
        <f t="shared" si="63"/>
        <v>-1.0285672151906233E-3</v>
      </c>
    </row>
    <row r="209" spans="1:34" x14ac:dyDescent="0.2">
      <c r="A209" s="10">
        <v>-156</v>
      </c>
      <c r="B209" s="10">
        <v>425.95</v>
      </c>
      <c r="C209" s="10">
        <f t="shared" si="48"/>
        <v>4.2594999999999997E-4</v>
      </c>
      <c r="D209" s="10"/>
      <c r="E209" s="10">
        <v>1.3049999999999999</v>
      </c>
      <c r="F209" s="10"/>
      <c r="G209" s="10">
        <v>1.42</v>
      </c>
      <c r="H209" s="10">
        <v>1.3520000000000001</v>
      </c>
      <c r="I209" s="10">
        <v>1.3120000000000001</v>
      </c>
      <c r="J209" s="10">
        <v>1.1359999999999999</v>
      </c>
      <c r="K209" s="10"/>
      <c r="L209" s="10">
        <f t="shared" si="49"/>
        <v>4.2594999999999997E-4</v>
      </c>
      <c r="M209" s="10"/>
      <c r="N209" s="10">
        <f t="shared" si="50"/>
        <v>-1.0500000000000114</v>
      </c>
      <c r="O209" s="10">
        <f t="shared" si="51"/>
        <v>9.000000000000119E-3</v>
      </c>
      <c r="P209" s="10"/>
      <c r="Q209" s="10">
        <f t="shared" si="52"/>
        <v>-1.0499999999999984E-6</v>
      </c>
      <c r="R209" s="10">
        <f t="shared" si="53"/>
        <v>900</v>
      </c>
      <c r="S209" s="10"/>
      <c r="T209" s="10">
        <f t="shared" si="54"/>
        <v>130500</v>
      </c>
      <c r="U209" s="10"/>
      <c r="V209" s="10">
        <f t="shared" si="55"/>
        <v>-2.7846601778342071</v>
      </c>
      <c r="W209" s="10"/>
      <c r="X209" s="10">
        <f t="shared" si="56"/>
        <v>0.11561051167429974</v>
      </c>
      <c r="Y209" s="10">
        <f t="shared" si="57"/>
        <v>2.6293586225803405</v>
      </c>
      <c r="Z209" s="10"/>
      <c r="AA209" s="10">
        <f t="shared" si="58"/>
        <v>2.9848535494622491E-3</v>
      </c>
      <c r="AB209" s="10">
        <f t="shared" si="59"/>
        <v>-1.0718914908260935E-3</v>
      </c>
      <c r="AC209" s="10"/>
      <c r="AD209" s="10">
        <f t="shared" si="60"/>
        <v>5.1156105116742996</v>
      </c>
      <c r="AE209" s="10">
        <f t="shared" si="61"/>
        <v>-3.3706413774196595</v>
      </c>
      <c r="AF209" s="10"/>
      <c r="AG209" s="10">
        <f t="shared" si="62"/>
        <v>2.9848535494627626E-3</v>
      </c>
      <c r="AH209" s="10">
        <f t="shared" si="63"/>
        <v>-1.0718914908260935E-3</v>
      </c>
    </row>
    <row r="210" spans="1:34" x14ac:dyDescent="0.2">
      <c r="A210" s="10">
        <v>-155</v>
      </c>
      <c r="B210" s="10">
        <v>424.9</v>
      </c>
      <c r="C210" s="10">
        <f t="shared" si="48"/>
        <v>4.2489999999999997E-4</v>
      </c>
      <c r="D210" s="10"/>
      <c r="E210" s="10">
        <v>1.3140000000000001</v>
      </c>
      <c r="F210" s="10"/>
      <c r="G210" s="10">
        <v>1.4279999999999999</v>
      </c>
      <c r="H210" s="10">
        <v>1.3660000000000001</v>
      </c>
      <c r="I210" s="10">
        <v>1.321</v>
      </c>
      <c r="J210" s="10">
        <v>1.139</v>
      </c>
      <c r="K210" s="10"/>
      <c r="L210" s="10">
        <f t="shared" si="49"/>
        <v>4.2489999999999997E-4</v>
      </c>
      <c r="M210" s="10"/>
      <c r="N210" s="10">
        <f t="shared" si="50"/>
        <v>-1.0999999999999659</v>
      </c>
      <c r="O210" s="10">
        <f t="shared" si="51"/>
        <v>1.2999999999999901E-2</v>
      </c>
      <c r="P210" s="10"/>
      <c r="Q210" s="10">
        <f t="shared" si="52"/>
        <v>-1.0999999999999725E-6</v>
      </c>
      <c r="R210" s="10">
        <f t="shared" si="53"/>
        <v>1300</v>
      </c>
      <c r="S210" s="10"/>
      <c r="T210" s="10">
        <f t="shared" si="54"/>
        <v>131400</v>
      </c>
      <c r="U210" s="10"/>
      <c r="V210" s="10">
        <f t="shared" si="55"/>
        <v>-3.7978668318188049</v>
      </c>
      <c r="W210" s="10"/>
      <c r="X210" s="10">
        <f t="shared" si="56"/>
        <v>0.11859536522376199</v>
      </c>
      <c r="Y210" s="10">
        <f t="shared" si="57"/>
        <v>2.6282867310895144</v>
      </c>
      <c r="Z210" s="10"/>
      <c r="AA210" s="10">
        <f t="shared" si="58"/>
        <v>4.2755576406735135E-3</v>
      </c>
      <c r="AB210" s="10">
        <f t="shared" si="59"/>
        <v>-1.1257787147385123E-3</v>
      </c>
      <c r="AC210" s="10"/>
      <c r="AD210" s="10">
        <f t="shared" si="60"/>
        <v>5.1185953652237624</v>
      </c>
      <c r="AE210" s="10">
        <f t="shared" si="61"/>
        <v>-3.3717132689104856</v>
      </c>
      <c r="AF210" s="10"/>
      <c r="AG210" s="10">
        <f t="shared" si="62"/>
        <v>4.275557640673E-3</v>
      </c>
      <c r="AH210" s="10">
        <f t="shared" si="63"/>
        <v>-1.1257787147385123E-3</v>
      </c>
    </row>
    <row r="211" spans="1:34" x14ac:dyDescent="0.2">
      <c r="A211" s="10">
        <v>-154</v>
      </c>
      <c r="B211" s="10">
        <v>423.8</v>
      </c>
      <c r="C211" s="10">
        <f t="shared" si="48"/>
        <v>4.238E-4</v>
      </c>
      <c r="D211" s="10"/>
      <c r="E211" s="10">
        <v>1.327</v>
      </c>
      <c r="F211" s="10"/>
      <c r="G211" s="10">
        <v>1.4359999999999999</v>
      </c>
      <c r="H211" s="10">
        <v>1.371</v>
      </c>
      <c r="I211" s="10">
        <v>1.3320000000000001</v>
      </c>
      <c r="J211" s="10">
        <v>1.167</v>
      </c>
      <c r="K211" s="10"/>
      <c r="L211" s="10">
        <f t="shared" si="49"/>
        <v>4.238E-4</v>
      </c>
      <c r="M211" s="10"/>
      <c r="N211" s="10">
        <f t="shared" si="50"/>
        <v>-1.1299999999999955</v>
      </c>
      <c r="O211" s="10">
        <f t="shared" si="51"/>
        <v>1.6000000000000014E-2</v>
      </c>
      <c r="P211" s="10"/>
      <c r="Q211" s="10">
        <f t="shared" si="52"/>
        <v>-1.1300000000000112E-6</v>
      </c>
      <c r="R211" s="10">
        <f t="shared" si="53"/>
        <v>1600</v>
      </c>
      <c r="S211" s="10"/>
      <c r="T211" s="10">
        <f t="shared" si="54"/>
        <v>132700</v>
      </c>
      <c r="U211" s="10"/>
      <c r="V211" s="10">
        <f t="shared" si="55"/>
        <v>-4.4889708908392016</v>
      </c>
      <c r="W211" s="10"/>
      <c r="X211" s="10">
        <f t="shared" si="56"/>
        <v>0.1228709228644355</v>
      </c>
      <c r="Y211" s="10">
        <f t="shared" si="57"/>
        <v>2.6271609523747759</v>
      </c>
      <c r="Z211" s="10"/>
      <c r="AA211" s="10">
        <f t="shared" si="58"/>
        <v>5.2050898042798471E-3</v>
      </c>
      <c r="AB211" s="10">
        <f t="shared" si="59"/>
        <v>-1.1595285268839461E-3</v>
      </c>
      <c r="AC211" s="10"/>
      <c r="AD211" s="10">
        <f t="shared" si="60"/>
        <v>5.1228709228644354</v>
      </c>
      <c r="AE211" s="10">
        <f t="shared" si="61"/>
        <v>-3.3728390476252241</v>
      </c>
      <c r="AF211" s="10"/>
      <c r="AG211" s="10">
        <f t="shared" si="62"/>
        <v>5.2050898042796945E-3</v>
      </c>
      <c r="AH211" s="10">
        <f t="shared" si="63"/>
        <v>-1.1595285268839461E-3</v>
      </c>
    </row>
    <row r="212" spans="1:34" x14ac:dyDescent="0.2">
      <c r="A212" s="10">
        <v>-153</v>
      </c>
      <c r="B212" s="10">
        <v>422.67</v>
      </c>
      <c r="C212" s="10">
        <f t="shared" si="48"/>
        <v>4.2266999999999999E-4</v>
      </c>
      <c r="D212" s="10"/>
      <c r="E212" s="10">
        <v>1.343</v>
      </c>
      <c r="F212" s="10"/>
      <c r="G212" s="10">
        <v>1.4390000000000001</v>
      </c>
      <c r="H212" s="10">
        <v>1.3740000000000001</v>
      </c>
      <c r="I212" s="10">
        <v>1.345</v>
      </c>
      <c r="J212" s="10">
        <v>1.2110000000000001</v>
      </c>
      <c r="K212" s="10"/>
      <c r="L212" s="10">
        <f t="shared" si="49"/>
        <v>4.2266999999999999E-4</v>
      </c>
      <c r="M212" s="10"/>
      <c r="N212" s="10">
        <f t="shared" si="50"/>
        <v>-1.1800000000000068</v>
      </c>
      <c r="O212" s="10">
        <f t="shared" si="51"/>
        <v>2.100000000000013E-2</v>
      </c>
      <c r="P212" s="10"/>
      <c r="Q212" s="10">
        <f t="shared" si="52"/>
        <v>-1.1799999999999853E-6</v>
      </c>
      <c r="R212" s="10">
        <f t="shared" si="53"/>
        <v>2100</v>
      </c>
      <c r="S212" s="10"/>
      <c r="T212" s="10">
        <f t="shared" si="54"/>
        <v>134300</v>
      </c>
      <c r="U212" s="10"/>
      <c r="V212" s="10">
        <f t="shared" si="55"/>
        <v>-5.5498625927125831</v>
      </c>
      <c r="W212" s="10"/>
      <c r="X212" s="10">
        <f t="shared" si="56"/>
        <v>0.12807601266871535</v>
      </c>
      <c r="Y212" s="10">
        <f t="shared" si="57"/>
        <v>2.6260014238478919</v>
      </c>
      <c r="Z212" s="10"/>
      <c r="AA212" s="10">
        <f t="shared" si="58"/>
        <v>6.7383576517447974E-3</v>
      </c>
      <c r="AB212" s="10">
        <f t="shared" si="59"/>
        <v>-1.214148555784611E-3</v>
      </c>
      <c r="AC212" s="10"/>
      <c r="AD212" s="10">
        <f t="shared" si="60"/>
        <v>5.128076012668715</v>
      </c>
      <c r="AE212" s="10">
        <f t="shared" si="61"/>
        <v>-3.3739985761521081</v>
      </c>
      <c r="AF212" s="10"/>
      <c r="AG212" s="10">
        <f t="shared" si="62"/>
        <v>6.7383576517450194E-3</v>
      </c>
      <c r="AH212" s="10">
        <f t="shared" si="63"/>
        <v>-1.214148555784611E-3</v>
      </c>
    </row>
    <row r="213" spans="1:34" x14ac:dyDescent="0.2">
      <c r="A213" s="10">
        <v>-152</v>
      </c>
      <c r="B213" s="10">
        <v>421.49</v>
      </c>
      <c r="C213" s="10">
        <f t="shared" si="48"/>
        <v>4.2149E-4</v>
      </c>
      <c r="D213" s="10"/>
      <c r="E213" s="10">
        <v>1.3640000000000001</v>
      </c>
      <c r="F213" s="10"/>
      <c r="G213" s="10">
        <v>1.446</v>
      </c>
      <c r="H213" s="10">
        <v>1.381</v>
      </c>
      <c r="I213" s="10">
        <v>1.353</v>
      </c>
      <c r="J213" s="10">
        <v>1.274</v>
      </c>
      <c r="K213" s="10"/>
      <c r="L213" s="10">
        <f t="shared" si="49"/>
        <v>4.2149E-4</v>
      </c>
      <c r="M213" s="10"/>
      <c r="N213" s="10">
        <f t="shared" si="50"/>
        <v>-1.2300000000000182</v>
      </c>
      <c r="O213" s="10">
        <f t="shared" si="51"/>
        <v>2.7999999999999803E-2</v>
      </c>
      <c r="P213" s="10"/>
      <c r="Q213" s="10">
        <f t="shared" si="52"/>
        <v>-1.2300000000000136E-6</v>
      </c>
      <c r="R213" s="10">
        <f t="shared" si="53"/>
        <v>2800</v>
      </c>
      <c r="S213" s="10"/>
      <c r="T213" s="10">
        <f t="shared" si="54"/>
        <v>136400</v>
      </c>
      <c r="U213" s="10"/>
      <c r="V213" s="10">
        <f t="shared" si="55"/>
        <v>-6.9529877735208068</v>
      </c>
      <c r="W213" s="10"/>
      <c r="X213" s="10">
        <f t="shared" si="56"/>
        <v>0.13481437032046015</v>
      </c>
      <c r="Y213" s="10">
        <f t="shared" si="57"/>
        <v>2.6247872752921073</v>
      </c>
      <c r="Z213" s="10"/>
      <c r="AA213" s="10">
        <f t="shared" si="58"/>
        <v>8.8248649540831337E-3</v>
      </c>
      <c r="AB213" s="10">
        <f t="shared" si="59"/>
        <v>-1.2692191100480699E-3</v>
      </c>
      <c r="AC213" s="10"/>
      <c r="AD213" s="10">
        <f t="shared" si="60"/>
        <v>5.1348143703204601</v>
      </c>
      <c r="AE213" s="10">
        <f t="shared" si="61"/>
        <v>-3.3752127247078927</v>
      </c>
      <c r="AF213" s="10"/>
      <c r="AG213" s="10">
        <f t="shared" si="62"/>
        <v>8.8248649540831892E-3</v>
      </c>
      <c r="AH213" s="10">
        <f t="shared" si="63"/>
        <v>-1.2692191100480699E-3</v>
      </c>
    </row>
    <row r="214" spans="1:34" x14ac:dyDescent="0.2">
      <c r="A214" s="10">
        <v>-151</v>
      </c>
      <c r="B214" s="10">
        <v>420.26</v>
      </c>
      <c r="C214" s="10">
        <f t="shared" si="48"/>
        <v>4.2025999999999999E-4</v>
      </c>
      <c r="D214" s="10"/>
      <c r="E214" s="10">
        <v>1.3919999999999999</v>
      </c>
      <c r="F214" s="10"/>
      <c r="G214" s="10">
        <v>1.4530000000000001</v>
      </c>
      <c r="H214" s="10">
        <v>1.391</v>
      </c>
      <c r="I214" s="10">
        <v>1.359</v>
      </c>
      <c r="J214" s="10">
        <v>1.3660000000000001</v>
      </c>
      <c r="K214" s="10"/>
      <c r="L214" s="10">
        <f t="shared" si="49"/>
        <v>4.2025999999999999E-4</v>
      </c>
      <c r="M214" s="10"/>
      <c r="N214" s="10">
        <f t="shared" si="50"/>
        <v>-1.2599999999999909</v>
      </c>
      <c r="O214" s="10">
        <f t="shared" si="51"/>
        <v>3.5000000000000142E-2</v>
      </c>
      <c r="P214" s="10"/>
      <c r="Q214" s="10">
        <f t="shared" si="52"/>
        <v>-1.2599999999999981E-6</v>
      </c>
      <c r="R214" s="10">
        <f t="shared" si="53"/>
        <v>3500</v>
      </c>
      <c r="S214" s="10"/>
      <c r="T214" s="10">
        <f t="shared" si="54"/>
        <v>139200</v>
      </c>
      <c r="U214" s="10"/>
      <c r="V214" s="10">
        <f t="shared" si="55"/>
        <v>-8.2702938159319714</v>
      </c>
      <c r="W214" s="10"/>
      <c r="X214" s="10">
        <f t="shared" si="56"/>
        <v>0.14363923527454328</v>
      </c>
      <c r="Y214" s="10">
        <f t="shared" si="57"/>
        <v>2.6235180561820592</v>
      </c>
      <c r="Z214" s="10"/>
      <c r="AA214" s="10">
        <f t="shared" si="58"/>
        <v>1.0784737840103698E-2</v>
      </c>
      <c r="AB214" s="10">
        <f t="shared" si="59"/>
        <v>-1.304033215764111E-3</v>
      </c>
      <c r="AC214" s="10"/>
      <c r="AD214" s="10">
        <f t="shared" si="60"/>
        <v>5.1436392352745433</v>
      </c>
      <c r="AE214" s="10">
        <f t="shared" si="61"/>
        <v>-3.3764819438179408</v>
      </c>
      <c r="AF214" s="10"/>
      <c r="AG214" s="10">
        <f t="shared" si="62"/>
        <v>1.0784737840103809E-2</v>
      </c>
      <c r="AH214" s="10">
        <f t="shared" si="63"/>
        <v>-1.304033215764111E-3</v>
      </c>
    </row>
    <row r="215" spans="1:34" x14ac:dyDescent="0.2">
      <c r="A215" s="10">
        <v>-150</v>
      </c>
      <c r="B215" s="10">
        <v>419</v>
      </c>
      <c r="C215" s="10">
        <f t="shared" si="48"/>
        <v>4.1899999999999999E-4</v>
      </c>
      <c r="D215" s="10"/>
      <c r="E215" s="10">
        <v>1.427</v>
      </c>
      <c r="F215" s="10"/>
      <c r="G215" s="10">
        <v>1.4610000000000001</v>
      </c>
      <c r="H215" s="10">
        <v>1.401</v>
      </c>
      <c r="I215" s="10">
        <v>1.3660000000000001</v>
      </c>
      <c r="J215" s="10">
        <v>1.4790000000000001</v>
      </c>
      <c r="K215" s="10"/>
      <c r="L215" s="10">
        <f t="shared" si="49"/>
        <v>4.1899999999999999E-4</v>
      </c>
      <c r="M215" s="10"/>
      <c r="N215" s="10">
        <f t="shared" si="50"/>
        <v>-1.3100000000000023</v>
      </c>
      <c r="O215" s="10">
        <f t="shared" si="51"/>
        <v>3.6999999999999922E-2</v>
      </c>
      <c r="P215" s="10"/>
      <c r="Q215" s="10">
        <f t="shared" si="52"/>
        <v>-1.3100000000000264E-6</v>
      </c>
      <c r="R215" s="10">
        <f t="shared" si="53"/>
        <v>3700</v>
      </c>
      <c r="S215" s="10"/>
      <c r="T215" s="10">
        <f t="shared" si="54"/>
        <v>142700</v>
      </c>
      <c r="U215" s="10"/>
      <c r="V215" s="10">
        <f t="shared" si="55"/>
        <v>-8.1746708325333817</v>
      </c>
      <c r="W215" s="10"/>
      <c r="X215" s="10">
        <f t="shared" si="56"/>
        <v>0.15442397311464698</v>
      </c>
      <c r="Y215" s="10">
        <f t="shared" si="57"/>
        <v>2.6222140229662951</v>
      </c>
      <c r="Z215" s="10"/>
      <c r="AA215" s="10">
        <f t="shared" si="58"/>
        <v>1.1117103607726081E-2</v>
      </c>
      <c r="AB215" s="10">
        <f t="shared" si="59"/>
        <v>-1.3599451079402414E-3</v>
      </c>
      <c r="AC215" s="10"/>
      <c r="AD215" s="10">
        <f t="shared" si="60"/>
        <v>5.1544239731146471</v>
      </c>
      <c r="AE215" s="10">
        <f t="shared" si="61"/>
        <v>-3.3777859770337049</v>
      </c>
      <c r="AF215" s="10"/>
      <c r="AG215" s="10">
        <f t="shared" si="62"/>
        <v>1.1117103607725554E-2</v>
      </c>
      <c r="AH215" s="10">
        <f t="shared" si="63"/>
        <v>-1.3599451079402414E-3</v>
      </c>
    </row>
    <row r="216" spans="1:34" x14ac:dyDescent="0.2">
      <c r="A216" s="10">
        <v>-149</v>
      </c>
      <c r="B216" s="10">
        <v>417.69</v>
      </c>
      <c r="C216" s="10">
        <f t="shared" si="48"/>
        <v>4.1768999999999997E-4</v>
      </c>
      <c r="D216" s="10"/>
      <c r="E216" s="10">
        <v>1.464</v>
      </c>
      <c r="F216" s="10"/>
      <c r="G216" s="10">
        <v>1.4670000000000001</v>
      </c>
      <c r="H216" s="10">
        <v>1.409</v>
      </c>
      <c r="I216" s="10">
        <v>1.3759999999999999</v>
      </c>
      <c r="J216" s="10">
        <v>1.6060000000000001</v>
      </c>
      <c r="K216" s="10"/>
      <c r="L216" s="10">
        <f t="shared" si="49"/>
        <v>4.1768999999999997E-4</v>
      </c>
      <c r="M216" s="10"/>
      <c r="N216" s="10">
        <f t="shared" si="50"/>
        <v>-1.3600000000000136</v>
      </c>
      <c r="O216" s="10">
        <f t="shared" si="51"/>
        <v>3.8000000000000034E-2</v>
      </c>
      <c r="P216" s="10"/>
      <c r="Q216" s="10">
        <f t="shared" si="52"/>
        <v>-1.3600000000000005E-6</v>
      </c>
      <c r="R216" s="10">
        <f t="shared" si="53"/>
        <v>3800</v>
      </c>
      <c r="S216" s="10"/>
      <c r="T216" s="10">
        <f t="shared" si="54"/>
        <v>146400</v>
      </c>
      <c r="U216" s="10"/>
      <c r="V216" s="10">
        <f t="shared" si="55"/>
        <v>-7.8573009144871877</v>
      </c>
      <c r="W216" s="10"/>
      <c r="X216" s="10">
        <f t="shared" si="56"/>
        <v>0.16554107672237306</v>
      </c>
      <c r="Y216" s="10">
        <f t="shared" si="57"/>
        <v>2.6208540778583549</v>
      </c>
      <c r="Z216" s="10"/>
      <c r="AA216" s="10">
        <f t="shared" si="58"/>
        <v>1.1128855945776533E-2</v>
      </c>
      <c r="AB216" s="10">
        <f t="shared" si="59"/>
        <v>-1.4163713553667634E-3</v>
      </c>
      <c r="AC216" s="10"/>
      <c r="AD216" s="10">
        <f t="shared" si="60"/>
        <v>5.1655410767223726</v>
      </c>
      <c r="AE216" s="10">
        <f t="shared" si="61"/>
        <v>-3.3791459221416451</v>
      </c>
      <c r="AF216" s="10"/>
      <c r="AG216" s="10">
        <f t="shared" si="62"/>
        <v>1.1128855945776728E-2</v>
      </c>
      <c r="AH216" s="10">
        <f t="shared" si="63"/>
        <v>-1.4163713553667634E-3</v>
      </c>
    </row>
    <row r="217" spans="1:34" x14ac:dyDescent="0.2">
      <c r="A217" s="10">
        <v>-148</v>
      </c>
      <c r="B217" s="10">
        <v>416.33</v>
      </c>
      <c r="C217" s="10">
        <f t="shared" si="48"/>
        <v>4.1632999999999997E-4</v>
      </c>
      <c r="D217" s="10"/>
      <c r="E217" s="10">
        <v>1.502</v>
      </c>
      <c r="F217" s="10"/>
      <c r="G217" s="10">
        <v>1.476</v>
      </c>
      <c r="H217" s="10">
        <v>1.413</v>
      </c>
      <c r="I217" s="10">
        <v>1.3839999999999999</v>
      </c>
      <c r="J217" s="10">
        <v>1.736</v>
      </c>
      <c r="K217" s="10"/>
      <c r="L217" s="10">
        <f t="shared" si="49"/>
        <v>4.1632999999999997E-4</v>
      </c>
      <c r="M217" s="10"/>
      <c r="N217" s="10">
        <f t="shared" si="50"/>
        <v>-1.3899999999999864</v>
      </c>
      <c r="O217" s="10">
        <f t="shared" si="51"/>
        <v>3.499999999999992E-2</v>
      </c>
      <c r="P217" s="10"/>
      <c r="Q217" s="10">
        <f t="shared" si="52"/>
        <v>-1.389999999999985E-6</v>
      </c>
      <c r="R217" s="10">
        <f t="shared" si="53"/>
        <v>3500</v>
      </c>
      <c r="S217" s="10"/>
      <c r="T217" s="10">
        <f t="shared" si="54"/>
        <v>150200</v>
      </c>
      <c r="U217" s="10"/>
      <c r="V217" s="10">
        <f t="shared" si="55"/>
        <v>-6.8878463304987916</v>
      </c>
      <c r="W217" s="10"/>
      <c r="X217" s="10">
        <f t="shared" si="56"/>
        <v>0.17666993266814959</v>
      </c>
      <c r="Y217" s="10">
        <f t="shared" si="57"/>
        <v>2.6194377065029881</v>
      </c>
      <c r="Z217" s="10"/>
      <c r="AA217" s="10">
        <f t="shared" si="58"/>
        <v>1.0003934831595507E-2</v>
      </c>
      <c r="AB217" s="10">
        <f t="shared" si="59"/>
        <v>-1.4524038939862649E-3</v>
      </c>
      <c r="AC217" s="10"/>
      <c r="AD217" s="10">
        <f t="shared" si="60"/>
        <v>5.1766699326681493</v>
      </c>
      <c r="AE217" s="10">
        <f t="shared" si="61"/>
        <v>-3.3805622934970119</v>
      </c>
      <c r="AF217" s="10"/>
      <c r="AG217" s="10">
        <f t="shared" si="62"/>
        <v>1.0003934831595451E-2</v>
      </c>
      <c r="AH217" s="10">
        <f t="shared" si="63"/>
        <v>-1.4524038939862649E-3</v>
      </c>
    </row>
    <row r="218" spans="1:34" x14ac:dyDescent="0.2">
      <c r="A218" s="10">
        <v>-147</v>
      </c>
      <c r="B218" s="10">
        <v>414.94</v>
      </c>
      <c r="C218" s="10">
        <f t="shared" si="48"/>
        <v>4.1493999999999998E-4</v>
      </c>
      <c r="D218" s="10"/>
      <c r="E218" s="10">
        <v>1.5369999999999999</v>
      </c>
      <c r="F218" s="10"/>
      <c r="G218" s="10">
        <v>1.486</v>
      </c>
      <c r="H218" s="10">
        <v>1.413</v>
      </c>
      <c r="I218" s="10">
        <v>1.393</v>
      </c>
      <c r="J218" s="10">
        <v>1.8580000000000001</v>
      </c>
      <c r="K218" s="10"/>
      <c r="L218" s="10">
        <f t="shared" si="49"/>
        <v>4.1493999999999998E-4</v>
      </c>
      <c r="M218" s="10"/>
      <c r="N218" s="10">
        <f t="shared" si="50"/>
        <v>-1.4399999999999977</v>
      </c>
      <c r="O218" s="10">
        <f t="shared" si="51"/>
        <v>3.300000000000014E-2</v>
      </c>
      <c r="P218" s="10"/>
      <c r="Q218" s="10">
        <f t="shared" si="52"/>
        <v>-1.4400000000000133E-6</v>
      </c>
      <c r="R218" s="10">
        <f t="shared" si="53"/>
        <v>3300</v>
      </c>
      <c r="S218" s="10"/>
      <c r="T218" s="10">
        <f t="shared" si="54"/>
        <v>153700</v>
      </c>
      <c r="U218" s="10"/>
      <c r="V218" s="10">
        <f t="shared" si="55"/>
        <v>-6.1106463338936079</v>
      </c>
      <c r="W218" s="10"/>
      <c r="X218" s="10">
        <f t="shared" si="56"/>
        <v>0.1866738674997451</v>
      </c>
      <c r="Y218" s="10">
        <f t="shared" si="57"/>
        <v>2.6179853026090019</v>
      </c>
      <c r="Z218" s="10"/>
      <c r="AA218" s="10">
        <f t="shared" si="58"/>
        <v>9.2257849094886657E-3</v>
      </c>
      <c r="AB218" s="10">
        <f t="shared" si="59"/>
        <v>-1.5097887204365001E-3</v>
      </c>
      <c r="AC218" s="10"/>
      <c r="AD218" s="10">
        <f t="shared" si="60"/>
        <v>5.1866738674997448</v>
      </c>
      <c r="AE218" s="10">
        <f t="shared" si="61"/>
        <v>-3.3820146973909981</v>
      </c>
      <c r="AF218" s="10"/>
      <c r="AG218" s="10">
        <f t="shared" si="62"/>
        <v>9.2257849094892208E-3</v>
      </c>
      <c r="AH218" s="10">
        <f t="shared" si="63"/>
        <v>-1.5097887204365001E-3</v>
      </c>
    </row>
    <row r="219" spans="1:34" x14ac:dyDescent="0.2">
      <c r="A219" s="10">
        <v>-146</v>
      </c>
      <c r="B219" s="10">
        <v>413.5</v>
      </c>
      <c r="C219" s="10">
        <f t="shared" si="48"/>
        <v>4.1349999999999997E-4</v>
      </c>
      <c r="D219" s="10"/>
      <c r="E219" s="10">
        <v>1.57</v>
      </c>
      <c r="F219" s="10"/>
      <c r="G219" s="10">
        <v>1.4890000000000001</v>
      </c>
      <c r="H219" s="10">
        <v>1.419</v>
      </c>
      <c r="I219" s="10">
        <v>1.401</v>
      </c>
      <c r="J219" s="10">
        <v>1.9690000000000001</v>
      </c>
      <c r="K219" s="10"/>
      <c r="L219" s="10">
        <f t="shared" si="49"/>
        <v>4.1349999999999997E-4</v>
      </c>
      <c r="M219" s="10"/>
      <c r="N219" s="10">
        <f t="shared" si="50"/>
        <v>-1.4800000000000182</v>
      </c>
      <c r="O219" s="10">
        <f t="shared" si="51"/>
        <v>2.8000000000000025E-2</v>
      </c>
      <c r="P219" s="10"/>
      <c r="Q219" s="10">
        <f t="shared" si="52"/>
        <v>-1.4799999999999926E-6</v>
      </c>
      <c r="R219" s="10">
        <f t="shared" si="53"/>
        <v>2800</v>
      </c>
      <c r="S219" s="10"/>
      <c r="T219" s="10">
        <f t="shared" si="54"/>
        <v>157000</v>
      </c>
      <c r="U219" s="10"/>
      <c r="V219" s="10">
        <f t="shared" si="55"/>
        <v>-4.9300302738367101</v>
      </c>
      <c r="W219" s="10"/>
      <c r="X219" s="10">
        <f t="shared" si="56"/>
        <v>0.19589965240923377</v>
      </c>
      <c r="Y219" s="10">
        <f t="shared" si="57"/>
        <v>2.6164755138885654</v>
      </c>
      <c r="Z219" s="10"/>
      <c r="AA219" s="10">
        <f t="shared" si="58"/>
        <v>7.6771225687388422E-3</v>
      </c>
      <c r="AB219" s="10">
        <f t="shared" si="59"/>
        <v>-1.5572161107164639E-3</v>
      </c>
      <c r="AC219" s="10"/>
      <c r="AD219" s="10">
        <f t="shared" si="60"/>
        <v>5.195899652409234</v>
      </c>
      <c r="AE219" s="10">
        <f t="shared" si="61"/>
        <v>-3.3835244861114346</v>
      </c>
      <c r="AF219" s="10"/>
      <c r="AG219" s="10">
        <f t="shared" si="62"/>
        <v>7.6771225687384259E-3</v>
      </c>
      <c r="AH219" s="10">
        <f t="shared" si="63"/>
        <v>-1.5572161107164639E-3</v>
      </c>
    </row>
    <row r="220" spans="1:34" x14ac:dyDescent="0.2">
      <c r="A220" s="10">
        <v>-145</v>
      </c>
      <c r="B220" s="10">
        <v>412.02</v>
      </c>
      <c r="C220" s="10">
        <f t="shared" si="48"/>
        <v>4.1201999999999998E-4</v>
      </c>
      <c r="D220" s="10"/>
      <c r="E220" s="10">
        <v>1.5980000000000001</v>
      </c>
      <c r="F220" s="10"/>
      <c r="G220" s="10">
        <v>1.496</v>
      </c>
      <c r="H220" s="10">
        <v>1.425</v>
      </c>
      <c r="I220" s="10">
        <v>1.4079999999999999</v>
      </c>
      <c r="J220" s="10">
        <v>2.0640000000000001</v>
      </c>
      <c r="K220" s="10"/>
      <c r="L220" s="10">
        <f t="shared" si="49"/>
        <v>4.1201999999999998E-4</v>
      </c>
      <c r="M220" s="10"/>
      <c r="N220" s="10">
        <f t="shared" si="50"/>
        <v>-1.5299999999999727</v>
      </c>
      <c r="O220" s="10">
        <f t="shared" si="51"/>
        <v>2.6999999999999913E-2</v>
      </c>
      <c r="P220" s="10"/>
      <c r="Q220" s="10">
        <f t="shared" si="52"/>
        <v>-1.5299999999999667E-6</v>
      </c>
      <c r="R220" s="10">
        <f t="shared" si="53"/>
        <v>2700</v>
      </c>
      <c r="S220" s="10"/>
      <c r="T220" s="10">
        <f t="shared" si="54"/>
        <v>159800</v>
      </c>
      <c r="U220" s="10"/>
      <c r="V220" s="10">
        <f t="shared" si="55"/>
        <v>-4.5036317629027334</v>
      </c>
      <c r="W220" s="10"/>
      <c r="X220" s="10">
        <f t="shared" si="56"/>
        <v>0.20357677497797261</v>
      </c>
      <c r="Y220" s="10">
        <f t="shared" si="57"/>
        <v>2.6149182977778489</v>
      </c>
      <c r="Z220" s="10"/>
      <c r="AA220" s="10">
        <f t="shared" si="58"/>
        <v>7.2765903369205742E-3</v>
      </c>
      <c r="AB220" s="10">
        <f t="shared" si="59"/>
        <v>-1.6157160975858176E-3</v>
      </c>
      <c r="AC220" s="10"/>
      <c r="AD220" s="10">
        <f t="shared" si="60"/>
        <v>5.2035767749779724</v>
      </c>
      <c r="AE220" s="10">
        <f t="shared" si="61"/>
        <v>-3.3850817022221511</v>
      </c>
      <c r="AF220" s="10"/>
      <c r="AG220" s="10">
        <f t="shared" si="62"/>
        <v>7.2765903369207408E-3</v>
      </c>
      <c r="AH220" s="10">
        <f t="shared" si="63"/>
        <v>-1.6157160975858176E-3</v>
      </c>
    </row>
    <row r="221" spans="1:34" x14ac:dyDescent="0.2">
      <c r="A221" s="10">
        <v>-144</v>
      </c>
      <c r="B221" s="10">
        <v>410.49</v>
      </c>
      <c r="C221" s="10">
        <f t="shared" si="48"/>
        <v>4.1049000000000001E-4</v>
      </c>
      <c r="D221" s="10"/>
      <c r="E221" s="10">
        <v>1.625</v>
      </c>
      <c r="F221" s="10"/>
      <c r="G221" s="10">
        <v>1.5009999999999999</v>
      </c>
      <c r="H221" s="10">
        <v>1.4359999999999999</v>
      </c>
      <c r="I221" s="10">
        <v>1.421</v>
      </c>
      <c r="J221" s="10">
        <v>2.1440000000000001</v>
      </c>
      <c r="K221" s="10"/>
      <c r="L221" s="10">
        <f t="shared" si="49"/>
        <v>4.1049000000000001E-4</v>
      </c>
      <c r="M221" s="10"/>
      <c r="N221" s="10">
        <f t="shared" si="50"/>
        <v>-1.5699999999999932</v>
      </c>
      <c r="O221" s="10">
        <f t="shared" si="51"/>
        <v>1.8999999999999906E-2</v>
      </c>
      <c r="P221" s="10"/>
      <c r="Q221" s="10">
        <f t="shared" si="52"/>
        <v>-1.5700000000000002E-6</v>
      </c>
      <c r="R221" s="10">
        <f t="shared" si="53"/>
        <v>1900</v>
      </c>
      <c r="S221" s="10"/>
      <c r="T221" s="10">
        <f t="shared" si="54"/>
        <v>162500</v>
      </c>
      <c r="U221" s="10"/>
      <c r="V221" s="10">
        <f t="shared" si="55"/>
        <v>-3.0335045220193697</v>
      </c>
      <c r="W221" s="10"/>
      <c r="X221" s="10">
        <f t="shared" si="56"/>
        <v>0.21085336531489318</v>
      </c>
      <c r="Y221" s="10">
        <f t="shared" si="57"/>
        <v>2.6133025816802631</v>
      </c>
      <c r="Z221" s="10"/>
      <c r="AA221" s="10">
        <f t="shared" si="58"/>
        <v>5.0484478891383855E-3</v>
      </c>
      <c r="AB221" s="10">
        <f t="shared" si="59"/>
        <v>-1.6642295577584676E-3</v>
      </c>
      <c r="AC221" s="10"/>
      <c r="AD221" s="10">
        <f t="shared" si="60"/>
        <v>5.2108533653148932</v>
      </c>
      <c r="AE221" s="10">
        <f t="shared" si="61"/>
        <v>-3.3866974183197369</v>
      </c>
      <c r="AF221" s="10"/>
      <c r="AG221" s="10">
        <f t="shared" si="62"/>
        <v>5.0484478891386075E-3</v>
      </c>
      <c r="AH221" s="10">
        <f t="shared" si="63"/>
        <v>-1.6642295577584676E-3</v>
      </c>
    </row>
    <row r="222" spans="1:34" x14ac:dyDescent="0.2">
      <c r="A222" s="10">
        <v>-143</v>
      </c>
      <c r="B222" s="10">
        <v>408.92</v>
      </c>
      <c r="C222" s="10">
        <f t="shared" si="48"/>
        <v>4.0892000000000001E-4</v>
      </c>
      <c r="D222" s="10"/>
      <c r="E222" s="10">
        <v>1.6439999999999999</v>
      </c>
      <c r="F222" s="10"/>
      <c r="G222" s="10">
        <v>1.502</v>
      </c>
      <c r="H222" s="10">
        <v>1.4410000000000001</v>
      </c>
      <c r="I222" s="10">
        <v>1.427</v>
      </c>
      <c r="J222" s="10">
        <v>2.206</v>
      </c>
      <c r="K222" s="10"/>
      <c r="L222" s="10">
        <f t="shared" si="49"/>
        <v>4.0892000000000001E-4</v>
      </c>
      <c r="M222" s="10"/>
      <c r="N222" s="10">
        <f t="shared" si="50"/>
        <v>-1.6100000000000136</v>
      </c>
      <c r="O222" s="10">
        <f t="shared" si="51"/>
        <v>1.3000000000000123E-2</v>
      </c>
      <c r="P222" s="10"/>
      <c r="Q222" s="10">
        <f t="shared" si="52"/>
        <v>-1.6100000000000337E-6</v>
      </c>
      <c r="R222" s="10">
        <f t="shared" si="53"/>
        <v>1300</v>
      </c>
      <c r="S222" s="10"/>
      <c r="T222" s="10">
        <f t="shared" si="54"/>
        <v>164400</v>
      </c>
      <c r="U222" s="10"/>
      <c r="V222" s="10">
        <f t="shared" si="55"/>
        <v>-1.9965775655873108</v>
      </c>
      <c r="W222" s="10"/>
      <c r="X222" s="10">
        <f t="shared" si="56"/>
        <v>0.21590181320403157</v>
      </c>
      <c r="Y222" s="10">
        <f t="shared" si="57"/>
        <v>2.6116383521225046</v>
      </c>
      <c r="Z222" s="10"/>
      <c r="AA222" s="10">
        <f t="shared" si="58"/>
        <v>3.4206952153051917E-3</v>
      </c>
      <c r="AB222" s="10">
        <f t="shared" si="59"/>
        <v>-1.7132794008425378E-3</v>
      </c>
      <c r="AC222" s="10"/>
      <c r="AD222" s="10">
        <f t="shared" si="60"/>
        <v>5.2159018132040318</v>
      </c>
      <c r="AE222" s="10">
        <f t="shared" si="61"/>
        <v>-3.3883616478774954</v>
      </c>
      <c r="AF222" s="10"/>
      <c r="AG222" s="10">
        <f t="shared" si="62"/>
        <v>3.4206952153050807E-3</v>
      </c>
      <c r="AH222" s="10">
        <f t="shared" si="63"/>
        <v>-1.7132794008425378E-3</v>
      </c>
    </row>
    <row r="223" spans="1:34" x14ac:dyDescent="0.2">
      <c r="A223" s="10">
        <v>-142</v>
      </c>
      <c r="B223" s="10">
        <v>407.31</v>
      </c>
      <c r="C223" s="10">
        <f t="shared" si="48"/>
        <v>4.0730999999999997E-4</v>
      </c>
      <c r="D223" s="10"/>
      <c r="E223" s="10">
        <v>1.657</v>
      </c>
      <c r="F223" s="10"/>
      <c r="G223" s="10">
        <v>1.506</v>
      </c>
      <c r="H223" s="10">
        <v>1.444</v>
      </c>
      <c r="I223" s="10">
        <v>1.4350000000000001</v>
      </c>
      <c r="J223" s="10">
        <v>2.2429999999999999</v>
      </c>
      <c r="K223" s="10"/>
      <c r="L223" s="10">
        <f t="shared" si="49"/>
        <v>4.0730999999999997E-4</v>
      </c>
      <c r="M223" s="10"/>
      <c r="N223" s="10">
        <f t="shared" si="50"/>
        <v>-1.6499999999999773</v>
      </c>
      <c r="O223" s="10">
        <f t="shared" si="51"/>
        <v>4.9999999999998934E-3</v>
      </c>
      <c r="P223" s="10"/>
      <c r="Q223" s="10">
        <f t="shared" si="52"/>
        <v>-1.6499999999999588E-6</v>
      </c>
      <c r="R223" s="10">
        <f t="shared" si="53"/>
        <v>500</v>
      </c>
      <c r="S223" s="10"/>
      <c r="T223" s="10">
        <f t="shared" si="54"/>
        <v>165700</v>
      </c>
      <c r="U223" s="10"/>
      <c r="V223" s="10">
        <f t="shared" si="55"/>
        <v>-0.74225487662985934</v>
      </c>
      <c r="W223" s="10"/>
      <c r="X223" s="10">
        <f t="shared" si="56"/>
        <v>0.21932250841933676</v>
      </c>
      <c r="Y223" s="10">
        <f t="shared" si="57"/>
        <v>2.6099250727216621</v>
      </c>
      <c r="Z223" s="10"/>
      <c r="AA223" s="10">
        <f t="shared" si="58"/>
        <v>1.3085110287553992E-3</v>
      </c>
      <c r="AB223" s="10">
        <f t="shared" si="59"/>
        <v>-1.7628864019005874E-3</v>
      </c>
      <c r="AC223" s="10"/>
      <c r="AD223" s="10">
        <f t="shared" si="60"/>
        <v>5.2193225084193369</v>
      </c>
      <c r="AE223" s="10">
        <f t="shared" si="61"/>
        <v>-3.3900749272783379</v>
      </c>
      <c r="AF223" s="10"/>
      <c r="AG223" s="10">
        <f t="shared" si="62"/>
        <v>1.3085110287551771E-3</v>
      </c>
      <c r="AH223" s="10">
        <f t="shared" si="63"/>
        <v>-1.7628864019005874E-3</v>
      </c>
    </row>
    <row r="224" spans="1:34" x14ac:dyDescent="0.2">
      <c r="A224" s="10">
        <v>-141</v>
      </c>
      <c r="B224" s="10">
        <v>405.66</v>
      </c>
      <c r="C224" s="10">
        <f t="shared" si="48"/>
        <v>4.0566000000000002E-4</v>
      </c>
      <c r="D224" s="10"/>
      <c r="E224" s="10">
        <v>1.6619999999999999</v>
      </c>
      <c r="F224" s="10"/>
      <c r="G224" s="10">
        <v>1.5089999999999999</v>
      </c>
      <c r="H224" s="10">
        <v>1.452</v>
      </c>
      <c r="I224" s="10">
        <v>1.4410000000000001</v>
      </c>
      <c r="J224" s="10">
        <v>2.2480000000000002</v>
      </c>
      <c r="K224" s="10"/>
      <c r="L224" s="10">
        <f t="shared" si="49"/>
        <v>4.0566000000000002E-4</v>
      </c>
      <c r="M224" s="10"/>
      <c r="N224" s="10">
        <f t="shared" si="50"/>
        <v>-1.7000000000000455</v>
      </c>
      <c r="O224" s="10">
        <f t="shared" si="51"/>
        <v>1.0000000000001119E-3</v>
      </c>
      <c r="P224" s="10"/>
      <c r="Q224" s="10">
        <f t="shared" si="52"/>
        <v>-1.7000000000000413E-6</v>
      </c>
      <c r="R224" s="10">
        <f t="shared" si="53"/>
        <v>100</v>
      </c>
      <c r="S224" s="10"/>
      <c r="T224" s="10">
        <f t="shared" si="54"/>
        <v>166200</v>
      </c>
      <c r="U224" s="10"/>
      <c r="V224" s="10">
        <f t="shared" si="55"/>
        <v>-0.14323199195928477</v>
      </c>
      <c r="W224" s="10"/>
      <c r="X224" s="10">
        <f t="shared" si="56"/>
        <v>0.22063101944809216</v>
      </c>
      <c r="Y224" s="10">
        <f t="shared" si="57"/>
        <v>2.6081621863197615</v>
      </c>
      <c r="Z224" s="10"/>
      <c r="AA224" s="10">
        <f t="shared" si="58"/>
        <v>2.6122977142709058E-4</v>
      </c>
      <c r="AB224" s="10">
        <f t="shared" si="59"/>
        <v>-1.8238227916365091E-3</v>
      </c>
      <c r="AC224" s="10"/>
      <c r="AD224" s="10">
        <f t="shared" si="60"/>
        <v>5.220631019448092</v>
      </c>
      <c r="AE224" s="10">
        <f t="shared" si="61"/>
        <v>-3.3918378136802385</v>
      </c>
      <c r="AF224" s="10"/>
      <c r="AG224" s="10">
        <f t="shared" si="62"/>
        <v>2.6122977142684078E-4</v>
      </c>
      <c r="AH224" s="10">
        <f t="shared" si="63"/>
        <v>-1.8238227916365091E-3</v>
      </c>
    </row>
    <row r="225" spans="1:34" x14ac:dyDescent="0.2">
      <c r="A225" s="10">
        <v>-140</v>
      </c>
      <c r="B225" s="10">
        <v>403.96</v>
      </c>
      <c r="C225" s="10">
        <f t="shared" si="48"/>
        <v>4.0395999999999997E-4</v>
      </c>
      <c r="D225" s="10"/>
      <c r="E225" s="10">
        <v>1.663</v>
      </c>
      <c r="F225" s="10"/>
      <c r="G225" s="10">
        <v>1.5189999999999999</v>
      </c>
      <c r="H225" s="10">
        <v>1.4610000000000001</v>
      </c>
      <c r="I225" s="10">
        <v>1.4450000000000001</v>
      </c>
      <c r="J225" s="10">
        <v>2.2280000000000002</v>
      </c>
      <c r="K225" s="10"/>
      <c r="L225" s="10">
        <f t="shared" si="49"/>
        <v>4.0395999999999997E-4</v>
      </c>
      <c r="M225" s="10"/>
      <c r="N225" s="10">
        <f t="shared" si="50"/>
        <v>-1.7399999999999523</v>
      </c>
      <c r="O225" s="10">
        <f t="shared" si="51"/>
        <v>-4.0000000000000036E-3</v>
      </c>
      <c r="P225" s="10"/>
      <c r="Q225" s="10">
        <f t="shared" si="52"/>
        <v>-1.7399999999999664E-6</v>
      </c>
      <c r="R225" s="10">
        <f t="shared" si="53"/>
        <v>-400</v>
      </c>
      <c r="S225" s="10"/>
      <c r="T225" s="10">
        <f t="shared" si="54"/>
        <v>166300</v>
      </c>
      <c r="U225" s="10"/>
      <c r="V225" s="10">
        <f t="shared" si="55"/>
        <v>0.55788241246415127</v>
      </c>
      <c r="W225" s="10"/>
      <c r="X225" s="10">
        <f t="shared" si="56"/>
        <v>0.22089224921951925</v>
      </c>
      <c r="Y225" s="10">
        <f t="shared" si="57"/>
        <v>2.606338363528125</v>
      </c>
      <c r="Z225" s="10"/>
      <c r="AA225" s="10">
        <f t="shared" si="58"/>
        <v>-1.0458631951585362E-3</v>
      </c>
      <c r="AB225" s="10">
        <f t="shared" si="59"/>
        <v>-1.8747018579392538E-3</v>
      </c>
      <c r="AC225" s="10"/>
      <c r="AD225" s="10">
        <f t="shared" si="60"/>
        <v>5.2208922492195189</v>
      </c>
      <c r="AE225" s="10">
        <f t="shared" si="61"/>
        <v>-3.393661636471875</v>
      </c>
      <c r="AF225" s="10"/>
      <c r="AG225" s="10">
        <f t="shared" si="62"/>
        <v>-1.0458631951584252E-3</v>
      </c>
      <c r="AH225" s="10">
        <f t="shared" si="63"/>
        <v>-1.8747018579396979E-3</v>
      </c>
    </row>
    <row r="226" spans="1:34" x14ac:dyDescent="0.2">
      <c r="A226" s="10">
        <v>-139</v>
      </c>
      <c r="B226" s="10">
        <v>402.22</v>
      </c>
      <c r="C226" s="10">
        <f t="shared" si="48"/>
        <v>4.0222000000000001E-4</v>
      </c>
      <c r="D226" s="10"/>
      <c r="E226" s="10">
        <v>1.659</v>
      </c>
      <c r="F226" s="10"/>
      <c r="G226" s="10">
        <v>1.526</v>
      </c>
      <c r="H226" s="10">
        <v>1.47</v>
      </c>
      <c r="I226" s="10">
        <v>1.458</v>
      </c>
      <c r="J226" s="10">
        <v>2.1819999999999999</v>
      </c>
      <c r="K226" s="10"/>
      <c r="L226" s="10">
        <f t="shared" si="49"/>
        <v>4.0222000000000001E-4</v>
      </c>
      <c r="M226" s="10"/>
      <c r="N226" s="10">
        <f t="shared" si="50"/>
        <v>-1.7900000000000205</v>
      </c>
      <c r="O226" s="10">
        <f t="shared" si="51"/>
        <v>-7.0000000000001172E-3</v>
      </c>
      <c r="P226" s="10"/>
      <c r="Q226" s="10">
        <f t="shared" si="52"/>
        <v>-1.7899999999999947E-6</v>
      </c>
      <c r="R226" s="10">
        <f t="shared" si="53"/>
        <v>-700</v>
      </c>
      <c r="S226" s="10"/>
      <c r="T226" s="10">
        <f t="shared" si="54"/>
        <v>165900</v>
      </c>
      <c r="U226" s="10"/>
      <c r="V226" s="10">
        <f t="shared" si="55"/>
        <v>0.94800791953426711</v>
      </c>
      <c r="W226" s="10"/>
      <c r="X226" s="10">
        <f t="shared" si="56"/>
        <v>0.21984638602436071</v>
      </c>
      <c r="Y226" s="10">
        <f t="shared" si="57"/>
        <v>2.6044636616701857</v>
      </c>
      <c r="Z226" s="10"/>
      <c r="AA226" s="10">
        <f t="shared" si="58"/>
        <v>-1.8363430399973291E-3</v>
      </c>
      <c r="AB226" s="10">
        <f t="shared" si="59"/>
        <v>-1.9370545352614954E-3</v>
      </c>
      <c r="AC226" s="10"/>
      <c r="AD226" s="10">
        <f t="shared" si="60"/>
        <v>5.2198463860243605</v>
      </c>
      <c r="AE226" s="10">
        <f t="shared" si="61"/>
        <v>-3.3955363383298147</v>
      </c>
      <c r="AF226" s="10"/>
      <c r="AG226" s="10">
        <f t="shared" si="62"/>
        <v>-1.8363430399972458E-3</v>
      </c>
      <c r="AH226" s="10">
        <f t="shared" si="63"/>
        <v>-1.9370545352610513E-3</v>
      </c>
    </row>
    <row r="227" spans="1:34" x14ac:dyDescent="0.2">
      <c r="A227" s="10">
        <v>-138</v>
      </c>
      <c r="B227" s="10">
        <v>400.43</v>
      </c>
      <c r="C227" s="10">
        <f t="shared" si="48"/>
        <v>4.0043000000000001E-4</v>
      </c>
      <c r="D227" s="10"/>
      <c r="E227" s="10">
        <v>1.6519999999999999</v>
      </c>
      <c r="F227" s="10"/>
      <c r="G227" s="10">
        <v>1.5329999999999999</v>
      </c>
      <c r="H227" s="10">
        <v>1.484</v>
      </c>
      <c r="I227" s="10">
        <v>1.468</v>
      </c>
      <c r="J227" s="10">
        <v>2.1240000000000001</v>
      </c>
      <c r="K227" s="10"/>
      <c r="L227" s="10">
        <f t="shared" si="49"/>
        <v>4.0043000000000001E-4</v>
      </c>
      <c r="M227" s="10"/>
      <c r="N227" s="10">
        <f t="shared" si="50"/>
        <v>-1.8199999999999932</v>
      </c>
      <c r="O227" s="10">
        <f t="shared" si="51"/>
        <v>-1.0000000000000009E-2</v>
      </c>
      <c r="P227" s="10"/>
      <c r="Q227" s="10">
        <f t="shared" si="52"/>
        <v>-1.8200000000000334E-6</v>
      </c>
      <c r="R227" s="10">
        <f t="shared" si="53"/>
        <v>-1000</v>
      </c>
      <c r="S227" s="10"/>
      <c r="T227" s="10">
        <f t="shared" si="54"/>
        <v>165200</v>
      </c>
      <c r="U227" s="10"/>
      <c r="V227" s="10">
        <f t="shared" si="55"/>
        <v>1.3328280404793866</v>
      </c>
      <c r="W227" s="10"/>
      <c r="X227" s="10">
        <f t="shared" si="56"/>
        <v>0.21801004298436338</v>
      </c>
      <c r="Y227" s="10">
        <f t="shared" si="57"/>
        <v>2.6025266071349242</v>
      </c>
      <c r="Z227" s="10"/>
      <c r="AA227" s="10">
        <f t="shared" si="58"/>
        <v>-2.636890200941433E-3</v>
      </c>
      <c r="AB227" s="10">
        <f t="shared" si="59"/>
        <v>-1.9784174108408159E-3</v>
      </c>
      <c r="AC227" s="10"/>
      <c r="AD227" s="10">
        <f t="shared" si="60"/>
        <v>5.2180100429843632</v>
      </c>
      <c r="AE227" s="10">
        <f t="shared" si="61"/>
        <v>-3.3974733928650758</v>
      </c>
      <c r="AF227" s="10"/>
      <c r="AG227" s="10">
        <f t="shared" si="62"/>
        <v>-2.6368902009412665E-3</v>
      </c>
      <c r="AH227" s="10">
        <f t="shared" si="63"/>
        <v>-1.9784174108408159E-3</v>
      </c>
    </row>
    <row r="228" spans="1:34" x14ac:dyDescent="0.2">
      <c r="A228" s="10">
        <v>-137</v>
      </c>
      <c r="B228" s="10">
        <v>398.61</v>
      </c>
      <c r="C228" s="10">
        <f t="shared" si="48"/>
        <v>3.9860999999999998E-4</v>
      </c>
      <c r="D228" s="10"/>
      <c r="E228" s="10">
        <v>1.6419999999999999</v>
      </c>
      <c r="F228" s="10"/>
      <c r="G228" s="10">
        <v>1.54</v>
      </c>
      <c r="H228" s="10">
        <v>1.488</v>
      </c>
      <c r="I228" s="10">
        <v>1.476</v>
      </c>
      <c r="J228" s="10">
        <v>2.0659999999999998</v>
      </c>
      <c r="K228" s="10"/>
      <c r="L228" s="10">
        <f t="shared" si="49"/>
        <v>3.9860999999999998E-4</v>
      </c>
      <c r="M228" s="10"/>
      <c r="N228" s="10">
        <f t="shared" si="50"/>
        <v>-1.8700000000000045</v>
      </c>
      <c r="O228" s="10">
        <f t="shared" si="51"/>
        <v>-1.0999999999999899E-2</v>
      </c>
      <c r="P228" s="10"/>
      <c r="Q228" s="10">
        <f t="shared" si="52"/>
        <v>-1.8700000000000075E-6</v>
      </c>
      <c r="R228" s="10">
        <f t="shared" si="53"/>
        <v>-1100</v>
      </c>
      <c r="S228" s="10"/>
      <c r="T228" s="10">
        <f t="shared" si="54"/>
        <v>164200</v>
      </c>
      <c r="U228" s="10"/>
      <c r="V228" s="10">
        <f t="shared" si="55"/>
        <v>1.4294342822637847</v>
      </c>
      <c r="W228" s="10"/>
      <c r="X228" s="10">
        <f t="shared" si="56"/>
        <v>0.21537315278342195</v>
      </c>
      <c r="Y228" s="10">
        <f t="shared" si="57"/>
        <v>2.6005481897240834</v>
      </c>
      <c r="Z228" s="10"/>
      <c r="AA228" s="10">
        <f t="shared" si="58"/>
        <v>-2.9191917431461434E-3</v>
      </c>
      <c r="AB228" s="10">
        <f t="shared" si="59"/>
        <v>-2.0422007358904537E-3</v>
      </c>
      <c r="AC228" s="10"/>
      <c r="AD228" s="10">
        <f t="shared" si="60"/>
        <v>5.215373152783422</v>
      </c>
      <c r="AE228" s="10">
        <f t="shared" si="61"/>
        <v>-3.3994518102759166</v>
      </c>
      <c r="AF228" s="10"/>
      <c r="AG228" s="10">
        <f t="shared" si="62"/>
        <v>-2.9191917431461434E-3</v>
      </c>
      <c r="AH228" s="10">
        <f t="shared" si="63"/>
        <v>-2.0422007358904537E-3</v>
      </c>
    </row>
    <row r="229" spans="1:34" x14ac:dyDescent="0.2">
      <c r="A229" s="10">
        <v>-136</v>
      </c>
      <c r="B229" s="10">
        <v>396.74</v>
      </c>
      <c r="C229" s="10">
        <f t="shared" si="48"/>
        <v>3.9673999999999997E-4</v>
      </c>
      <c r="D229" s="10"/>
      <c r="E229" s="10">
        <v>1.631</v>
      </c>
      <c r="F229" s="10"/>
      <c r="G229" s="10">
        <v>1.5449999999999999</v>
      </c>
      <c r="H229" s="10">
        <v>1.492</v>
      </c>
      <c r="I229" s="10">
        <v>1.486</v>
      </c>
      <c r="J229" s="10">
        <v>2.0019999999999998</v>
      </c>
      <c r="K229" s="10"/>
      <c r="L229" s="10">
        <f t="shared" si="49"/>
        <v>3.9673999999999997E-4</v>
      </c>
      <c r="M229" s="10"/>
      <c r="N229" s="10">
        <f t="shared" si="50"/>
        <v>-1.910000000000025</v>
      </c>
      <c r="O229" s="10">
        <f t="shared" si="51"/>
        <v>-6.9999999999998952E-3</v>
      </c>
      <c r="P229" s="10"/>
      <c r="Q229" s="10">
        <f t="shared" si="52"/>
        <v>-1.9099999999999868E-6</v>
      </c>
      <c r="R229" s="10">
        <f t="shared" si="53"/>
        <v>-700</v>
      </c>
      <c r="S229" s="10"/>
      <c r="T229" s="10">
        <f t="shared" si="54"/>
        <v>163100</v>
      </c>
      <c r="U229" s="10"/>
      <c r="V229" s="10">
        <f t="shared" si="55"/>
        <v>0.89125675173837648</v>
      </c>
      <c r="W229" s="10"/>
      <c r="X229" s="10">
        <f t="shared" si="56"/>
        <v>0.21245396104027581</v>
      </c>
      <c r="Y229" s="10">
        <f t="shared" si="57"/>
        <v>2.598505988988193</v>
      </c>
      <c r="Z229" s="10"/>
      <c r="AA229" s="10">
        <f t="shared" si="58"/>
        <v>-1.8679361351192636E-3</v>
      </c>
      <c r="AB229" s="10">
        <f t="shared" si="59"/>
        <v>-2.0958451439230252E-3</v>
      </c>
      <c r="AC229" s="10"/>
      <c r="AD229" s="10">
        <f t="shared" si="60"/>
        <v>5.2124539610402758</v>
      </c>
      <c r="AE229" s="10">
        <f t="shared" si="61"/>
        <v>-3.401494011011807</v>
      </c>
      <c r="AF229" s="10"/>
      <c r="AG229" s="10">
        <f t="shared" si="62"/>
        <v>-1.8679361351194856E-3</v>
      </c>
      <c r="AH229" s="10">
        <f t="shared" si="63"/>
        <v>-2.0958451439230252E-3</v>
      </c>
    </row>
    <row r="230" spans="1:34" x14ac:dyDescent="0.2">
      <c r="A230" s="10">
        <v>-135</v>
      </c>
      <c r="B230" s="10">
        <v>394.83</v>
      </c>
      <c r="C230" s="10">
        <f t="shared" si="48"/>
        <v>3.9482999999999999E-4</v>
      </c>
      <c r="D230" s="10"/>
      <c r="E230" s="10">
        <v>1.6240000000000001</v>
      </c>
      <c r="F230" s="10"/>
      <c r="G230" s="10">
        <v>1.5529999999999999</v>
      </c>
      <c r="H230" s="10">
        <v>1.5049999999999999</v>
      </c>
      <c r="I230" s="10">
        <v>1.494</v>
      </c>
      <c r="J230" s="10">
        <v>1.9430000000000001</v>
      </c>
      <c r="K230" s="10"/>
      <c r="L230" s="10">
        <f t="shared" si="49"/>
        <v>3.9482999999999999E-4</v>
      </c>
      <c r="M230" s="10"/>
      <c r="N230" s="10">
        <f t="shared" si="50"/>
        <v>-1.9599999999999795</v>
      </c>
      <c r="O230" s="10">
        <f t="shared" si="51"/>
        <v>0</v>
      </c>
      <c r="P230" s="10"/>
      <c r="Q230" s="10">
        <f t="shared" si="52"/>
        <v>-1.9600000000000151E-6</v>
      </c>
      <c r="R230" s="10">
        <f t="shared" si="53"/>
        <v>0</v>
      </c>
      <c r="S230" s="10"/>
      <c r="T230" s="10">
        <f t="shared" si="54"/>
        <v>162400</v>
      </c>
      <c r="U230" s="10"/>
      <c r="V230" s="10">
        <f t="shared" si="55"/>
        <v>0</v>
      </c>
      <c r="W230" s="10"/>
      <c r="X230" s="10">
        <f t="shared" si="56"/>
        <v>0.21058602490515654</v>
      </c>
      <c r="Y230" s="10">
        <f t="shared" si="57"/>
        <v>2.5964101438442699</v>
      </c>
      <c r="Z230" s="10"/>
      <c r="AA230" s="10">
        <f t="shared" si="58"/>
        <v>0</v>
      </c>
      <c r="AB230" s="10">
        <f t="shared" si="59"/>
        <v>-2.1612769868868398E-3</v>
      </c>
      <c r="AC230" s="10"/>
      <c r="AD230" s="10">
        <f t="shared" si="60"/>
        <v>5.2105860249051563</v>
      </c>
      <c r="AE230" s="10">
        <f t="shared" si="61"/>
        <v>-3.4035898561557301</v>
      </c>
      <c r="AF230" s="10"/>
      <c r="AG230" s="10">
        <f t="shared" si="62"/>
        <v>0</v>
      </c>
      <c r="AH230" s="10">
        <f t="shared" si="63"/>
        <v>-2.1612769868868398E-3</v>
      </c>
    </row>
    <row r="231" spans="1:34" x14ac:dyDescent="0.2">
      <c r="A231" s="10">
        <v>-134</v>
      </c>
      <c r="B231" s="10">
        <v>392.87</v>
      </c>
      <c r="C231" s="10">
        <f t="shared" si="48"/>
        <v>3.9286999999999997E-4</v>
      </c>
      <c r="D231" s="10"/>
      <c r="E231" s="10">
        <v>1.6240000000000001</v>
      </c>
      <c r="F231" s="10"/>
      <c r="G231" s="10">
        <v>1.5649999999999999</v>
      </c>
      <c r="H231" s="10">
        <v>1.5209999999999999</v>
      </c>
      <c r="I231" s="10">
        <v>1.502</v>
      </c>
      <c r="J231" s="10">
        <v>1.909</v>
      </c>
      <c r="K231" s="10"/>
      <c r="L231" s="10">
        <f t="shared" si="49"/>
        <v>3.9286999999999997E-4</v>
      </c>
      <c r="M231" s="10"/>
      <c r="N231" s="10">
        <f t="shared" si="50"/>
        <v>-1.9900000000000091</v>
      </c>
      <c r="O231" s="10">
        <f t="shared" si="51"/>
        <v>9.9999999999997868E-3</v>
      </c>
      <c r="P231" s="10"/>
      <c r="Q231" s="10">
        <f t="shared" si="52"/>
        <v>-1.9899999999999996E-6</v>
      </c>
      <c r="R231" s="10">
        <f t="shared" si="53"/>
        <v>1000</v>
      </c>
      <c r="S231" s="10"/>
      <c r="T231" s="10">
        <f t="shared" si="54"/>
        <v>162400</v>
      </c>
      <c r="U231" s="10"/>
      <c r="V231" s="10">
        <f t="shared" si="55"/>
        <v>-1.2088539335623745</v>
      </c>
      <c r="W231" s="10"/>
      <c r="X231" s="10">
        <f t="shared" si="56"/>
        <v>0.21058602490515654</v>
      </c>
      <c r="Y231" s="10">
        <f t="shared" si="57"/>
        <v>2.5942488668573831</v>
      </c>
      <c r="Z231" s="10"/>
      <c r="AA231" s="10">
        <f t="shared" si="58"/>
        <v>2.6660272912401028E-3</v>
      </c>
      <c r="AB231" s="10">
        <f t="shared" si="59"/>
        <v>-2.2054172280214779E-3</v>
      </c>
      <c r="AC231" s="10"/>
      <c r="AD231" s="10">
        <f t="shared" si="60"/>
        <v>5.2105860249051563</v>
      </c>
      <c r="AE231" s="10">
        <f t="shared" si="61"/>
        <v>-3.4057511331426169</v>
      </c>
      <c r="AF231" s="10"/>
      <c r="AG231" s="10">
        <f t="shared" si="62"/>
        <v>2.6660272912399918E-3</v>
      </c>
      <c r="AH231" s="10">
        <f t="shared" si="63"/>
        <v>-2.2054172280214779E-3</v>
      </c>
    </row>
    <row r="232" spans="1:34" x14ac:dyDescent="0.2">
      <c r="A232" s="10">
        <v>-133</v>
      </c>
      <c r="B232" s="10">
        <v>390.88</v>
      </c>
      <c r="C232" s="10">
        <f t="shared" si="48"/>
        <v>3.9087999999999997E-4</v>
      </c>
      <c r="D232" s="10"/>
      <c r="E232" s="10">
        <v>1.6339999999999999</v>
      </c>
      <c r="F232" s="10"/>
      <c r="G232" s="10">
        <v>1.573</v>
      </c>
      <c r="H232" s="10">
        <v>1.538</v>
      </c>
      <c r="I232" s="10">
        <v>1.522</v>
      </c>
      <c r="J232" s="10">
        <v>1.9039999999999999</v>
      </c>
      <c r="K232" s="10"/>
      <c r="L232" s="10">
        <f t="shared" si="49"/>
        <v>3.9087999999999997E-4</v>
      </c>
      <c r="M232" s="10"/>
      <c r="N232" s="10">
        <f t="shared" si="50"/>
        <v>-2.0400000000000205</v>
      </c>
      <c r="O232" s="10">
        <f t="shared" si="51"/>
        <v>1.0000000000000009E-2</v>
      </c>
      <c r="P232" s="10"/>
      <c r="Q232" s="10">
        <f t="shared" si="52"/>
        <v>-2.0400000000000279E-6</v>
      </c>
      <c r="R232" s="10">
        <f t="shared" si="53"/>
        <v>1000</v>
      </c>
      <c r="S232" s="10"/>
      <c r="T232" s="10">
        <f t="shared" si="54"/>
        <v>163400</v>
      </c>
      <c r="U232" s="10"/>
      <c r="V232" s="10">
        <f t="shared" si="55"/>
        <v>-1.1660036603234543</v>
      </c>
      <c r="W232" s="10"/>
      <c r="X232" s="10">
        <f t="shared" si="56"/>
        <v>0.21325205219639665</v>
      </c>
      <c r="Y232" s="10">
        <f t="shared" si="57"/>
        <v>2.5920434496293616</v>
      </c>
      <c r="Z232" s="10"/>
      <c r="AA232" s="10">
        <f t="shared" si="58"/>
        <v>2.649761007634921E-3</v>
      </c>
      <c r="AB232" s="10">
        <f t="shared" si="59"/>
        <v>-2.2725151710933922E-3</v>
      </c>
      <c r="AC232" s="10"/>
      <c r="AD232" s="10">
        <f t="shared" si="60"/>
        <v>5.2132520521963963</v>
      </c>
      <c r="AE232" s="10">
        <f t="shared" si="61"/>
        <v>-3.4079565503706384</v>
      </c>
      <c r="AF232" s="10"/>
      <c r="AG232" s="10">
        <f t="shared" si="62"/>
        <v>2.6497610076354761E-3</v>
      </c>
      <c r="AH232" s="10">
        <f t="shared" si="63"/>
        <v>-2.2725151710933922E-3</v>
      </c>
    </row>
    <row r="233" spans="1:34" x14ac:dyDescent="0.2">
      <c r="A233" s="10">
        <v>-132</v>
      </c>
      <c r="B233" s="10">
        <v>388.84</v>
      </c>
      <c r="C233" s="10">
        <f t="shared" si="48"/>
        <v>3.8883999999999994E-4</v>
      </c>
      <c r="D233" s="10"/>
      <c r="E233" s="10">
        <v>1.6439999999999999</v>
      </c>
      <c r="F233" s="10"/>
      <c r="G233" s="10">
        <v>1.583</v>
      </c>
      <c r="H233" s="10">
        <v>1.5429999999999999</v>
      </c>
      <c r="I233" s="10">
        <v>1.5349999999999999</v>
      </c>
      <c r="J233" s="10">
        <v>1.9139999999999999</v>
      </c>
      <c r="K233" s="10"/>
      <c r="L233" s="10">
        <f t="shared" si="49"/>
        <v>3.8883999999999994E-4</v>
      </c>
      <c r="M233" s="10"/>
      <c r="N233" s="10">
        <f t="shared" si="50"/>
        <v>-2.0799999999999841</v>
      </c>
      <c r="O233" s="10">
        <f t="shared" si="51"/>
        <v>1.0000000000000009E-2</v>
      </c>
      <c r="P233" s="10"/>
      <c r="Q233" s="10">
        <f t="shared" si="52"/>
        <v>-2.079999999999953E-6</v>
      </c>
      <c r="R233" s="10">
        <f t="shared" si="53"/>
        <v>1000</v>
      </c>
      <c r="S233" s="10"/>
      <c r="T233" s="10">
        <f t="shared" si="54"/>
        <v>164400</v>
      </c>
      <c r="U233" s="10"/>
      <c r="V233" s="10">
        <f t="shared" si="55"/>
        <v>-1.1306393699410482</v>
      </c>
      <c r="W233" s="10"/>
      <c r="X233" s="10">
        <f t="shared" si="56"/>
        <v>0.21590181320403157</v>
      </c>
      <c r="Y233" s="10">
        <f t="shared" si="57"/>
        <v>2.5897709344582682</v>
      </c>
      <c r="Z233" s="10"/>
      <c r="AA233" s="10">
        <f t="shared" si="58"/>
        <v>2.6336920124962748E-3</v>
      </c>
      <c r="AB233" s="10">
        <f t="shared" si="59"/>
        <v>-2.3293828983090847E-3</v>
      </c>
      <c r="AC233" s="10"/>
      <c r="AD233" s="10">
        <f t="shared" si="60"/>
        <v>5.2159018132040318</v>
      </c>
      <c r="AE233" s="10">
        <f t="shared" si="61"/>
        <v>-3.4102290655417318</v>
      </c>
      <c r="AF233" s="10"/>
      <c r="AG233" s="10">
        <f t="shared" si="62"/>
        <v>2.6336920124956364E-3</v>
      </c>
      <c r="AH233" s="10">
        <f t="shared" si="63"/>
        <v>-2.3293828983090847E-3</v>
      </c>
    </row>
    <row r="234" spans="1:34" x14ac:dyDescent="0.2">
      <c r="A234" s="10">
        <v>-131</v>
      </c>
      <c r="B234" s="10">
        <v>386.76</v>
      </c>
      <c r="C234" s="10">
        <f t="shared" si="48"/>
        <v>3.8675999999999999E-4</v>
      </c>
      <c r="D234" s="10"/>
      <c r="E234" s="10">
        <v>1.6539999999999999</v>
      </c>
      <c r="F234" s="10"/>
      <c r="G234" s="10">
        <v>1.59</v>
      </c>
      <c r="H234" s="10">
        <v>1.5509999999999999</v>
      </c>
      <c r="I234" s="10">
        <v>1.5449999999999999</v>
      </c>
      <c r="J234" s="10">
        <v>1.931</v>
      </c>
      <c r="K234" s="10"/>
      <c r="L234" s="10">
        <f t="shared" si="49"/>
        <v>3.8675999999999999E-4</v>
      </c>
      <c r="M234" s="10"/>
      <c r="N234" s="10">
        <f t="shared" si="50"/>
        <v>-2.1299999999999955</v>
      </c>
      <c r="O234" s="10">
        <f t="shared" si="51"/>
        <v>1.4000000000000012E-2</v>
      </c>
      <c r="P234" s="10"/>
      <c r="Q234" s="10">
        <f t="shared" si="52"/>
        <v>-2.1300000000000355E-6</v>
      </c>
      <c r="R234" s="10">
        <f t="shared" si="53"/>
        <v>1400</v>
      </c>
      <c r="S234" s="10"/>
      <c r="T234" s="10">
        <f t="shared" si="54"/>
        <v>165400</v>
      </c>
      <c r="U234" s="10"/>
      <c r="V234" s="10">
        <f t="shared" si="55"/>
        <v>-1.5262450767102722</v>
      </c>
      <c r="W234" s="10"/>
      <c r="X234" s="10">
        <f t="shared" si="56"/>
        <v>0.21853550521652784</v>
      </c>
      <c r="Y234" s="10">
        <f t="shared" si="57"/>
        <v>2.5874415515599591</v>
      </c>
      <c r="Z234" s="10"/>
      <c r="AA234" s="10">
        <f t="shared" si="58"/>
        <v>3.6605410851920372E-3</v>
      </c>
      <c r="AB234" s="10">
        <f t="shared" si="59"/>
        <v>-2.3983966540175317E-3</v>
      </c>
      <c r="AC234" s="10"/>
      <c r="AD234" s="10">
        <f t="shared" si="60"/>
        <v>5.2185355052165274</v>
      </c>
      <c r="AE234" s="10">
        <f t="shared" si="61"/>
        <v>-3.4125584484400409</v>
      </c>
      <c r="AF234" s="10"/>
      <c r="AG234" s="10">
        <f t="shared" si="62"/>
        <v>3.6605410851926479E-3</v>
      </c>
      <c r="AH234" s="10">
        <f t="shared" si="63"/>
        <v>-2.3983966540175317E-3</v>
      </c>
    </row>
    <row r="235" spans="1:34" x14ac:dyDescent="0.2">
      <c r="A235" s="10">
        <v>-130</v>
      </c>
      <c r="B235" s="10">
        <v>384.63</v>
      </c>
      <c r="C235" s="10">
        <f t="shared" si="48"/>
        <v>3.8462999999999995E-4</v>
      </c>
      <c r="D235" s="10"/>
      <c r="E235" s="10">
        <v>1.6679999999999999</v>
      </c>
      <c r="F235" s="10"/>
      <c r="G235" s="10">
        <v>1.601</v>
      </c>
      <c r="H235" s="10">
        <v>1.5640000000000001</v>
      </c>
      <c r="I235" s="10">
        <v>1.5529999999999999</v>
      </c>
      <c r="J235" s="10">
        <v>1.9530000000000001</v>
      </c>
      <c r="K235" s="10"/>
      <c r="L235" s="10">
        <f t="shared" si="49"/>
        <v>3.8462999999999995E-4</v>
      </c>
      <c r="M235" s="10"/>
      <c r="N235" s="10">
        <f t="shared" si="50"/>
        <v>-2.1599999999999682</v>
      </c>
      <c r="O235" s="10">
        <f t="shared" si="51"/>
        <v>1.4000000000000012E-2</v>
      </c>
      <c r="P235" s="10"/>
      <c r="Q235" s="10">
        <f t="shared" si="52"/>
        <v>-2.1599999999999658E-6</v>
      </c>
      <c r="R235" s="10">
        <f t="shared" si="53"/>
        <v>1400</v>
      </c>
      <c r="S235" s="10"/>
      <c r="T235" s="10">
        <f t="shared" si="54"/>
        <v>166800</v>
      </c>
      <c r="U235" s="10"/>
      <c r="V235" s="10">
        <f t="shared" si="55"/>
        <v>-1.4841672385390348</v>
      </c>
      <c r="W235" s="10"/>
      <c r="X235" s="10">
        <f t="shared" si="56"/>
        <v>0.22219604630171988</v>
      </c>
      <c r="Y235" s="10">
        <f t="shared" si="57"/>
        <v>2.5850431549059416</v>
      </c>
      <c r="Z235" s="10"/>
      <c r="AA235" s="10">
        <f t="shared" si="58"/>
        <v>3.6299451601734811E-3</v>
      </c>
      <c r="AB235" s="10">
        <f t="shared" si="59"/>
        <v>-2.4457790644580868E-3</v>
      </c>
      <c r="AC235" s="10"/>
      <c r="AD235" s="10">
        <f t="shared" si="60"/>
        <v>5.2221960463017201</v>
      </c>
      <c r="AE235" s="10">
        <f t="shared" si="61"/>
        <v>-3.4149568450940584</v>
      </c>
      <c r="AF235" s="10"/>
      <c r="AG235" s="10">
        <f t="shared" si="62"/>
        <v>3.6299451601733423E-3</v>
      </c>
      <c r="AH235" s="10">
        <f t="shared" si="63"/>
        <v>-2.4457790644580868E-3</v>
      </c>
    </row>
    <row r="236" spans="1:34" x14ac:dyDescent="0.2">
      <c r="A236" s="10">
        <v>-129</v>
      </c>
      <c r="B236" s="10">
        <v>382.47</v>
      </c>
      <c r="C236" s="10">
        <f t="shared" si="48"/>
        <v>3.8246999999999999E-4</v>
      </c>
      <c r="D236" s="10"/>
      <c r="E236" s="10">
        <v>1.6819999999999999</v>
      </c>
      <c r="F236" s="10"/>
      <c r="G236" s="10">
        <v>1.615</v>
      </c>
      <c r="H236" s="10">
        <v>1.5740000000000001</v>
      </c>
      <c r="I236" s="10">
        <v>1.5740000000000001</v>
      </c>
      <c r="J236" s="10">
        <v>1.962</v>
      </c>
      <c r="K236" s="10"/>
      <c r="L236" s="10">
        <f t="shared" si="49"/>
        <v>3.8246999999999999E-4</v>
      </c>
      <c r="M236" s="10"/>
      <c r="N236" s="10">
        <f t="shared" si="50"/>
        <v>-2.2100000000000364</v>
      </c>
      <c r="O236" s="10">
        <f t="shared" si="51"/>
        <v>4.0000000000000036E-3</v>
      </c>
      <c r="P236" s="10"/>
      <c r="Q236" s="10">
        <f t="shared" si="52"/>
        <v>-2.2099999999999941E-6</v>
      </c>
      <c r="R236" s="10">
        <f t="shared" si="53"/>
        <v>400</v>
      </c>
      <c r="S236" s="10"/>
      <c r="T236" s="10">
        <f t="shared" si="54"/>
        <v>168200</v>
      </c>
      <c r="U236" s="10"/>
      <c r="V236" s="10">
        <f t="shared" si="55"/>
        <v>-0.40988823428663673</v>
      </c>
      <c r="W236" s="10"/>
      <c r="X236" s="10">
        <f t="shared" si="56"/>
        <v>0.22582599146189336</v>
      </c>
      <c r="Y236" s="10">
        <f t="shared" si="57"/>
        <v>2.5825973758414835</v>
      </c>
      <c r="Z236" s="10"/>
      <c r="AA236" s="10">
        <f t="shared" si="58"/>
        <v>1.0315788268301374E-3</v>
      </c>
      <c r="AB236" s="10">
        <f t="shared" si="59"/>
        <v>-2.5167319784760167E-3</v>
      </c>
      <c r="AC236" s="10"/>
      <c r="AD236" s="10">
        <f t="shared" si="60"/>
        <v>5.2258259914618934</v>
      </c>
      <c r="AE236" s="10">
        <f t="shared" si="61"/>
        <v>-3.4174026241585165</v>
      </c>
      <c r="AF236" s="10"/>
      <c r="AG236" s="10">
        <f t="shared" si="62"/>
        <v>1.0315788268302484E-3</v>
      </c>
      <c r="AH236" s="10">
        <f t="shared" si="63"/>
        <v>-2.5167319784760167E-3</v>
      </c>
    </row>
    <row r="237" spans="1:34" x14ac:dyDescent="0.2">
      <c r="A237" s="10">
        <v>-128</v>
      </c>
      <c r="B237" s="10">
        <v>380.26</v>
      </c>
      <c r="C237" s="10">
        <f t="shared" si="48"/>
        <v>3.8025999999999999E-4</v>
      </c>
      <c r="D237" s="10"/>
      <c r="E237" s="10">
        <v>1.6859999999999999</v>
      </c>
      <c r="F237" s="10"/>
      <c r="G237" s="10">
        <v>1.6240000000000001</v>
      </c>
      <c r="H237" s="10">
        <v>1.581</v>
      </c>
      <c r="I237" s="10">
        <v>1.5920000000000001</v>
      </c>
      <c r="J237" s="10">
        <v>1.946</v>
      </c>
      <c r="K237" s="10"/>
      <c r="L237" s="10">
        <f t="shared" si="49"/>
        <v>3.8025999999999999E-4</v>
      </c>
      <c r="M237" s="10"/>
      <c r="N237" s="10">
        <f t="shared" si="50"/>
        <v>-2.25</v>
      </c>
      <c r="O237" s="10">
        <f t="shared" si="51"/>
        <v>-2.9999999999998916E-3</v>
      </c>
      <c r="P237" s="10"/>
      <c r="Q237" s="10">
        <f t="shared" si="52"/>
        <v>-2.2500000000000276E-6</v>
      </c>
      <c r="R237" s="10">
        <f t="shared" si="53"/>
        <v>-300</v>
      </c>
      <c r="S237" s="10"/>
      <c r="T237" s="10">
        <f t="shared" si="54"/>
        <v>168600</v>
      </c>
      <c r="U237" s="10"/>
      <c r="V237" s="10">
        <f t="shared" si="55"/>
        <v>0.30009616105856202</v>
      </c>
      <c r="W237" s="10"/>
      <c r="X237" s="10">
        <f t="shared" si="56"/>
        <v>0.2268575702887235</v>
      </c>
      <c r="Y237" s="10">
        <f t="shared" si="57"/>
        <v>2.5800806438630075</v>
      </c>
      <c r="Z237" s="10"/>
      <c r="AA237" s="10">
        <f t="shared" si="58"/>
        <v>-7.7345431289962963E-4</v>
      </c>
      <c r="AB237" s="10">
        <f t="shared" si="59"/>
        <v>-2.5773549057461764E-3</v>
      </c>
      <c r="AC237" s="10"/>
      <c r="AD237" s="10">
        <f t="shared" si="60"/>
        <v>5.2268575702887237</v>
      </c>
      <c r="AE237" s="10">
        <f t="shared" si="61"/>
        <v>-3.4199193561369925</v>
      </c>
      <c r="AF237" s="10"/>
      <c r="AG237" s="10">
        <f t="shared" si="62"/>
        <v>-7.7345431289987943E-4</v>
      </c>
      <c r="AH237" s="10">
        <f t="shared" si="63"/>
        <v>-2.5773549057461764E-3</v>
      </c>
    </row>
    <row r="238" spans="1:34" x14ac:dyDescent="0.2">
      <c r="A238" s="10">
        <v>-127</v>
      </c>
      <c r="B238" s="10">
        <v>378.01</v>
      </c>
      <c r="C238" s="10">
        <f t="shared" si="48"/>
        <v>3.7800999999999997E-4</v>
      </c>
      <c r="D238" s="10"/>
      <c r="E238" s="10">
        <v>1.6830000000000001</v>
      </c>
      <c r="F238" s="10"/>
      <c r="G238" s="10">
        <v>1.6339999999999999</v>
      </c>
      <c r="H238" s="10">
        <v>1.589</v>
      </c>
      <c r="I238" s="10">
        <v>1.599</v>
      </c>
      <c r="J238" s="10">
        <v>1.909</v>
      </c>
      <c r="K238" s="10"/>
      <c r="L238" s="10">
        <f t="shared" si="49"/>
        <v>3.7800999999999997E-4</v>
      </c>
      <c r="M238" s="10"/>
      <c r="N238" s="10">
        <f t="shared" si="50"/>
        <v>-2.2899999999999636</v>
      </c>
      <c r="O238" s="10">
        <f t="shared" si="51"/>
        <v>-1.0000000000001119E-3</v>
      </c>
      <c r="P238" s="10"/>
      <c r="Q238" s="10">
        <f t="shared" si="52"/>
        <v>-2.2899999999999527E-6</v>
      </c>
      <c r="R238" s="10">
        <f t="shared" si="53"/>
        <v>-100</v>
      </c>
      <c r="S238" s="10"/>
      <c r="T238" s="10">
        <f t="shared" si="54"/>
        <v>168300</v>
      </c>
      <c r="U238" s="10"/>
      <c r="V238" s="10">
        <f t="shared" si="55"/>
        <v>9.7812402655798728E-2</v>
      </c>
      <c r="W238" s="10"/>
      <c r="X238" s="10">
        <f t="shared" si="56"/>
        <v>0.22608411597582387</v>
      </c>
      <c r="Y238" s="10">
        <f t="shared" si="57"/>
        <v>2.5775032889572613</v>
      </c>
      <c r="Z238" s="10"/>
      <c r="AA238" s="10">
        <f t="shared" si="58"/>
        <v>-2.5812451393050773E-4</v>
      </c>
      <c r="AB238" s="10">
        <f t="shared" si="59"/>
        <v>-2.6389752927213905E-3</v>
      </c>
      <c r="AC238" s="10"/>
      <c r="AD238" s="10">
        <f t="shared" si="60"/>
        <v>5.2260841159758238</v>
      </c>
      <c r="AE238" s="10">
        <f t="shared" si="61"/>
        <v>-3.4224967110427387</v>
      </c>
      <c r="AF238" s="10"/>
      <c r="AG238" s="10">
        <f t="shared" si="62"/>
        <v>-2.5812451393036895E-4</v>
      </c>
      <c r="AH238" s="10">
        <f t="shared" si="63"/>
        <v>-2.6389752927213905E-3</v>
      </c>
    </row>
    <row r="239" spans="1:34" x14ac:dyDescent="0.2">
      <c r="A239" s="10">
        <v>-126</v>
      </c>
      <c r="B239" s="10">
        <v>375.72</v>
      </c>
      <c r="C239" s="10">
        <f t="shared" si="48"/>
        <v>3.7572000000000001E-4</v>
      </c>
      <c r="D239" s="10"/>
      <c r="E239" s="10">
        <v>1.6819999999999999</v>
      </c>
      <c r="F239" s="10"/>
      <c r="G239" s="10">
        <v>1.645</v>
      </c>
      <c r="H239" s="10">
        <v>1.6020000000000001</v>
      </c>
      <c r="I239" s="10">
        <v>1.613</v>
      </c>
      <c r="J239" s="10">
        <v>1.867</v>
      </c>
      <c r="K239" s="10"/>
      <c r="L239" s="10">
        <f t="shared" si="49"/>
        <v>3.7572000000000001E-4</v>
      </c>
      <c r="M239" s="10"/>
      <c r="N239" s="10">
        <f t="shared" si="50"/>
        <v>-2.3300000000000409</v>
      </c>
      <c r="O239" s="10">
        <f t="shared" si="51"/>
        <v>-6.0000000000000053E-3</v>
      </c>
      <c r="P239" s="10"/>
      <c r="Q239" s="10">
        <f t="shared" si="52"/>
        <v>-2.3300000000000404E-6</v>
      </c>
      <c r="R239" s="10">
        <f t="shared" si="53"/>
        <v>-600</v>
      </c>
      <c r="S239" s="10"/>
      <c r="T239" s="10">
        <f t="shared" si="54"/>
        <v>168200</v>
      </c>
      <c r="U239" s="10"/>
      <c r="V239" s="10">
        <f t="shared" si="55"/>
        <v>0.57445933851776854</v>
      </c>
      <c r="W239" s="10"/>
      <c r="X239" s="10">
        <f t="shared" si="56"/>
        <v>0.22582599146189336</v>
      </c>
      <c r="Y239" s="10">
        <f t="shared" si="57"/>
        <v>2.5748643136645399</v>
      </c>
      <c r="Z239" s="10"/>
      <c r="AA239" s="10">
        <f t="shared" si="58"/>
        <v>-1.5519771676356653E-3</v>
      </c>
      <c r="AB239" s="10">
        <f t="shared" si="59"/>
        <v>-2.7016310182026437E-3</v>
      </c>
      <c r="AC239" s="10"/>
      <c r="AD239" s="10">
        <f t="shared" si="60"/>
        <v>5.2258259914618934</v>
      </c>
      <c r="AE239" s="10">
        <f t="shared" si="61"/>
        <v>-3.4251356863354601</v>
      </c>
      <c r="AF239" s="10"/>
      <c r="AG239" s="10">
        <f t="shared" si="62"/>
        <v>-1.5519771676357763E-3</v>
      </c>
      <c r="AH239" s="10">
        <f t="shared" si="63"/>
        <v>-2.7016310182026437E-3</v>
      </c>
    </row>
    <row r="240" spans="1:34" x14ac:dyDescent="0.2">
      <c r="A240" s="10">
        <v>-125</v>
      </c>
      <c r="B240" s="10">
        <v>373.39</v>
      </c>
      <c r="C240" s="10">
        <f t="shared" si="48"/>
        <v>3.7338999999999997E-4</v>
      </c>
      <c r="D240" s="10"/>
      <c r="E240" s="10">
        <v>1.6759999999999999</v>
      </c>
      <c r="F240" s="10"/>
      <c r="G240" s="10">
        <v>1.659</v>
      </c>
      <c r="H240" s="10">
        <v>1.611</v>
      </c>
      <c r="I240" s="10">
        <v>1.625</v>
      </c>
      <c r="J240" s="10">
        <v>1.8080000000000001</v>
      </c>
      <c r="K240" s="10"/>
      <c r="L240" s="10">
        <f t="shared" si="49"/>
        <v>3.7338999999999997E-4</v>
      </c>
      <c r="M240" s="10"/>
      <c r="N240" s="10">
        <f t="shared" si="50"/>
        <v>-2.3700000000000045</v>
      </c>
      <c r="O240" s="10">
        <f t="shared" si="51"/>
        <v>-6.9999999999998952E-3</v>
      </c>
      <c r="P240" s="10"/>
      <c r="Q240" s="10">
        <f t="shared" si="52"/>
        <v>-2.3700000000000197E-6</v>
      </c>
      <c r="R240" s="10">
        <f t="shared" si="53"/>
        <v>-700</v>
      </c>
      <c r="S240" s="10"/>
      <c r="T240" s="10">
        <f t="shared" si="54"/>
        <v>167600</v>
      </c>
      <c r="U240" s="10"/>
      <c r="V240" s="10">
        <f t="shared" si="55"/>
        <v>0.65730197480494623</v>
      </c>
      <c r="W240" s="10"/>
      <c r="X240" s="10">
        <f t="shared" si="56"/>
        <v>0.2242740142942577</v>
      </c>
      <c r="Y240" s="10">
        <f t="shared" si="57"/>
        <v>2.5721626826463373</v>
      </c>
      <c r="Z240" s="10"/>
      <c r="AA240" s="10">
        <f t="shared" si="58"/>
        <v>-1.8176776150109764E-3</v>
      </c>
      <c r="AB240" s="10">
        <f t="shared" si="59"/>
        <v>-2.7653615608724813E-3</v>
      </c>
      <c r="AC240" s="10"/>
      <c r="AD240" s="10">
        <f t="shared" si="60"/>
        <v>5.2242740142942576</v>
      </c>
      <c r="AE240" s="10">
        <f t="shared" si="61"/>
        <v>-3.4278373173536627</v>
      </c>
      <c r="AF240" s="10"/>
      <c r="AG240" s="10">
        <f t="shared" si="62"/>
        <v>-1.8176776150111706E-3</v>
      </c>
      <c r="AH240" s="10">
        <f t="shared" si="63"/>
        <v>-2.7653615608724813E-3</v>
      </c>
    </row>
    <row r="241" spans="1:34" x14ac:dyDescent="0.2">
      <c r="A241" s="10">
        <v>-124</v>
      </c>
      <c r="B241" s="10">
        <v>371.02</v>
      </c>
      <c r="C241" s="10">
        <f t="shared" si="48"/>
        <v>3.7101999999999995E-4</v>
      </c>
      <c r="D241" s="10"/>
      <c r="E241" s="10">
        <v>1.669</v>
      </c>
      <c r="F241" s="10"/>
      <c r="G241" s="10">
        <v>1.663</v>
      </c>
      <c r="H241" s="10">
        <v>1.6259999999999999</v>
      </c>
      <c r="I241" s="10">
        <v>1.6359999999999999</v>
      </c>
      <c r="J241" s="10">
        <v>1.7509999999999999</v>
      </c>
      <c r="K241" s="10"/>
      <c r="L241" s="10">
        <f t="shared" si="49"/>
        <v>3.7101999999999995E-4</v>
      </c>
      <c r="M241" s="10"/>
      <c r="N241" s="10">
        <f t="shared" si="50"/>
        <v>-2.4099999999999682</v>
      </c>
      <c r="O241" s="10">
        <f t="shared" si="51"/>
        <v>8.0000000000000071E-3</v>
      </c>
      <c r="P241" s="10"/>
      <c r="Q241" s="10">
        <f t="shared" si="52"/>
        <v>-2.4099999999999447E-6</v>
      </c>
      <c r="R241" s="10">
        <f t="shared" si="53"/>
        <v>800</v>
      </c>
      <c r="S241" s="10"/>
      <c r="T241" s="10">
        <f t="shared" si="54"/>
        <v>166900</v>
      </c>
      <c r="U241" s="10"/>
      <c r="V241" s="10">
        <f t="shared" si="55"/>
        <v>-0.73377146109242208</v>
      </c>
      <c r="W241" s="10"/>
      <c r="X241" s="10">
        <f t="shared" si="56"/>
        <v>0.22245633667924672</v>
      </c>
      <c r="Y241" s="10">
        <f t="shared" si="57"/>
        <v>2.5693973210854648</v>
      </c>
      <c r="Z241" s="10"/>
      <c r="AA241" s="10">
        <f t="shared" si="58"/>
        <v>2.0767259268390237E-3</v>
      </c>
      <c r="AB241" s="10">
        <f t="shared" si="59"/>
        <v>-2.8302080919684336E-3</v>
      </c>
      <c r="AC241" s="10"/>
      <c r="AD241" s="10">
        <f t="shared" si="60"/>
        <v>5.2224563366792465</v>
      </c>
      <c r="AE241" s="10">
        <f t="shared" si="61"/>
        <v>-3.4306026789145352</v>
      </c>
      <c r="AF241" s="10"/>
      <c r="AG241" s="10">
        <f t="shared" si="62"/>
        <v>2.0767259268392735E-3</v>
      </c>
      <c r="AH241" s="10">
        <f t="shared" si="63"/>
        <v>-2.8302080919684336E-3</v>
      </c>
    </row>
    <row r="242" spans="1:34" x14ac:dyDescent="0.2">
      <c r="A242" s="10">
        <v>-123</v>
      </c>
      <c r="B242" s="10">
        <v>368.61</v>
      </c>
      <c r="C242" s="10">
        <f t="shared" si="48"/>
        <v>3.6861000000000001E-4</v>
      </c>
      <c r="D242" s="10"/>
      <c r="E242" s="10">
        <v>1.677</v>
      </c>
      <c r="F242" s="10"/>
      <c r="G242" s="10">
        <v>1.6739999999999999</v>
      </c>
      <c r="H242" s="10">
        <v>1.6419999999999999</v>
      </c>
      <c r="I242" s="10">
        <v>1.645</v>
      </c>
      <c r="J242" s="10">
        <v>1.7470000000000001</v>
      </c>
      <c r="K242" s="10"/>
      <c r="L242" s="10">
        <f t="shared" si="49"/>
        <v>3.6861000000000001E-4</v>
      </c>
      <c r="M242" s="10"/>
      <c r="N242" s="10">
        <f t="shared" si="50"/>
        <v>-2.4499999999999886</v>
      </c>
      <c r="O242" s="10">
        <f t="shared" si="51"/>
        <v>1.8999999999999906E-2</v>
      </c>
      <c r="P242" s="10"/>
      <c r="Q242" s="10">
        <f t="shared" si="52"/>
        <v>-2.4499999999999782E-6</v>
      </c>
      <c r="R242" s="10">
        <f t="shared" si="53"/>
        <v>1900</v>
      </c>
      <c r="S242" s="10"/>
      <c r="T242" s="10">
        <f t="shared" si="54"/>
        <v>167700</v>
      </c>
      <c r="U242" s="10"/>
      <c r="V242" s="10">
        <f t="shared" si="55"/>
        <v>-1.6893731035948678</v>
      </c>
      <c r="W242" s="10"/>
      <c r="X242" s="10">
        <f t="shared" si="56"/>
        <v>0.22453306260608574</v>
      </c>
      <c r="Y242" s="10">
        <f t="shared" si="57"/>
        <v>2.5665671129934964</v>
      </c>
      <c r="Z242" s="10"/>
      <c r="AA242" s="10">
        <f t="shared" si="58"/>
        <v>4.8927853146092659E-3</v>
      </c>
      <c r="AB242" s="10">
        <f t="shared" si="59"/>
        <v>-2.8962135742531814E-3</v>
      </c>
      <c r="AC242" s="10"/>
      <c r="AD242" s="10">
        <f t="shared" si="60"/>
        <v>5.2245330626060857</v>
      </c>
      <c r="AE242" s="10">
        <f t="shared" si="61"/>
        <v>-3.4334328870065036</v>
      </c>
      <c r="AF242" s="10"/>
      <c r="AG242" s="10">
        <f t="shared" si="62"/>
        <v>4.8927853146096822E-3</v>
      </c>
      <c r="AH242" s="10">
        <f t="shared" si="63"/>
        <v>-2.8962135742531814E-3</v>
      </c>
    </row>
    <row r="243" spans="1:34" x14ac:dyDescent="0.2">
      <c r="A243" s="10">
        <v>-122</v>
      </c>
      <c r="B243" s="10">
        <v>366.16</v>
      </c>
      <c r="C243" s="10">
        <f t="shared" si="48"/>
        <v>3.6616000000000003E-4</v>
      </c>
      <c r="D243" s="10"/>
      <c r="E243" s="10">
        <v>1.696</v>
      </c>
      <c r="F243" s="10"/>
      <c r="G243" s="10">
        <v>1.6950000000000001</v>
      </c>
      <c r="H243" s="10">
        <v>1.657</v>
      </c>
      <c r="I243" s="10">
        <v>1.665</v>
      </c>
      <c r="J243" s="10">
        <v>1.766</v>
      </c>
      <c r="K243" s="10"/>
      <c r="L243" s="10">
        <f t="shared" si="49"/>
        <v>3.6616000000000003E-4</v>
      </c>
      <c r="M243" s="10"/>
      <c r="N243" s="10">
        <f t="shared" si="50"/>
        <v>-2.5</v>
      </c>
      <c r="O243" s="10">
        <f t="shared" si="51"/>
        <v>1.4000000000000012E-2</v>
      </c>
      <c r="P243" s="10"/>
      <c r="Q243" s="10">
        <f t="shared" si="52"/>
        <v>-2.5000000000000066E-6</v>
      </c>
      <c r="R243" s="10">
        <f t="shared" si="53"/>
        <v>1400</v>
      </c>
      <c r="S243" s="10"/>
      <c r="T243" s="10">
        <f t="shared" si="54"/>
        <v>169600</v>
      </c>
      <c r="U243" s="10"/>
      <c r="V243" s="10">
        <f t="shared" si="55"/>
        <v>-1.1999409957275062</v>
      </c>
      <c r="W243" s="10"/>
      <c r="X243" s="10">
        <f t="shared" si="56"/>
        <v>0.22942584792069501</v>
      </c>
      <c r="Y243" s="10">
        <f t="shared" si="57"/>
        <v>2.5636708994192432</v>
      </c>
      <c r="Z243" s="10"/>
      <c r="AA243" s="10">
        <f t="shared" si="58"/>
        <v>3.5702624714588072E-3</v>
      </c>
      <c r="AB243" s="10">
        <f t="shared" si="59"/>
        <v>-2.9753650255894826E-3</v>
      </c>
      <c r="AC243" s="10"/>
      <c r="AD243" s="10">
        <f t="shared" si="60"/>
        <v>5.2294258479206954</v>
      </c>
      <c r="AE243" s="10">
        <f t="shared" si="61"/>
        <v>-3.4363291005807568</v>
      </c>
      <c r="AF243" s="10"/>
      <c r="AG243" s="10">
        <f t="shared" si="62"/>
        <v>3.5702624714586406E-3</v>
      </c>
      <c r="AH243" s="10">
        <f t="shared" si="63"/>
        <v>-2.9753650255894826E-3</v>
      </c>
    </row>
    <row r="244" spans="1:34" x14ac:dyDescent="0.2">
      <c r="A244" s="10">
        <v>-121</v>
      </c>
      <c r="B244" s="10">
        <v>363.66</v>
      </c>
      <c r="C244" s="10">
        <f t="shared" si="48"/>
        <v>3.6366000000000002E-4</v>
      </c>
      <c r="D244" s="10"/>
      <c r="E244" s="10">
        <v>1.71</v>
      </c>
      <c r="F244" s="10"/>
      <c r="G244" s="10">
        <v>1.7110000000000001</v>
      </c>
      <c r="H244" s="10">
        <v>1.6719999999999999</v>
      </c>
      <c r="I244" s="10">
        <v>1.6890000000000001</v>
      </c>
      <c r="J244" s="10">
        <v>1.7689999999999999</v>
      </c>
      <c r="K244" s="10"/>
      <c r="L244" s="10">
        <f t="shared" si="49"/>
        <v>3.6366000000000002E-4</v>
      </c>
      <c r="M244" s="10"/>
      <c r="N244" s="10">
        <f t="shared" si="50"/>
        <v>-2.5300000000000296</v>
      </c>
      <c r="O244" s="10">
        <f t="shared" si="51"/>
        <v>3.0000000000001137E-3</v>
      </c>
      <c r="P244" s="10"/>
      <c r="Q244" s="10">
        <f t="shared" si="52"/>
        <v>-2.5300000000000452E-6</v>
      </c>
      <c r="R244" s="10">
        <f t="shared" si="53"/>
        <v>300</v>
      </c>
      <c r="S244" s="10"/>
      <c r="T244" s="10">
        <f t="shared" si="54"/>
        <v>171000</v>
      </c>
      <c r="U244" s="10"/>
      <c r="V244" s="10">
        <f t="shared" si="55"/>
        <v>-0.2510755220507917</v>
      </c>
      <c r="W244" s="10"/>
      <c r="X244" s="10">
        <f t="shared" si="56"/>
        <v>0.23299611039215382</v>
      </c>
      <c r="Y244" s="10">
        <f t="shared" si="57"/>
        <v>2.5606955343936537</v>
      </c>
      <c r="Z244" s="10"/>
      <c r="AA244" s="10">
        <f t="shared" si="58"/>
        <v>7.612525733566855E-4</v>
      </c>
      <c r="AB244" s="10">
        <f t="shared" si="59"/>
        <v>-3.0319665060885015E-3</v>
      </c>
      <c r="AC244" s="10"/>
      <c r="AD244" s="10">
        <f t="shared" si="60"/>
        <v>5.2329961103921541</v>
      </c>
      <c r="AE244" s="10">
        <f t="shared" si="61"/>
        <v>-3.4393044656063463</v>
      </c>
      <c r="AF244" s="10"/>
      <c r="AG244" s="10">
        <f t="shared" si="62"/>
        <v>7.612525733566855E-4</v>
      </c>
      <c r="AH244" s="10">
        <f t="shared" si="63"/>
        <v>-3.0319665060885015E-3</v>
      </c>
    </row>
    <row r="245" spans="1:34" x14ac:dyDescent="0.2">
      <c r="A245" s="10">
        <v>-120</v>
      </c>
      <c r="B245" s="10">
        <v>361.13</v>
      </c>
      <c r="C245" s="10">
        <f t="shared" si="48"/>
        <v>3.6112999999999998E-4</v>
      </c>
      <c r="D245" s="10"/>
      <c r="E245" s="10">
        <v>1.7130000000000001</v>
      </c>
      <c r="F245" s="10"/>
      <c r="G245" s="10">
        <v>1.7250000000000001</v>
      </c>
      <c r="H245" s="10">
        <v>1.696</v>
      </c>
      <c r="I245" s="10">
        <v>1.694</v>
      </c>
      <c r="J245" s="10">
        <v>1.7350000000000001</v>
      </c>
      <c r="K245" s="10"/>
      <c r="L245" s="10">
        <f t="shared" si="49"/>
        <v>3.6112999999999998E-4</v>
      </c>
      <c r="M245" s="10"/>
      <c r="N245" s="10">
        <f t="shared" si="50"/>
        <v>-2.5699999999999932</v>
      </c>
      <c r="O245" s="10">
        <f t="shared" si="51"/>
        <v>-1.1000000000000121E-2</v>
      </c>
      <c r="P245" s="10"/>
      <c r="Q245" s="10">
        <f t="shared" si="52"/>
        <v>-2.5699999999999703E-6</v>
      </c>
      <c r="R245" s="10">
        <f t="shared" si="53"/>
        <v>-1100</v>
      </c>
      <c r="S245" s="10"/>
      <c r="T245" s="10">
        <f t="shared" si="54"/>
        <v>171300</v>
      </c>
      <c r="U245" s="10"/>
      <c r="V245" s="10">
        <f t="shared" si="55"/>
        <v>0.90201545352021173</v>
      </c>
      <c r="W245" s="10"/>
      <c r="X245" s="10">
        <f t="shared" si="56"/>
        <v>0.2337573629655105</v>
      </c>
      <c r="Y245" s="10">
        <f t="shared" si="57"/>
        <v>2.5576635678875652</v>
      </c>
      <c r="Z245" s="10"/>
      <c r="AA245" s="10">
        <f t="shared" si="58"/>
        <v>-2.7978072169414503E-3</v>
      </c>
      <c r="AB245" s="10">
        <f t="shared" si="59"/>
        <v>-3.101728696579098E-3</v>
      </c>
      <c r="AC245" s="10"/>
      <c r="AD245" s="10">
        <f t="shared" si="60"/>
        <v>5.2337573629655108</v>
      </c>
      <c r="AE245" s="10">
        <f t="shared" si="61"/>
        <v>-3.4423364321124348</v>
      </c>
      <c r="AF245" s="10"/>
      <c r="AG245" s="10">
        <f t="shared" si="62"/>
        <v>-2.7978072169414503E-3</v>
      </c>
      <c r="AH245" s="10">
        <f t="shared" si="63"/>
        <v>-3.101728696579098E-3</v>
      </c>
    </row>
    <row r="246" spans="1:34" x14ac:dyDescent="0.2">
      <c r="A246" s="10">
        <v>-119</v>
      </c>
      <c r="B246" s="10">
        <v>358.56</v>
      </c>
      <c r="C246" s="10">
        <f t="shared" si="48"/>
        <v>3.5856000000000001E-4</v>
      </c>
      <c r="D246" s="10"/>
      <c r="E246" s="10">
        <v>1.702</v>
      </c>
      <c r="F246" s="10"/>
      <c r="G246" s="10">
        <v>1.7490000000000001</v>
      </c>
      <c r="H246" s="10">
        <v>1.7170000000000001</v>
      </c>
      <c r="I246" s="10">
        <v>1.696</v>
      </c>
      <c r="J246" s="10">
        <v>1.6479999999999999</v>
      </c>
      <c r="K246" s="10"/>
      <c r="L246" s="10">
        <f t="shared" si="49"/>
        <v>3.5856000000000001E-4</v>
      </c>
      <c r="M246" s="10"/>
      <c r="N246" s="10">
        <f t="shared" si="50"/>
        <v>-2.6100000000000136</v>
      </c>
      <c r="O246" s="10">
        <f t="shared" si="51"/>
        <v>2.6000000000000023E-2</v>
      </c>
      <c r="P246" s="10"/>
      <c r="Q246" s="10">
        <f t="shared" si="52"/>
        <v>-2.610000000000058E-6</v>
      </c>
      <c r="R246" s="10">
        <f t="shared" si="53"/>
        <v>2600</v>
      </c>
      <c r="S246" s="10"/>
      <c r="T246" s="10">
        <f t="shared" si="54"/>
        <v>170200</v>
      </c>
      <c r="U246" s="10"/>
      <c r="V246" s="10">
        <f t="shared" si="55"/>
        <v>-2.0751687491971138</v>
      </c>
      <c r="W246" s="10"/>
      <c r="X246" s="10">
        <f t="shared" si="56"/>
        <v>0.23095955574856905</v>
      </c>
      <c r="Y246" s="10">
        <f t="shared" si="57"/>
        <v>2.5545618391909861</v>
      </c>
      <c r="Z246" s="10"/>
      <c r="AA246" s="10">
        <f t="shared" si="58"/>
        <v>6.5841823943054156E-3</v>
      </c>
      <c r="AB246" s="10">
        <f t="shared" si="59"/>
        <v>-3.1728419179657408E-3</v>
      </c>
      <c r="AC246" s="10"/>
      <c r="AD246" s="10">
        <f t="shared" si="60"/>
        <v>5.2309595557485693</v>
      </c>
      <c r="AE246" s="10">
        <f t="shared" si="61"/>
        <v>-3.4454381608090139</v>
      </c>
      <c r="AF246" s="10"/>
      <c r="AG246" s="10">
        <f t="shared" si="62"/>
        <v>6.5841823943051381E-3</v>
      </c>
      <c r="AH246" s="10">
        <f t="shared" si="63"/>
        <v>-3.1728419179657408E-3</v>
      </c>
    </row>
    <row r="247" spans="1:34" x14ac:dyDescent="0.2">
      <c r="A247" s="10">
        <v>-118</v>
      </c>
      <c r="B247" s="10">
        <v>355.95</v>
      </c>
      <c r="C247" s="10">
        <f t="shared" si="48"/>
        <v>3.5594999999999995E-4</v>
      </c>
      <c r="D247" s="10"/>
      <c r="E247" s="10">
        <v>1.728</v>
      </c>
      <c r="F247" s="10"/>
      <c r="G247" s="10">
        <v>1.768</v>
      </c>
      <c r="H247" s="10">
        <v>1.7370000000000001</v>
      </c>
      <c r="I247" s="10">
        <v>1.714</v>
      </c>
      <c r="J247" s="10">
        <v>1.694</v>
      </c>
      <c r="K247" s="10"/>
      <c r="L247" s="10">
        <f t="shared" si="49"/>
        <v>3.5594999999999995E-4</v>
      </c>
      <c r="M247" s="10"/>
      <c r="N247" s="10">
        <f t="shared" si="50"/>
        <v>-2.6499999999999773</v>
      </c>
      <c r="O247" s="10">
        <f t="shared" si="51"/>
        <v>3.6999999999999922E-2</v>
      </c>
      <c r="P247" s="10"/>
      <c r="Q247" s="10">
        <f t="shared" si="52"/>
        <v>-2.6499999999999289E-6</v>
      </c>
      <c r="R247" s="10">
        <f t="shared" si="53"/>
        <v>3700</v>
      </c>
      <c r="S247" s="10"/>
      <c r="T247" s="10">
        <f t="shared" si="54"/>
        <v>172800</v>
      </c>
      <c r="U247" s="10"/>
      <c r="V247" s="10">
        <f t="shared" si="55"/>
        <v>-2.8351159932208989</v>
      </c>
      <c r="W247" s="10"/>
      <c r="X247" s="10">
        <f t="shared" si="56"/>
        <v>0.23754373814287447</v>
      </c>
      <c r="Y247" s="10">
        <f t="shared" si="57"/>
        <v>2.5513889972730204</v>
      </c>
      <c r="Z247" s="10"/>
      <c r="AA247" s="10">
        <f t="shared" si="58"/>
        <v>9.2009715809668879E-3</v>
      </c>
      <c r="AB247" s="10">
        <f t="shared" si="59"/>
        <v>-3.2453598381749771E-3</v>
      </c>
      <c r="AC247" s="10"/>
      <c r="AD247" s="10">
        <f t="shared" si="60"/>
        <v>5.2375437381428744</v>
      </c>
      <c r="AE247" s="10">
        <f t="shared" si="61"/>
        <v>-3.4486110027269796</v>
      </c>
      <c r="AF247" s="10"/>
      <c r="AG247" s="10">
        <f t="shared" si="62"/>
        <v>9.2009715809666659E-3</v>
      </c>
      <c r="AH247" s="10">
        <f t="shared" si="63"/>
        <v>-3.2453598381749771E-3</v>
      </c>
    </row>
    <row r="248" spans="1:34" x14ac:dyDescent="0.2">
      <c r="A248" s="10">
        <v>-117</v>
      </c>
      <c r="B248" s="10">
        <v>353.3</v>
      </c>
      <c r="C248" s="10">
        <f t="shared" si="48"/>
        <v>3.5330000000000002E-4</v>
      </c>
      <c r="D248" s="10"/>
      <c r="E248" s="10">
        <v>1.7649999999999999</v>
      </c>
      <c r="F248" s="10"/>
      <c r="G248" s="10">
        <v>1.776</v>
      </c>
      <c r="H248" s="10">
        <v>1.7509999999999999</v>
      </c>
      <c r="I248" s="10">
        <v>1.7789999999999999</v>
      </c>
      <c r="J248" s="10">
        <v>1.756</v>
      </c>
      <c r="K248" s="10"/>
      <c r="L248" s="10">
        <f t="shared" si="49"/>
        <v>3.5330000000000002E-4</v>
      </c>
      <c r="M248" s="10"/>
      <c r="N248" s="10">
        <f t="shared" si="50"/>
        <v>-2.6899999999999977</v>
      </c>
      <c r="O248" s="10">
        <f t="shared" si="51"/>
        <v>3.7000000000000144E-2</v>
      </c>
      <c r="P248" s="10"/>
      <c r="Q248" s="10">
        <f t="shared" si="52"/>
        <v>-2.6900000000000166E-6</v>
      </c>
      <c r="R248" s="10">
        <f t="shared" si="53"/>
        <v>3700</v>
      </c>
      <c r="S248" s="10"/>
      <c r="T248" s="10">
        <f t="shared" si="54"/>
        <v>176500</v>
      </c>
      <c r="U248" s="10"/>
      <c r="V248" s="10">
        <f t="shared" si="55"/>
        <v>-2.7144192868129848</v>
      </c>
      <c r="W248" s="10"/>
      <c r="X248" s="10">
        <f t="shared" si="56"/>
        <v>0.24674470972384135</v>
      </c>
      <c r="Y248" s="10">
        <f t="shared" si="57"/>
        <v>2.5481436374348454</v>
      </c>
      <c r="Z248" s="10"/>
      <c r="AA248" s="10">
        <f t="shared" si="58"/>
        <v>9.0100769192028307E-3</v>
      </c>
      <c r="AB248" s="10">
        <f t="shared" si="59"/>
        <v>-3.319338675117578E-3</v>
      </c>
      <c r="AC248" s="10"/>
      <c r="AD248" s="10">
        <f t="shared" si="60"/>
        <v>5.2467447097238411</v>
      </c>
      <c r="AE248" s="10">
        <f t="shared" si="61"/>
        <v>-3.4518563625651546</v>
      </c>
      <c r="AF248" s="10"/>
      <c r="AG248" s="10">
        <f t="shared" si="62"/>
        <v>9.0100769192034136E-3</v>
      </c>
      <c r="AH248" s="10">
        <f t="shared" si="63"/>
        <v>-3.319338675117578E-3</v>
      </c>
    </row>
    <row r="249" spans="1:34" x14ac:dyDescent="0.2">
      <c r="A249" s="10">
        <v>-116</v>
      </c>
      <c r="B249" s="10">
        <v>350.61</v>
      </c>
      <c r="C249" s="10">
        <f t="shared" si="48"/>
        <v>3.5061000000000001E-4</v>
      </c>
      <c r="D249" s="10"/>
      <c r="E249" s="10">
        <v>1.802</v>
      </c>
      <c r="F249" s="10"/>
      <c r="G249" s="10">
        <v>1.794</v>
      </c>
      <c r="H249" s="10">
        <v>1.764</v>
      </c>
      <c r="I249" s="10">
        <v>1.804</v>
      </c>
      <c r="J249" s="10">
        <v>1.843</v>
      </c>
      <c r="K249" s="10"/>
      <c r="L249" s="10">
        <f t="shared" si="49"/>
        <v>3.5061000000000001E-4</v>
      </c>
      <c r="M249" s="10"/>
      <c r="N249" s="10">
        <f t="shared" si="50"/>
        <v>-2.7200000000000273</v>
      </c>
      <c r="O249" s="10">
        <f t="shared" si="51"/>
        <v>3.6000000000000032E-2</v>
      </c>
      <c r="P249" s="10"/>
      <c r="Q249" s="10">
        <f t="shared" si="52"/>
        <v>-2.7200000000000553E-6</v>
      </c>
      <c r="R249" s="10">
        <f t="shared" si="53"/>
        <v>3600</v>
      </c>
      <c r="S249" s="10"/>
      <c r="T249" s="10">
        <f t="shared" si="54"/>
        <v>180200</v>
      </c>
      <c r="U249" s="10"/>
      <c r="V249" s="10">
        <f t="shared" si="55"/>
        <v>-2.5398647402861978</v>
      </c>
      <c r="W249" s="10"/>
      <c r="X249" s="10">
        <f t="shared" si="56"/>
        <v>0.25575478664304419</v>
      </c>
      <c r="Y249" s="10">
        <f t="shared" si="57"/>
        <v>2.5448242987597278</v>
      </c>
      <c r="Z249" s="10"/>
      <c r="AA249" s="10">
        <f t="shared" si="58"/>
        <v>8.5907204070482801E-3</v>
      </c>
      <c r="AB249" s="10">
        <f t="shared" si="59"/>
        <v>-3.382353505202218E-3</v>
      </c>
      <c r="AC249" s="10"/>
      <c r="AD249" s="10">
        <f t="shared" si="60"/>
        <v>5.2557547866430445</v>
      </c>
      <c r="AE249" s="10">
        <f t="shared" si="61"/>
        <v>-3.4551757012402722</v>
      </c>
      <c r="AF249" s="10"/>
      <c r="AG249" s="10">
        <f t="shared" si="62"/>
        <v>8.5907204070476695E-3</v>
      </c>
      <c r="AH249" s="10">
        <f t="shared" si="63"/>
        <v>-3.3823535052026621E-3</v>
      </c>
    </row>
    <row r="250" spans="1:34" x14ac:dyDescent="0.2">
      <c r="A250" s="10">
        <v>-115</v>
      </c>
      <c r="B250" s="10">
        <v>347.89</v>
      </c>
      <c r="C250" s="10">
        <f t="shared" si="48"/>
        <v>3.4788999999999995E-4</v>
      </c>
      <c r="D250" s="10"/>
      <c r="E250" s="10">
        <v>1.8380000000000001</v>
      </c>
      <c r="F250" s="10"/>
      <c r="G250" s="10">
        <v>1.8140000000000001</v>
      </c>
      <c r="H250" s="10">
        <v>1.7809999999999999</v>
      </c>
      <c r="I250" s="10">
        <v>1.81</v>
      </c>
      <c r="J250" s="10">
        <v>1.9470000000000001</v>
      </c>
      <c r="K250" s="10"/>
      <c r="L250" s="10">
        <f t="shared" si="49"/>
        <v>3.4788999999999995E-4</v>
      </c>
      <c r="M250" s="10"/>
      <c r="N250" s="10">
        <f t="shared" si="50"/>
        <v>-2.7699999999999818</v>
      </c>
      <c r="O250" s="10">
        <f t="shared" si="51"/>
        <v>2.2999999999999909E-2</v>
      </c>
      <c r="P250" s="10"/>
      <c r="Q250" s="10">
        <f t="shared" si="52"/>
        <v>-2.7699999999999752E-6</v>
      </c>
      <c r="R250" s="10">
        <f t="shared" si="53"/>
        <v>2300</v>
      </c>
      <c r="S250" s="10"/>
      <c r="T250" s="10">
        <f t="shared" si="54"/>
        <v>183800</v>
      </c>
      <c r="U250" s="10"/>
      <c r="V250" s="10">
        <f t="shared" si="55"/>
        <v>-1.5556307573225665</v>
      </c>
      <c r="W250" s="10"/>
      <c r="X250" s="10">
        <f t="shared" si="56"/>
        <v>0.26434550705009247</v>
      </c>
      <c r="Y250" s="10">
        <f t="shared" si="57"/>
        <v>2.5414419452545256</v>
      </c>
      <c r="Z250" s="10"/>
      <c r="AA250" s="10">
        <f t="shared" si="58"/>
        <v>5.4008660806745268E-3</v>
      </c>
      <c r="AB250" s="10">
        <f t="shared" si="59"/>
        <v>-3.4718174960559622E-3</v>
      </c>
      <c r="AC250" s="10"/>
      <c r="AD250" s="10">
        <f t="shared" si="60"/>
        <v>5.2643455070500922</v>
      </c>
      <c r="AE250" s="10">
        <f t="shared" si="61"/>
        <v>-3.4585580547454748</v>
      </c>
      <c r="AF250" s="10"/>
      <c r="AG250" s="10">
        <f t="shared" si="62"/>
        <v>5.4008660806745823E-3</v>
      </c>
      <c r="AH250" s="10">
        <f t="shared" si="63"/>
        <v>-3.4718174960555181E-3</v>
      </c>
    </row>
    <row r="251" spans="1:34" x14ac:dyDescent="0.2">
      <c r="A251" s="10">
        <v>-114</v>
      </c>
      <c r="B251" s="10">
        <v>345.12</v>
      </c>
      <c r="C251" s="10">
        <f t="shared" si="48"/>
        <v>3.4511999999999998E-4</v>
      </c>
      <c r="D251" s="10"/>
      <c r="E251" s="10">
        <v>1.861</v>
      </c>
      <c r="F251" s="10"/>
      <c r="G251" s="10">
        <v>1.8320000000000001</v>
      </c>
      <c r="H251" s="10">
        <v>1.8009999999999999</v>
      </c>
      <c r="I251" s="10">
        <v>1.8129999999999999</v>
      </c>
      <c r="J251" s="10">
        <v>1.998</v>
      </c>
      <c r="K251" s="10"/>
      <c r="L251" s="10">
        <f t="shared" si="49"/>
        <v>3.4511999999999998E-4</v>
      </c>
      <c r="M251" s="10"/>
      <c r="N251" s="10">
        <f t="shared" si="50"/>
        <v>-2.8000000000000114</v>
      </c>
      <c r="O251" s="10">
        <f t="shared" si="51"/>
        <v>2.0000000000000018E-2</v>
      </c>
      <c r="P251" s="10"/>
      <c r="Q251" s="10">
        <f t="shared" si="52"/>
        <v>-2.8000000000000138E-6</v>
      </c>
      <c r="R251" s="10">
        <f t="shared" si="53"/>
        <v>2000</v>
      </c>
      <c r="S251" s="10"/>
      <c r="T251" s="10">
        <f t="shared" si="54"/>
        <v>186100</v>
      </c>
      <c r="U251" s="10"/>
      <c r="V251" s="10">
        <f t="shared" si="55"/>
        <v>-1.3122141413379218</v>
      </c>
      <c r="W251" s="10"/>
      <c r="X251" s="10">
        <f t="shared" si="56"/>
        <v>0.26974637313076699</v>
      </c>
      <c r="Y251" s="10">
        <f t="shared" si="57"/>
        <v>2.5379701277584696</v>
      </c>
      <c r="Z251" s="10"/>
      <c r="AA251" s="10">
        <f t="shared" si="58"/>
        <v>4.6424224196118802E-3</v>
      </c>
      <c r="AB251" s="10">
        <f t="shared" si="59"/>
        <v>-3.5378542825932335E-3</v>
      </c>
      <c r="AC251" s="10"/>
      <c r="AD251" s="10">
        <f t="shared" si="60"/>
        <v>5.2697463731307668</v>
      </c>
      <c r="AE251" s="10">
        <f t="shared" si="61"/>
        <v>-3.4620298722415304</v>
      </c>
      <c r="AF251" s="10"/>
      <c r="AG251" s="10">
        <f t="shared" si="62"/>
        <v>4.6424224196117692E-3</v>
      </c>
      <c r="AH251" s="10">
        <f t="shared" si="63"/>
        <v>-3.5378542825932335E-3</v>
      </c>
    </row>
    <row r="252" spans="1:34" x14ac:dyDescent="0.2">
      <c r="A252" s="10">
        <v>-113</v>
      </c>
      <c r="B252" s="10">
        <v>342.32</v>
      </c>
      <c r="C252" s="10">
        <f t="shared" si="48"/>
        <v>3.4231999999999996E-4</v>
      </c>
      <c r="D252" s="10"/>
      <c r="E252" s="10">
        <v>1.881</v>
      </c>
      <c r="F252" s="10"/>
      <c r="G252" s="10">
        <v>1.85</v>
      </c>
      <c r="H252" s="10">
        <v>1.8180000000000001</v>
      </c>
      <c r="I252" s="10">
        <v>1.839</v>
      </c>
      <c r="J252" s="10">
        <v>2.0150000000000001</v>
      </c>
      <c r="K252" s="10"/>
      <c r="L252" s="10">
        <f t="shared" si="49"/>
        <v>3.4231999999999996E-4</v>
      </c>
      <c r="M252" s="10"/>
      <c r="N252" s="10">
        <f t="shared" si="50"/>
        <v>-2.8299999999999841</v>
      </c>
      <c r="O252" s="10">
        <f t="shared" si="51"/>
        <v>2.2999999999999909E-2</v>
      </c>
      <c r="P252" s="10"/>
      <c r="Q252" s="10">
        <f t="shared" si="52"/>
        <v>-2.8299999999999441E-6</v>
      </c>
      <c r="R252" s="10">
        <f t="shared" si="53"/>
        <v>2300</v>
      </c>
      <c r="S252" s="10"/>
      <c r="T252" s="10">
        <f t="shared" si="54"/>
        <v>188100</v>
      </c>
      <c r="U252" s="10"/>
      <c r="V252" s="10">
        <f t="shared" si="55"/>
        <v>-1.464002218379469</v>
      </c>
      <c r="W252" s="10"/>
      <c r="X252" s="10">
        <f t="shared" si="56"/>
        <v>0.27438879555037887</v>
      </c>
      <c r="Y252" s="10">
        <f t="shared" si="57"/>
        <v>2.5344322734758764</v>
      </c>
      <c r="Z252" s="10"/>
      <c r="AA252" s="10">
        <f t="shared" si="58"/>
        <v>5.2781484980766735E-3</v>
      </c>
      <c r="AB252" s="10">
        <f t="shared" si="59"/>
        <v>-3.6052872268999003E-3</v>
      </c>
      <c r="AC252" s="10"/>
      <c r="AD252" s="10">
        <f t="shared" si="60"/>
        <v>5.2743887955503785</v>
      </c>
      <c r="AE252" s="10">
        <f t="shared" si="61"/>
        <v>-3.4655677265241236</v>
      </c>
      <c r="AF252" s="10"/>
      <c r="AG252" s="10">
        <f t="shared" si="62"/>
        <v>5.278148498076618E-3</v>
      </c>
      <c r="AH252" s="10">
        <f t="shared" si="63"/>
        <v>-3.6052872268999003E-3</v>
      </c>
    </row>
    <row r="253" spans="1:34" x14ac:dyDescent="0.2">
      <c r="A253" s="10">
        <v>-112</v>
      </c>
      <c r="B253" s="10">
        <v>339.49</v>
      </c>
      <c r="C253" s="10">
        <f t="shared" si="48"/>
        <v>3.3949000000000002E-4</v>
      </c>
      <c r="D253" s="10"/>
      <c r="E253" s="10">
        <v>1.9039999999999999</v>
      </c>
      <c r="F253" s="10"/>
      <c r="G253" s="10">
        <v>1.871</v>
      </c>
      <c r="H253" s="10">
        <v>1.839</v>
      </c>
      <c r="I253" s="10">
        <v>1.8839999999999999</v>
      </c>
      <c r="J253" s="10">
        <v>2.024</v>
      </c>
      <c r="K253" s="10"/>
      <c r="L253" s="10">
        <f t="shared" si="49"/>
        <v>3.3949000000000002E-4</v>
      </c>
      <c r="M253" s="10"/>
      <c r="N253" s="10">
        <f t="shared" si="50"/>
        <v>-2.8799999999999955</v>
      </c>
      <c r="O253" s="10">
        <f t="shared" si="51"/>
        <v>3.300000000000014E-2</v>
      </c>
      <c r="P253" s="10"/>
      <c r="Q253" s="10">
        <f t="shared" si="52"/>
        <v>-2.8800000000000266E-6</v>
      </c>
      <c r="R253" s="10">
        <f t="shared" si="53"/>
        <v>3300</v>
      </c>
      <c r="S253" s="10"/>
      <c r="T253" s="10">
        <f t="shared" si="54"/>
        <v>190400</v>
      </c>
      <c r="U253" s="10"/>
      <c r="V253" s="10">
        <f t="shared" si="55"/>
        <v>-2.0169546807670606</v>
      </c>
      <c r="W253" s="10"/>
      <c r="X253" s="10">
        <f t="shared" si="56"/>
        <v>0.27966694404845555</v>
      </c>
      <c r="Y253" s="10">
        <f t="shared" si="57"/>
        <v>2.5308269862489765</v>
      </c>
      <c r="Z253" s="10"/>
      <c r="AA253" s="10">
        <f t="shared" si="58"/>
        <v>7.462676670655255E-3</v>
      </c>
      <c r="AB253" s="10">
        <f t="shared" si="59"/>
        <v>-3.6999724098003561E-3</v>
      </c>
      <c r="AC253" s="10"/>
      <c r="AD253" s="10">
        <f t="shared" si="60"/>
        <v>5.2796669440484552</v>
      </c>
      <c r="AE253" s="10">
        <f t="shared" si="61"/>
        <v>-3.4691730137510235</v>
      </c>
      <c r="AF253" s="10"/>
      <c r="AG253" s="10">
        <f t="shared" si="62"/>
        <v>7.4626766706558101E-3</v>
      </c>
      <c r="AH253" s="10">
        <f t="shared" si="63"/>
        <v>-3.6999724098003561E-3</v>
      </c>
    </row>
    <row r="254" spans="1:34" x14ac:dyDescent="0.2">
      <c r="A254" s="10">
        <v>-111</v>
      </c>
      <c r="B254" s="10">
        <v>336.61</v>
      </c>
      <c r="C254" s="10">
        <f t="shared" si="48"/>
        <v>3.3660999999999999E-4</v>
      </c>
      <c r="D254" s="10"/>
      <c r="E254" s="10">
        <v>1.9370000000000001</v>
      </c>
      <c r="F254" s="10"/>
      <c r="G254" s="10">
        <v>1.889</v>
      </c>
      <c r="H254" s="10">
        <v>1.8640000000000001</v>
      </c>
      <c r="I254" s="10">
        <v>1.905</v>
      </c>
      <c r="J254" s="10">
        <v>2.09</v>
      </c>
      <c r="K254" s="10"/>
      <c r="L254" s="10">
        <f t="shared" si="49"/>
        <v>3.3660999999999999E-4</v>
      </c>
      <c r="M254" s="10"/>
      <c r="N254" s="10">
        <f t="shared" si="50"/>
        <v>-2.9000000000000341</v>
      </c>
      <c r="O254" s="10">
        <f t="shared" si="51"/>
        <v>3.6000000000000032E-2</v>
      </c>
      <c r="P254" s="10"/>
      <c r="Q254" s="10">
        <f t="shared" si="52"/>
        <v>-2.9000000000000163E-6</v>
      </c>
      <c r="R254" s="10">
        <f t="shared" si="53"/>
        <v>3600</v>
      </c>
      <c r="S254" s="10"/>
      <c r="T254" s="10">
        <f t="shared" si="54"/>
        <v>193700</v>
      </c>
      <c r="U254" s="10"/>
      <c r="V254" s="10">
        <f t="shared" si="55"/>
        <v>-2.1282345326435803</v>
      </c>
      <c r="W254" s="10"/>
      <c r="X254" s="10">
        <f t="shared" si="56"/>
        <v>0.2871296207191108</v>
      </c>
      <c r="Y254" s="10">
        <f t="shared" si="57"/>
        <v>2.5271270138391762</v>
      </c>
      <c r="Z254" s="10"/>
      <c r="AA254" s="10">
        <f t="shared" si="58"/>
        <v>7.9974645330804228E-3</v>
      </c>
      <c r="AB254" s="10">
        <f t="shared" si="59"/>
        <v>-3.7577928608958366E-3</v>
      </c>
      <c r="AC254" s="10"/>
      <c r="AD254" s="10">
        <f t="shared" si="60"/>
        <v>5.287129620719111</v>
      </c>
      <c r="AE254" s="10">
        <f t="shared" si="61"/>
        <v>-3.4728729861608238</v>
      </c>
      <c r="AF254" s="10"/>
      <c r="AG254" s="10">
        <f t="shared" si="62"/>
        <v>7.9974645330800342E-3</v>
      </c>
      <c r="AH254" s="10">
        <f t="shared" si="63"/>
        <v>-3.7577928608958366E-3</v>
      </c>
    </row>
    <row r="255" spans="1:34" x14ac:dyDescent="0.2">
      <c r="A255" s="10">
        <v>-110</v>
      </c>
      <c r="B255" s="10">
        <v>333.71</v>
      </c>
      <c r="C255" s="10">
        <f t="shared" si="48"/>
        <v>3.3370999999999997E-4</v>
      </c>
      <c r="D255" s="10"/>
      <c r="E255" s="10">
        <v>1.9730000000000001</v>
      </c>
      <c r="F255" s="10"/>
      <c r="G255" s="10">
        <v>1.909</v>
      </c>
      <c r="H255" s="10">
        <v>1.895</v>
      </c>
      <c r="I255" s="10">
        <v>1.9119999999999999</v>
      </c>
      <c r="J255" s="10">
        <v>2.1760000000000002</v>
      </c>
      <c r="K255" s="10"/>
      <c r="L255" s="10">
        <f t="shared" si="49"/>
        <v>3.3370999999999997E-4</v>
      </c>
      <c r="M255" s="10"/>
      <c r="N255" s="10">
        <f t="shared" si="50"/>
        <v>-2.9499999999999886</v>
      </c>
      <c r="O255" s="10">
        <f t="shared" si="51"/>
        <v>3.599999999999981E-2</v>
      </c>
      <c r="P255" s="10"/>
      <c r="Q255" s="10">
        <f t="shared" si="52"/>
        <v>-2.9499999999999904E-6</v>
      </c>
      <c r="R255" s="10">
        <f t="shared" si="53"/>
        <v>3600</v>
      </c>
      <c r="S255" s="10"/>
      <c r="T255" s="10">
        <f t="shared" si="54"/>
        <v>197300</v>
      </c>
      <c r="U255" s="10"/>
      <c r="V255" s="10">
        <f t="shared" si="55"/>
        <v>-2.0364023343263495</v>
      </c>
      <c r="W255" s="10"/>
      <c r="X255" s="10">
        <f t="shared" si="56"/>
        <v>0.29512708525219122</v>
      </c>
      <c r="Y255" s="10">
        <f t="shared" si="57"/>
        <v>2.5233692209782803</v>
      </c>
      <c r="Z255" s="10"/>
      <c r="AA255" s="10">
        <f t="shared" si="58"/>
        <v>7.852851496057911E-3</v>
      </c>
      <c r="AB255" s="10">
        <f t="shared" si="59"/>
        <v>-3.8562377206545762E-3</v>
      </c>
      <c r="AC255" s="10"/>
      <c r="AD255" s="10">
        <f t="shared" si="60"/>
        <v>5.295127085252191</v>
      </c>
      <c r="AE255" s="10">
        <f t="shared" si="61"/>
        <v>-3.4766307790217197</v>
      </c>
      <c r="AF255" s="10"/>
      <c r="AG255" s="10">
        <f t="shared" si="62"/>
        <v>7.8528514960582996E-3</v>
      </c>
      <c r="AH255" s="10">
        <f t="shared" si="63"/>
        <v>-3.8562377206545762E-3</v>
      </c>
    </row>
    <row r="256" spans="1:34" x14ac:dyDescent="0.2">
      <c r="A256" s="10">
        <v>-109</v>
      </c>
      <c r="B256" s="10">
        <v>330.76</v>
      </c>
      <c r="C256" s="10">
        <f t="shared" si="48"/>
        <v>3.3075999999999998E-4</v>
      </c>
      <c r="D256" s="10"/>
      <c r="E256" s="10">
        <v>2.0089999999999999</v>
      </c>
      <c r="F256" s="10"/>
      <c r="G256" s="10">
        <v>1.9359999999999999</v>
      </c>
      <c r="H256" s="10">
        <v>1.9259999999999999</v>
      </c>
      <c r="I256" s="10">
        <v>1.9410000000000001</v>
      </c>
      <c r="J256" s="10">
        <v>2.2320000000000002</v>
      </c>
      <c r="K256" s="10"/>
      <c r="L256" s="10">
        <f t="shared" si="49"/>
        <v>3.3075999999999998E-4</v>
      </c>
      <c r="M256" s="10"/>
      <c r="N256" s="10">
        <f t="shared" si="50"/>
        <v>-2.9699999999999704</v>
      </c>
      <c r="O256" s="10">
        <f t="shared" si="51"/>
        <v>1.0000000000000231E-2</v>
      </c>
      <c r="P256" s="10"/>
      <c r="Q256" s="10">
        <f t="shared" si="52"/>
        <v>-2.96999999999998E-6</v>
      </c>
      <c r="R256" s="10">
        <f t="shared" si="53"/>
        <v>1000</v>
      </c>
      <c r="S256" s="10"/>
      <c r="T256" s="10">
        <f t="shared" si="54"/>
        <v>200900</v>
      </c>
      <c r="U256" s="10"/>
      <c r="V256" s="10">
        <f t="shared" si="55"/>
        <v>-0.55047904411032145</v>
      </c>
      <c r="W256" s="10"/>
      <c r="X256" s="10">
        <f t="shared" si="56"/>
        <v>0.30297993674824913</v>
      </c>
      <c r="Y256" s="10">
        <f t="shared" si="57"/>
        <v>2.5195129832576257</v>
      </c>
      <c r="Z256" s="10"/>
      <c r="AA256" s="10">
        <f t="shared" si="58"/>
        <v>2.1563821953901607E-3</v>
      </c>
      <c r="AB256" s="10">
        <f t="shared" si="59"/>
        <v>-3.9172829891742644E-3</v>
      </c>
      <c r="AC256" s="10"/>
      <c r="AD256" s="10">
        <f t="shared" si="60"/>
        <v>5.3029799367482493</v>
      </c>
      <c r="AE256" s="10">
        <f t="shared" si="61"/>
        <v>-3.4804870167423743</v>
      </c>
      <c r="AF256" s="10"/>
      <c r="AG256" s="10">
        <f t="shared" si="62"/>
        <v>2.1563821953902718E-3</v>
      </c>
      <c r="AH256" s="10">
        <f t="shared" si="63"/>
        <v>-3.9172829891742644E-3</v>
      </c>
    </row>
    <row r="257" spans="1:34" x14ac:dyDescent="0.2">
      <c r="A257" s="10">
        <v>-108</v>
      </c>
      <c r="B257" s="10">
        <v>327.79</v>
      </c>
      <c r="C257" s="10">
        <f t="shared" si="48"/>
        <v>3.2779E-4</v>
      </c>
      <c r="D257" s="10"/>
      <c r="E257" s="10">
        <v>2.0190000000000001</v>
      </c>
      <c r="F257" s="10"/>
      <c r="G257" s="10">
        <v>1.946</v>
      </c>
      <c r="H257" s="10">
        <v>1.96</v>
      </c>
      <c r="I257" s="10">
        <v>1.98</v>
      </c>
      <c r="J257" s="10">
        <v>2.1909999999999998</v>
      </c>
      <c r="K257" s="10"/>
      <c r="L257" s="10">
        <f t="shared" si="49"/>
        <v>3.2779E-4</v>
      </c>
      <c r="M257" s="10"/>
      <c r="N257" s="10">
        <f t="shared" si="50"/>
        <v>-3.0200000000000387</v>
      </c>
      <c r="O257" s="10">
        <f t="shared" si="51"/>
        <v>-2.0000000000002238E-3</v>
      </c>
      <c r="P257" s="10"/>
      <c r="Q257" s="10">
        <f t="shared" si="52"/>
        <v>-3.0200000000000626E-6</v>
      </c>
      <c r="R257" s="10">
        <f t="shared" si="53"/>
        <v>-200</v>
      </c>
      <c r="S257" s="10"/>
      <c r="T257" s="10">
        <f t="shared" si="54"/>
        <v>201900</v>
      </c>
      <c r="U257" s="10"/>
      <c r="V257" s="10">
        <f t="shared" si="55"/>
        <v>0.10707529496246225</v>
      </c>
      <c r="W257" s="10"/>
      <c r="X257" s="10">
        <f t="shared" si="56"/>
        <v>0.3051363189436393</v>
      </c>
      <c r="Y257" s="10">
        <f t="shared" si="57"/>
        <v>2.5155957002684515</v>
      </c>
      <c r="Z257" s="10"/>
      <c r="AA257" s="10">
        <f t="shared" si="58"/>
        <v>-4.3042073087390387E-4</v>
      </c>
      <c r="AB257" s="10">
        <f t="shared" si="59"/>
        <v>-4.0197949585354387E-3</v>
      </c>
      <c r="AC257" s="10"/>
      <c r="AD257" s="10">
        <f t="shared" si="60"/>
        <v>5.3051363189436396</v>
      </c>
      <c r="AE257" s="10">
        <f t="shared" si="61"/>
        <v>-3.4844042997315485</v>
      </c>
      <c r="AF257" s="10"/>
      <c r="AG257" s="10">
        <f t="shared" si="62"/>
        <v>-4.3042073087384836E-4</v>
      </c>
      <c r="AH257" s="10">
        <f t="shared" si="63"/>
        <v>-4.0197949585358828E-3</v>
      </c>
    </row>
    <row r="258" spans="1:34" x14ac:dyDescent="0.2">
      <c r="A258" s="10">
        <v>-107</v>
      </c>
      <c r="B258" s="10">
        <v>324.77</v>
      </c>
      <c r="C258" s="10">
        <f t="shared" si="48"/>
        <v>3.2476999999999994E-4</v>
      </c>
      <c r="D258" s="10"/>
      <c r="E258" s="10">
        <v>2.0169999999999999</v>
      </c>
      <c r="F258" s="10"/>
      <c r="G258" s="10">
        <v>1.9810000000000001</v>
      </c>
      <c r="H258" s="10">
        <v>1.96</v>
      </c>
      <c r="I258" s="10">
        <v>1.9990000000000001</v>
      </c>
      <c r="J258" s="10">
        <v>2.129</v>
      </c>
      <c r="K258" s="10"/>
      <c r="L258" s="10">
        <f t="shared" si="49"/>
        <v>3.2476999999999994E-4</v>
      </c>
      <c r="M258" s="10"/>
      <c r="N258" s="10">
        <f t="shared" si="50"/>
        <v>-3.0399999999999636</v>
      </c>
      <c r="O258" s="10">
        <f t="shared" si="51"/>
        <v>4.9999999999998934E-3</v>
      </c>
      <c r="P258" s="10"/>
      <c r="Q258" s="10">
        <f t="shared" si="52"/>
        <v>-3.0399999999999438E-6</v>
      </c>
      <c r="R258" s="10">
        <f t="shared" si="53"/>
        <v>499.9999999999709</v>
      </c>
      <c r="S258" s="10"/>
      <c r="T258" s="10">
        <f t="shared" si="54"/>
        <v>201700</v>
      </c>
      <c r="U258" s="10"/>
      <c r="V258" s="10">
        <f t="shared" si="55"/>
        <v>-0.26326196446399613</v>
      </c>
      <c r="W258" s="10"/>
      <c r="X258" s="10">
        <f t="shared" si="56"/>
        <v>0.30470589821276539</v>
      </c>
      <c r="Y258" s="10">
        <f t="shared" si="57"/>
        <v>2.511575905309916</v>
      </c>
      <c r="Z258" s="10"/>
      <c r="AA258" s="10">
        <f t="shared" si="58"/>
        <v>1.0752530422168394E-3</v>
      </c>
      <c r="AB258" s="10">
        <f t="shared" si="59"/>
        <v>-4.0843463445470185E-3</v>
      </c>
      <c r="AC258" s="10"/>
      <c r="AD258" s="10">
        <f t="shared" si="60"/>
        <v>5.3047058982127657</v>
      </c>
      <c r="AE258" s="10">
        <f t="shared" si="61"/>
        <v>-3.4884240946900844</v>
      </c>
      <c r="AF258" s="10"/>
      <c r="AG258" s="10">
        <f t="shared" si="62"/>
        <v>1.0752530422166728E-3</v>
      </c>
      <c r="AH258" s="10">
        <f t="shared" si="63"/>
        <v>-4.0843463445465744E-3</v>
      </c>
    </row>
    <row r="259" spans="1:34" x14ac:dyDescent="0.2">
      <c r="A259" s="10">
        <v>-106</v>
      </c>
      <c r="B259" s="10">
        <v>321.73</v>
      </c>
      <c r="C259" s="10">
        <f t="shared" si="48"/>
        <v>3.2173E-4</v>
      </c>
      <c r="D259" s="10"/>
      <c r="E259" s="10">
        <v>2.0219999999999998</v>
      </c>
      <c r="F259" s="10"/>
      <c r="G259" s="10">
        <v>2.0129999999999999</v>
      </c>
      <c r="H259" s="10">
        <v>2.0019999999999998</v>
      </c>
      <c r="I259" s="10">
        <v>2.0310000000000001</v>
      </c>
      <c r="J259" s="10">
        <v>2.0409999999999999</v>
      </c>
      <c r="K259" s="10"/>
      <c r="L259" s="10">
        <f t="shared" si="49"/>
        <v>3.2173E-4</v>
      </c>
      <c r="M259" s="10"/>
      <c r="N259" s="10">
        <f t="shared" si="50"/>
        <v>-3.0800000000000409</v>
      </c>
      <c r="O259" s="10">
        <f t="shared" si="51"/>
        <v>3.5000000000000142E-2</v>
      </c>
      <c r="P259" s="10"/>
      <c r="Q259" s="10">
        <f t="shared" si="52"/>
        <v>-3.0800000000000315E-6</v>
      </c>
      <c r="R259" s="10">
        <f t="shared" si="53"/>
        <v>3500.0000000000291</v>
      </c>
      <c r="S259" s="10"/>
      <c r="T259" s="10">
        <f t="shared" si="54"/>
        <v>202199.99999999997</v>
      </c>
      <c r="U259" s="10"/>
      <c r="V259" s="10">
        <f t="shared" si="55"/>
        <v>-1.7840568620752648</v>
      </c>
      <c r="W259" s="10"/>
      <c r="X259" s="10">
        <f t="shared" si="56"/>
        <v>0.30578115125498223</v>
      </c>
      <c r="Y259" s="10">
        <f t="shared" si="57"/>
        <v>2.507491558965369</v>
      </c>
      <c r="Z259" s="10"/>
      <c r="AA259" s="10">
        <f t="shared" si="58"/>
        <v>7.4531404397417678E-3</v>
      </c>
      <c r="AB259" s="10">
        <f t="shared" si="59"/>
        <v>-4.1776361494845204E-3</v>
      </c>
      <c r="AC259" s="10"/>
      <c r="AD259" s="10">
        <f t="shared" si="60"/>
        <v>5.3057811512549824</v>
      </c>
      <c r="AE259" s="10">
        <f t="shared" si="61"/>
        <v>-3.492508441034631</v>
      </c>
      <c r="AF259" s="10"/>
      <c r="AG259" s="10">
        <f t="shared" si="62"/>
        <v>7.4531404397415457E-3</v>
      </c>
      <c r="AH259" s="10">
        <f t="shared" si="63"/>
        <v>-4.1776361494845204E-3</v>
      </c>
    </row>
    <row r="260" spans="1:34" x14ac:dyDescent="0.2">
      <c r="A260" s="10">
        <v>-105</v>
      </c>
      <c r="B260" s="10">
        <v>318.64999999999998</v>
      </c>
      <c r="C260" s="10">
        <f t="shared" si="48"/>
        <v>3.1864999999999997E-4</v>
      </c>
      <c r="D260" s="10"/>
      <c r="E260" s="10">
        <v>2.0569999999999999</v>
      </c>
      <c r="F260" s="10"/>
      <c r="G260" s="10">
        <v>2.0489999999999999</v>
      </c>
      <c r="H260" s="10">
        <v>2.105</v>
      </c>
      <c r="I260" s="10">
        <v>2.0619999999999998</v>
      </c>
      <c r="J260" s="10">
        <v>2.0110000000000001</v>
      </c>
      <c r="K260" s="10"/>
      <c r="L260" s="10">
        <f t="shared" si="49"/>
        <v>3.1864999999999997E-4</v>
      </c>
      <c r="M260" s="10"/>
      <c r="N260" s="10">
        <f t="shared" si="50"/>
        <v>-3.1099999999999568</v>
      </c>
      <c r="O260" s="10">
        <f t="shared" si="51"/>
        <v>1.0000000000000231E-2</v>
      </c>
      <c r="P260" s="10"/>
      <c r="Q260" s="10">
        <f t="shared" si="52"/>
        <v>-3.1099999999999618E-6</v>
      </c>
      <c r="R260" s="10">
        <f t="shared" si="53"/>
        <v>1000.0000000000291</v>
      </c>
      <c r="S260" s="10"/>
      <c r="T260" s="10">
        <f t="shared" si="54"/>
        <v>205700</v>
      </c>
      <c r="U260" s="10"/>
      <c r="V260" s="10">
        <f t="shared" si="55"/>
        <v>-0.49446745677401849</v>
      </c>
      <c r="W260" s="10"/>
      <c r="X260" s="10">
        <f t="shared" si="56"/>
        <v>0.313234291694724</v>
      </c>
      <c r="Y260" s="10">
        <f t="shared" si="57"/>
        <v>2.5033139228158845</v>
      </c>
      <c r="Z260" s="10"/>
      <c r="AA260" s="10">
        <f t="shared" si="58"/>
        <v>2.1061849325643145E-3</v>
      </c>
      <c r="AB260" s="10">
        <f t="shared" si="59"/>
        <v>-4.2595016187836343E-3</v>
      </c>
      <c r="AC260" s="10"/>
      <c r="AD260" s="10">
        <f t="shared" si="60"/>
        <v>5.3132342916947239</v>
      </c>
      <c r="AE260" s="10">
        <f t="shared" si="61"/>
        <v>-3.4966860771841155</v>
      </c>
      <c r="AF260" s="10"/>
      <c r="AG260" s="10">
        <f t="shared" si="62"/>
        <v>2.1061849325647586E-3</v>
      </c>
      <c r="AH260" s="10">
        <f t="shared" si="63"/>
        <v>-4.2595016187836343E-3</v>
      </c>
    </row>
    <row r="261" spans="1:34" x14ac:dyDescent="0.2">
      <c r="A261" s="10">
        <v>-104</v>
      </c>
      <c r="B261" s="10">
        <v>315.54000000000002</v>
      </c>
      <c r="C261" s="10">
        <f t="shared" si="48"/>
        <v>3.1554E-4</v>
      </c>
      <c r="D261" s="10"/>
      <c r="E261" s="10">
        <v>2.0670000000000002</v>
      </c>
      <c r="F261" s="10"/>
      <c r="G261" s="10">
        <v>2.0630000000000002</v>
      </c>
      <c r="H261" s="10">
        <v>2.0840000000000001</v>
      </c>
      <c r="I261" s="10">
        <v>2.085</v>
      </c>
      <c r="J261" s="10">
        <v>2.036</v>
      </c>
      <c r="K261" s="10"/>
      <c r="L261" s="10">
        <f t="shared" si="49"/>
        <v>3.1554E-4</v>
      </c>
      <c r="M261" s="10"/>
      <c r="N261" s="10">
        <f t="shared" si="50"/>
        <v>-3.1400000000000432</v>
      </c>
      <c r="O261" s="10">
        <f t="shared" si="51"/>
        <v>2.4999999999999911E-2</v>
      </c>
      <c r="P261" s="10"/>
      <c r="Q261" s="10">
        <f t="shared" si="52"/>
        <v>-3.1400000000000546E-6</v>
      </c>
      <c r="R261" s="10">
        <f t="shared" si="53"/>
        <v>2499.9999999999709</v>
      </c>
      <c r="S261" s="10"/>
      <c r="T261" s="10">
        <f t="shared" si="54"/>
        <v>206700.00000000003</v>
      </c>
      <c r="U261" s="10"/>
      <c r="V261" s="10">
        <f t="shared" si="55"/>
        <v>-1.2021016683164572</v>
      </c>
      <c r="W261" s="10"/>
      <c r="X261" s="10">
        <f t="shared" si="56"/>
        <v>0.31534047662728831</v>
      </c>
      <c r="Y261" s="10">
        <f t="shared" si="57"/>
        <v>2.4990544211971009</v>
      </c>
      <c r="Z261" s="10"/>
      <c r="AA261" s="10">
        <f t="shared" si="58"/>
        <v>5.2212035679483071E-3</v>
      </c>
      <c r="AB261" s="10">
        <f t="shared" si="59"/>
        <v>-4.3433959918379728E-3</v>
      </c>
      <c r="AC261" s="10"/>
      <c r="AD261" s="10">
        <f t="shared" si="60"/>
        <v>5.3153404766272887</v>
      </c>
      <c r="AE261" s="10">
        <f t="shared" si="61"/>
        <v>-3.5009455788028991</v>
      </c>
      <c r="AF261" s="10"/>
      <c r="AG261" s="10">
        <f t="shared" si="62"/>
        <v>5.221203567947974E-3</v>
      </c>
      <c r="AH261" s="10">
        <f t="shared" si="63"/>
        <v>-4.3433959918384168E-3</v>
      </c>
    </row>
    <row r="262" spans="1:34" x14ac:dyDescent="0.2">
      <c r="A262" s="10">
        <v>-103</v>
      </c>
      <c r="B262" s="10">
        <v>312.39999999999998</v>
      </c>
      <c r="C262" s="10">
        <f t="shared" ref="C262:C325" si="64">B262*10^-6</f>
        <v>3.1239999999999995E-4</v>
      </c>
      <c r="D262" s="10"/>
      <c r="E262" s="10">
        <v>2.0920000000000001</v>
      </c>
      <c r="F262" s="10"/>
      <c r="G262" s="10">
        <v>2.097</v>
      </c>
      <c r="H262" s="10">
        <v>2.0790000000000002</v>
      </c>
      <c r="I262" s="10">
        <v>2.1030000000000002</v>
      </c>
      <c r="J262" s="10">
        <v>2.089</v>
      </c>
      <c r="K262" s="10"/>
      <c r="L262" s="10">
        <f t="shared" ref="L262:L325" si="65">C262</f>
        <v>3.1239999999999995E-4</v>
      </c>
      <c r="M262" s="10"/>
      <c r="N262" s="10">
        <f t="shared" ref="N262:N325" si="66">B263-B262</f>
        <v>-3.1699999999999591</v>
      </c>
      <c r="O262" s="10">
        <f t="shared" ref="O262:O325" si="67">E263-E262</f>
        <v>4.1999999999999815E-2</v>
      </c>
      <c r="P262" s="10"/>
      <c r="Q262" s="10">
        <f t="shared" ref="Q262:Q325" si="68">L263-L262</f>
        <v>-3.1699999999999307E-6</v>
      </c>
      <c r="R262" s="10">
        <f t="shared" ref="R262:R325" si="69">T263-T262</f>
        <v>4200</v>
      </c>
      <c r="S262" s="10"/>
      <c r="T262" s="10">
        <f t="shared" ref="T262:T325" si="70">E262*10^5</f>
        <v>209200</v>
      </c>
      <c r="U262" s="10"/>
      <c r="V262" s="10">
        <f t="shared" ref="V262:V325" si="71">((AD263-AD262)/(AE263-AE262))</f>
        <v>-1.9489604933695974</v>
      </c>
      <c r="W262" s="10"/>
      <c r="X262" s="10">
        <f t="shared" ref="X262:X325" si="72">LOG(E262)</f>
        <v>0.32056168019523662</v>
      </c>
      <c r="Y262" s="10">
        <f t="shared" ref="Y262:Y325" si="73">LOG(B262)</f>
        <v>2.4947110252052629</v>
      </c>
      <c r="Z262" s="10"/>
      <c r="AA262" s="10">
        <f t="shared" ref="AA262:AA325" si="74">X263-X262</f>
        <v>8.6327348932144221E-3</v>
      </c>
      <c r="AB262" s="10">
        <f t="shared" ref="AB262:AB325" si="75">Y263-Y262</f>
        <v>-4.4294047635053957E-3</v>
      </c>
      <c r="AC262" s="10"/>
      <c r="AD262" s="10">
        <f t="shared" ref="AD262:AD325" si="76">LOG(T262)</f>
        <v>5.3205616801952367</v>
      </c>
      <c r="AE262" s="10">
        <f t="shared" ref="AE262:AE325" si="77">LOG(C262)</f>
        <v>-3.5052889747947376</v>
      </c>
      <c r="AF262" s="10"/>
      <c r="AG262" s="10">
        <f t="shared" ref="AG262:AG325" si="78">AD263-AD262</f>
        <v>8.6327348932142556E-3</v>
      </c>
      <c r="AH262" s="10">
        <f t="shared" ref="AH262:AH325" si="79">AE263-AE262</f>
        <v>-4.4294047635049516E-3</v>
      </c>
    </row>
    <row r="263" spans="1:34" x14ac:dyDescent="0.2">
      <c r="A263" s="10">
        <v>-102</v>
      </c>
      <c r="B263" s="10">
        <v>309.23</v>
      </c>
      <c r="C263" s="10">
        <f t="shared" si="64"/>
        <v>3.0923000000000002E-4</v>
      </c>
      <c r="D263" s="10"/>
      <c r="E263" s="10">
        <v>2.1339999999999999</v>
      </c>
      <c r="F263" s="10"/>
      <c r="G263" s="10">
        <v>2.129</v>
      </c>
      <c r="H263" s="10">
        <v>2.1</v>
      </c>
      <c r="I263" s="10">
        <v>2.1389999999999998</v>
      </c>
      <c r="J263" s="10">
        <v>2.1669999999999998</v>
      </c>
      <c r="K263" s="10"/>
      <c r="L263" s="10">
        <f t="shared" si="65"/>
        <v>3.0923000000000002E-4</v>
      </c>
      <c r="M263" s="10"/>
      <c r="N263" s="10">
        <f t="shared" si="66"/>
        <v>-3.2000000000000455</v>
      </c>
      <c r="O263" s="10">
        <f t="shared" si="67"/>
        <v>2.4000000000000021E-2</v>
      </c>
      <c r="P263" s="10"/>
      <c r="Q263" s="10">
        <f t="shared" si="68"/>
        <v>-3.2000000000000778E-6</v>
      </c>
      <c r="R263" s="10">
        <f t="shared" si="69"/>
        <v>2400</v>
      </c>
      <c r="S263" s="10"/>
      <c r="T263" s="10">
        <f t="shared" si="70"/>
        <v>213400</v>
      </c>
      <c r="U263" s="10"/>
      <c r="V263" s="10">
        <f t="shared" si="71"/>
        <v>-1.0751296567903381</v>
      </c>
      <c r="W263" s="10"/>
      <c r="X263" s="10">
        <f t="shared" si="72"/>
        <v>0.32919441508845104</v>
      </c>
      <c r="Y263" s="10">
        <f t="shared" si="73"/>
        <v>2.4902816204417575</v>
      </c>
      <c r="Z263" s="10"/>
      <c r="AA263" s="10">
        <f t="shared" si="74"/>
        <v>4.8570252584407836E-3</v>
      </c>
      <c r="AB263" s="10">
        <f t="shared" si="75"/>
        <v>-4.517618156810066E-3</v>
      </c>
      <c r="AC263" s="10"/>
      <c r="AD263" s="10">
        <f t="shared" si="76"/>
        <v>5.3291944150884509</v>
      </c>
      <c r="AE263" s="10">
        <f t="shared" si="77"/>
        <v>-3.5097183795582425</v>
      </c>
      <c r="AF263" s="10"/>
      <c r="AG263" s="10">
        <f t="shared" si="78"/>
        <v>4.8570252584410056E-3</v>
      </c>
      <c r="AH263" s="10">
        <f t="shared" si="79"/>
        <v>-4.517618156810066E-3</v>
      </c>
    </row>
    <row r="264" spans="1:34" x14ac:dyDescent="0.2">
      <c r="A264" s="10">
        <v>-101</v>
      </c>
      <c r="B264" s="10">
        <v>306.02999999999997</v>
      </c>
      <c r="C264" s="10">
        <f t="shared" si="64"/>
        <v>3.0602999999999994E-4</v>
      </c>
      <c r="D264" s="10"/>
      <c r="E264" s="10">
        <v>2.1579999999999999</v>
      </c>
      <c r="F264" s="10"/>
      <c r="G264" s="10">
        <v>2.1520000000000001</v>
      </c>
      <c r="H264" s="10">
        <v>2.13</v>
      </c>
      <c r="I264" s="10">
        <v>2.1669999999999998</v>
      </c>
      <c r="J264" s="10">
        <v>2.1819999999999999</v>
      </c>
      <c r="K264" s="10"/>
      <c r="L264" s="10">
        <f t="shared" si="65"/>
        <v>3.0602999999999994E-4</v>
      </c>
      <c r="M264" s="10"/>
      <c r="N264" s="10">
        <f t="shared" si="66"/>
        <v>-3.2299999999999613</v>
      </c>
      <c r="O264" s="10">
        <f t="shared" si="67"/>
        <v>8.999999999999897E-3</v>
      </c>
      <c r="P264" s="10"/>
      <c r="Q264" s="10">
        <f t="shared" si="68"/>
        <v>-3.2299999999999538E-6</v>
      </c>
      <c r="R264" s="10">
        <f t="shared" si="69"/>
        <v>899.9999999999709</v>
      </c>
      <c r="S264" s="10"/>
      <c r="T264" s="10">
        <f t="shared" si="70"/>
        <v>215800</v>
      </c>
      <c r="U264" s="10"/>
      <c r="V264" s="10">
        <f t="shared" si="71"/>
        <v>-0.39223511521458021</v>
      </c>
      <c r="W264" s="10"/>
      <c r="X264" s="10">
        <f t="shared" si="72"/>
        <v>0.33405144034689183</v>
      </c>
      <c r="Y264" s="10">
        <f t="shared" si="73"/>
        <v>2.4857640022849474</v>
      </c>
      <c r="Z264" s="10"/>
      <c r="AA264" s="10">
        <f t="shared" si="74"/>
        <v>1.8074709729261063E-3</v>
      </c>
      <c r="AB264" s="10">
        <f t="shared" si="75"/>
        <v>-4.6081314569121901E-3</v>
      </c>
      <c r="AC264" s="10"/>
      <c r="AD264" s="10">
        <f t="shared" si="76"/>
        <v>5.3340514403468919</v>
      </c>
      <c r="AE264" s="10">
        <f t="shared" si="77"/>
        <v>-3.5142359977150526</v>
      </c>
      <c r="AF264" s="10"/>
      <c r="AG264" s="10">
        <f t="shared" si="78"/>
        <v>1.8074709729258842E-3</v>
      </c>
      <c r="AH264" s="10">
        <f t="shared" si="79"/>
        <v>-4.6081314569121901E-3</v>
      </c>
    </row>
    <row r="265" spans="1:34" x14ac:dyDescent="0.2">
      <c r="A265" s="10">
        <v>-100</v>
      </c>
      <c r="B265" s="10">
        <v>302.8</v>
      </c>
      <c r="C265" s="10">
        <f t="shared" si="64"/>
        <v>3.0279999999999999E-4</v>
      </c>
      <c r="D265" s="10"/>
      <c r="E265" s="10">
        <v>2.1669999999999998</v>
      </c>
      <c r="F265" s="10"/>
      <c r="G265" s="10">
        <v>2.1709999999999998</v>
      </c>
      <c r="H265" s="10">
        <v>2.177</v>
      </c>
      <c r="I265" s="10">
        <v>2.1840000000000002</v>
      </c>
      <c r="J265" s="10">
        <v>2.1379999999999999</v>
      </c>
      <c r="K265" s="10"/>
      <c r="L265" s="10">
        <f t="shared" si="65"/>
        <v>3.0279999999999999E-4</v>
      </c>
      <c r="M265" s="10"/>
      <c r="N265" s="10">
        <f t="shared" si="66"/>
        <v>-3.2599999999999909</v>
      </c>
      <c r="O265" s="10">
        <f t="shared" si="67"/>
        <v>1.4000000000000234E-2</v>
      </c>
      <c r="P265" s="10"/>
      <c r="Q265" s="10">
        <f t="shared" si="68"/>
        <v>-3.2599999999999925E-6</v>
      </c>
      <c r="R265" s="10">
        <f t="shared" si="69"/>
        <v>1400.0000000000291</v>
      </c>
      <c r="S265" s="10"/>
      <c r="T265" s="10">
        <f t="shared" si="70"/>
        <v>216699.99999999997</v>
      </c>
      <c r="U265" s="10"/>
      <c r="V265" s="10">
        <f t="shared" si="71"/>
        <v>-0.59492177516714528</v>
      </c>
      <c r="W265" s="10"/>
      <c r="X265" s="10">
        <f t="shared" si="72"/>
        <v>0.33585891131981793</v>
      </c>
      <c r="Y265" s="10">
        <f t="shared" si="73"/>
        <v>2.4811558708280352</v>
      </c>
      <c r="Z265" s="10"/>
      <c r="AA265" s="10">
        <f t="shared" si="74"/>
        <v>2.7967542588823724E-3</v>
      </c>
      <c r="AB265" s="10">
        <f t="shared" si="75"/>
        <v>-4.7010453737321711E-3</v>
      </c>
      <c r="AC265" s="10"/>
      <c r="AD265" s="10">
        <f t="shared" si="76"/>
        <v>5.3358589113198178</v>
      </c>
      <c r="AE265" s="10">
        <f t="shared" si="77"/>
        <v>-3.5188441291719648</v>
      </c>
      <c r="AF265" s="10"/>
      <c r="AG265" s="10">
        <f t="shared" si="78"/>
        <v>2.7967542588820393E-3</v>
      </c>
      <c r="AH265" s="10">
        <f t="shared" si="79"/>
        <v>-4.7010453737321711E-3</v>
      </c>
    </row>
    <row r="266" spans="1:34" x14ac:dyDescent="0.2">
      <c r="A266" s="10">
        <v>-99</v>
      </c>
      <c r="B266" s="10">
        <v>299.54000000000002</v>
      </c>
      <c r="C266" s="10">
        <f t="shared" si="64"/>
        <v>2.9954E-4</v>
      </c>
      <c r="D266" s="10"/>
      <c r="E266" s="10">
        <v>2.181</v>
      </c>
      <c r="F266" s="10"/>
      <c r="G266" s="10">
        <v>2.21</v>
      </c>
      <c r="H266" s="10">
        <v>2.2269999999999999</v>
      </c>
      <c r="I266" s="10">
        <v>2.2210000000000001</v>
      </c>
      <c r="J266" s="10">
        <v>2.0670000000000002</v>
      </c>
      <c r="K266" s="10"/>
      <c r="L266" s="10">
        <f t="shared" si="65"/>
        <v>2.9954E-4</v>
      </c>
      <c r="M266" s="10"/>
      <c r="N266" s="10">
        <f t="shared" si="66"/>
        <v>-3.2800000000000296</v>
      </c>
      <c r="O266" s="10">
        <f t="shared" si="67"/>
        <v>2.0000000000000018E-2</v>
      </c>
      <c r="P266" s="10"/>
      <c r="Q266" s="10">
        <f t="shared" si="68"/>
        <v>-3.2800000000000364E-6</v>
      </c>
      <c r="R266" s="10">
        <f t="shared" si="69"/>
        <v>2000</v>
      </c>
      <c r="S266" s="10"/>
      <c r="T266" s="10">
        <f t="shared" si="70"/>
        <v>218100</v>
      </c>
      <c r="U266" s="10"/>
      <c r="V266" s="10">
        <f t="shared" si="71"/>
        <v>-0.82905416563417966</v>
      </c>
      <c r="W266" s="10"/>
      <c r="X266" s="10">
        <f t="shared" si="72"/>
        <v>0.3386556655787003</v>
      </c>
      <c r="Y266" s="10">
        <f t="shared" si="73"/>
        <v>2.4764548254543031</v>
      </c>
      <c r="Z266" s="10"/>
      <c r="AA266" s="10">
        <f t="shared" si="74"/>
        <v>3.9643769746476876E-3</v>
      </c>
      <c r="AB266" s="10">
        <f t="shared" si="75"/>
        <v>-4.7818069542118202E-3</v>
      </c>
      <c r="AC266" s="10"/>
      <c r="AD266" s="10">
        <f t="shared" si="76"/>
        <v>5.3386556655786999</v>
      </c>
      <c r="AE266" s="10">
        <f t="shared" si="77"/>
        <v>-3.5235451745456969</v>
      </c>
      <c r="AF266" s="10"/>
      <c r="AG266" s="10">
        <f t="shared" si="78"/>
        <v>3.9643769746477986E-3</v>
      </c>
      <c r="AH266" s="10">
        <f t="shared" si="79"/>
        <v>-4.7818069542118202E-3</v>
      </c>
    </row>
    <row r="267" spans="1:34" x14ac:dyDescent="0.2">
      <c r="A267" s="10">
        <v>-98</v>
      </c>
      <c r="B267" s="10">
        <v>296.26</v>
      </c>
      <c r="C267" s="10">
        <f t="shared" si="64"/>
        <v>2.9625999999999996E-4</v>
      </c>
      <c r="D267" s="10"/>
      <c r="E267" s="10">
        <v>2.2010000000000001</v>
      </c>
      <c r="F267" s="10"/>
      <c r="G267" s="10">
        <v>2.2490000000000001</v>
      </c>
      <c r="H267" s="10">
        <v>2.2639999999999998</v>
      </c>
      <c r="I267" s="10">
        <v>2.2599999999999998</v>
      </c>
      <c r="J267" s="10">
        <v>2.0289999999999999</v>
      </c>
      <c r="K267" s="10"/>
      <c r="L267" s="10">
        <f t="shared" si="65"/>
        <v>2.9625999999999996E-4</v>
      </c>
      <c r="M267" s="10"/>
      <c r="N267" s="10">
        <f t="shared" si="66"/>
        <v>-3.3100000000000023</v>
      </c>
      <c r="O267" s="10">
        <f t="shared" si="67"/>
        <v>3.2999999999999918E-2</v>
      </c>
      <c r="P267" s="10"/>
      <c r="Q267" s="10">
        <f t="shared" si="68"/>
        <v>-3.3099999999999666E-6</v>
      </c>
      <c r="R267" s="10">
        <f t="shared" si="69"/>
        <v>3300</v>
      </c>
      <c r="S267" s="10"/>
      <c r="T267" s="10">
        <f t="shared" si="70"/>
        <v>220100</v>
      </c>
      <c r="U267" s="10"/>
      <c r="V267" s="10">
        <f t="shared" si="71"/>
        <v>-1.324542437995571</v>
      </c>
      <c r="W267" s="10"/>
      <c r="X267" s="10">
        <f t="shared" si="72"/>
        <v>0.34262004255334799</v>
      </c>
      <c r="Y267" s="10">
        <f t="shared" si="73"/>
        <v>2.4716730185000912</v>
      </c>
      <c r="Z267" s="10"/>
      <c r="AA267" s="10">
        <f t="shared" si="74"/>
        <v>6.4631262262422329E-3</v>
      </c>
      <c r="AB267" s="10">
        <f t="shared" si="75"/>
        <v>-4.8795161565555745E-3</v>
      </c>
      <c r="AC267" s="10"/>
      <c r="AD267" s="10">
        <f t="shared" si="76"/>
        <v>5.3426200425533477</v>
      </c>
      <c r="AE267" s="10">
        <f t="shared" si="77"/>
        <v>-3.5283269814999088</v>
      </c>
      <c r="AF267" s="10"/>
      <c r="AG267" s="10">
        <f t="shared" si="78"/>
        <v>6.463126226242899E-3</v>
      </c>
      <c r="AH267" s="10">
        <f t="shared" si="79"/>
        <v>-4.8795161565555745E-3</v>
      </c>
    </row>
    <row r="268" spans="1:34" x14ac:dyDescent="0.2">
      <c r="A268" s="10">
        <v>-97</v>
      </c>
      <c r="B268" s="10">
        <v>292.95</v>
      </c>
      <c r="C268" s="10">
        <f t="shared" si="64"/>
        <v>2.9294999999999999E-4</v>
      </c>
      <c r="D268" s="10"/>
      <c r="E268" s="10">
        <v>2.234</v>
      </c>
      <c r="F268" s="10"/>
      <c r="G268" s="10">
        <v>2.298</v>
      </c>
      <c r="H268" s="10">
        <v>2.2869999999999999</v>
      </c>
      <c r="I268" s="10">
        <v>2.3050000000000002</v>
      </c>
      <c r="J268" s="10">
        <v>2.044</v>
      </c>
      <c r="K268" s="10"/>
      <c r="L268" s="10">
        <f t="shared" si="65"/>
        <v>2.9294999999999999E-4</v>
      </c>
      <c r="M268" s="10"/>
      <c r="N268" s="10">
        <f t="shared" si="66"/>
        <v>-3.339999999999975</v>
      </c>
      <c r="O268" s="10">
        <f t="shared" si="67"/>
        <v>3.1000000000000139E-2</v>
      </c>
      <c r="P268" s="10"/>
      <c r="Q268" s="10">
        <f t="shared" si="68"/>
        <v>-3.3400000000000053E-6</v>
      </c>
      <c r="R268" s="10">
        <f t="shared" si="69"/>
        <v>3100</v>
      </c>
      <c r="S268" s="10"/>
      <c r="T268" s="10">
        <f t="shared" si="70"/>
        <v>223400</v>
      </c>
      <c r="U268" s="10"/>
      <c r="V268" s="10">
        <f t="shared" si="71"/>
        <v>-1.2018271481637837</v>
      </c>
      <c r="W268" s="10"/>
      <c r="X268" s="10">
        <f t="shared" si="72"/>
        <v>0.34908316877959022</v>
      </c>
      <c r="Y268" s="10">
        <f t="shared" si="73"/>
        <v>2.4667935023435357</v>
      </c>
      <c r="Z268" s="10"/>
      <c r="AA268" s="10">
        <f t="shared" si="74"/>
        <v>5.9850375692604985E-3</v>
      </c>
      <c r="AB268" s="10">
        <f t="shared" si="75"/>
        <v>-4.9799487209161164E-3</v>
      </c>
      <c r="AC268" s="10"/>
      <c r="AD268" s="10">
        <f t="shared" si="76"/>
        <v>5.3490831687795906</v>
      </c>
      <c r="AE268" s="10">
        <f t="shared" si="77"/>
        <v>-3.5332064976564643</v>
      </c>
      <c r="AF268" s="10"/>
      <c r="AG268" s="10">
        <f t="shared" si="78"/>
        <v>5.9850375692604985E-3</v>
      </c>
      <c r="AH268" s="10">
        <f t="shared" si="79"/>
        <v>-4.9799487209161164E-3</v>
      </c>
    </row>
    <row r="269" spans="1:34" x14ac:dyDescent="0.2">
      <c r="A269" s="10">
        <v>-96</v>
      </c>
      <c r="B269" s="10">
        <v>289.61</v>
      </c>
      <c r="C269" s="10">
        <f t="shared" si="64"/>
        <v>2.8960999999999999E-4</v>
      </c>
      <c r="D269" s="10"/>
      <c r="E269" s="10">
        <v>2.2650000000000001</v>
      </c>
      <c r="F269" s="10"/>
      <c r="G269" s="10">
        <v>2.3359999999999999</v>
      </c>
      <c r="H269" s="10">
        <v>2.3130000000000002</v>
      </c>
      <c r="I269" s="10">
        <v>2.343</v>
      </c>
      <c r="J269" s="10">
        <v>2.0680000000000001</v>
      </c>
      <c r="K269" s="10"/>
      <c r="L269" s="10">
        <f t="shared" si="65"/>
        <v>2.8960999999999999E-4</v>
      </c>
      <c r="M269" s="10"/>
      <c r="N269" s="10">
        <f t="shared" si="66"/>
        <v>-3.3700000000000045</v>
      </c>
      <c r="O269" s="10">
        <f t="shared" si="67"/>
        <v>3.3999999999999808E-2</v>
      </c>
      <c r="P269" s="10"/>
      <c r="Q269" s="10">
        <f t="shared" si="68"/>
        <v>-3.3699999999999898E-6</v>
      </c>
      <c r="R269" s="10">
        <f t="shared" si="69"/>
        <v>3400</v>
      </c>
      <c r="S269" s="10"/>
      <c r="T269" s="10">
        <f t="shared" si="70"/>
        <v>226500</v>
      </c>
      <c r="U269" s="10"/>
      <c r="V269" s="10">
        <f t="shared" si="71"/>
        <v>-1.2729631380255702</v>
      </c>
      <c r="W269" s="10"/>
      <c r="X269" s="10">
        <f t="shared" si="72"/>
        <v>0.35506820634885072</v>
      </c>
      <c r="Y269" s="10">
        <f t="shared" si="73"/>
        <v>2.4618135536226196</v>
      </c>
      <c r="Z269" s="10"/>
      <c r="AA269" s="10">
        <f t="shared" si="74"/>
        <v>6.4707649204283069E-3</v>
      </c>
      <c r="AB269" s="10">
        <f t="shared" si="75"/>
        <v>-5.083230399321792E-3</v>
      </c>
      <c r="AC269" s="10"/>
      <c r="AD269" s="10">
        <f t="shared" si="76"/>
        <v>5.3550682063488511</v>
      </c>
      <c r="AE269" s="10">
        <f t="shared" si="77"/>
        <v>-3.5381864463773804</v>
      </c>
      <c r="AF269" s="10"/>
      <c r="AG269" s="10">
        <f t="shared" si="78"/>
        <v>6.4707649204276407E-3</v>
      </c>
      <c r="AH269" s="10">
        <f t="shared" si="79"/>
        <v>-5.083230399321792E-3</v>
      </c>
    </row>
    <row r="270" spans="1:34" x14ac:dyDescent="0.2">
      <c r="A270" s="10">
        <v>-95</v>
      </c>
      <c r="B270" s="10">
        <v>286.24</v>
      </c>
      <c r="C270" s="10">
        <f t="shared" si="64"/>
        <v>2.8624E-4</v>
      </c>
      <c r="D270" s="10"/>
      <c r="E270" s="10">
        <v>2.2989999999999999</v>
      </c>
      <c r="F270" s="10"/>
      <c r="G270" s="10">
        <v>2.3740000000000001</v>
      </c>
      <c r="H270" s="10">
        <v>2.335</v>
      </c>
      <c r="I270" s="10">
        <v>2.3889999999999998</v>
      </c>
      <c r="J270" s="10">
        <v>2.097</v>
      </c>
      <c r="K270" s="10"/>
      <c r="L270" s="10">
        <f t="shared" si="65"/>
        <v>2.8624E-4</v>
      </c>
      <c r="M270" s="10"/>
      <c r="N270" s="10">
        <f t="shared" si="66"/>
        <v>-3.3799999999999955</v>
      </c>
      <c r="O270" s="10">
        <f t="shared" si="67"/>
        <v>3.4000000000000252E-2</v>
      </c>
      <c r="P270" s="10"/>
      <c r="Q270" s="10">
        <f t="shared" si="68"/>
        <v>-3.3799999999999846E-6</v>
      </c>
      <c r="R270" s="10">
        <f t="shared" si="69"/>
        <v>3400.0000000000291</v>
      </c>
      <c r="S270" s="10"/>
      <c r="T270" s="10">
        <f t="shared" si="70"/>
        <v>229900</v>
      </c>
      <c r="U270" s="10"/>
      <c r="V270" s="10">
        <f t="shared" si="71"/>
        <v>-1.2359045898679197</v>
      </c>
      <c r="W270" s="10"/>
      <c r="X270" s="10">
        <f t="shared" si="72"/>
        <v>0.36153897126927903</v>
      </c>
      <c r="Y270" s="10">
        <f t="shared" si="73"/>
        <v>2.4567303232232978</v>
      </c>
      <c r="Z270" s="10"/>
      <c r="AA270" s="10">
        <f t="shared" si="74"/>
        <v>6.3757675244736078E-3</v>
      </c>
      <c r="AB270" s="10">
        <f t="shared" si="75"/>
        <v>-5.1587861852304684E-3</v>
      </c>
      <c r="AC270" s="10"/>
      <c r="AD270" s="10">
        <f t="shared" si="76"/>
        <v>5.3615389712692787</v>
      </c>
      <c r="AE270" s="10">
        <f t="shared" si="77"/>
        <v>-3.5432696767767022</v>
      </c>
      <c r="AF270" s="10"/>
      <c r="AG270" s="10">
        <f t="shared" si="78"/>
        <v>6.3757675244735523E-3</v>
      </c>
      <c r="AH270" s="10">
        <f t="shared" si="79"/>
        <v>-5.1587861852304684E-3</v>
      </c>
    </row>
    <row r="271" spans="1:34" x14ac:dyDescent="0.2">
      <c r="A271" s="10">
        <v>-94</v>
      </c>
      <c r="B271" s="10">
        <v>282.86</v>
      </c>
      <c r="C271" s="10">
        <f t="shared" si="64"/>
        <v>2.8286000000000001E-4</v>
      </c>
      <c r="D271" s="10"/>
      <c r="E271" s="10">
        <v>2.3330000000000002</v>
      </c>
      <c r="F271" s="10"/>
      <c r="G271" s="10">
        <v>2.4049999999999998</v>
      </c>
      <c r="H271" s="10">
        <v>2.38</v>
      </c>
      <c r="I271" s="10">
        <v>2.4209999999999998</v>
      </c>
      <c r="J271" s="10">
        <v>2.1240000000000001</v>
      </c>
      <c r="K271" s="10"/>
      <c r="L271" s="10">
        <f t="shared" si="65"/>
        <v>2.8286000000000001E-4</v>
      </c>
      <c r="M271" s="10"/>
      <c r="N271" s="10">
        <f t="shared" si="66"/>
        <v>-3.410000000000025</v>
      </c>
      <c r="O271" s="10">
        <f t="shared" si="67"/>
        <v>2.9999999999999805E-2</v>
      </c>
      <c r="P271" s="10"/>
      <c r="Q271" s="10">
        <f t="shared" si="68"/>
        <v>-3.4100000000000233E-6</v>
      </c>
      <c r="R271" s="10">
        <f t="shared" si="69"/>
        <v>2999.9999999999709</v>
      </c>
      <c r="S271" s="10"/>
      <c r="T271" s="10">
        <f t="shared" si="70"/>
        <v>233300.00000000003</v>
      </c>
      <c r="U271" s="10"/>
      <c r="V271" s="10">
        <f t="shared" si="71"/>
        <v>-1.053453035358815</v>
      </c>
      <c r="W271" s="10"/>
      <c r="X271" s="10">
        <f t="shared" si="72"/>
        <v>0.36791473879375264</v>
      </c>
      <c r="Y271" s="10">
        <f t="shared" si="73"/>
        <v>2.4515715370380673</v>
      </c>
      <c r="Z271" s="10"/>
      <c r="AA271" s="10">
        <f t="shared" si="74"/>
        <v>5.5489828386163786E-3</v>
      </c>
      <c r="AB271" s="10">
        <f t="shared" si="75"/>
        <v>-5.2674230861433635E-3</v>
      </c>
      <c r="AC271" s="10"/>
      <c r="AD271" s="10">
        <f t="shared" si="76"/>
        <v>5.3679147387937522</v>
      </c>
      <c r="AE271" s="10">
        <f t="shared" si="77"/>
        <v>-3.5484284629619327</v>
      </c>
      <c r="AF271" s="10"/>
      <c r="AG271" s="10">
        <f t="shared" si="78"/>
        <v>5.5489828386168227E-3</v>
      </c>
      <c r="AH271" s="10">
        <f t="shared" si="79"/>
        <v>-5.2674230861433635E-3</v>
      </c>
    </row>
    <row r="272" spans="1:34" x14ac:dyDescent="0.2">
      <c r="A272" s="10">
        <v>-93</v>
      </c>
      <c r="B272" s="10">
        <v>279.45</v>
      </c>
      <c r="C272" s="10">
        <f t="shared" si="64"/>
        <v>2.7944999999999999E-4</v>
      </c>
      <c r="D272" s="10"/>
      <c r="E272" s="10">
        <v>2.363</v>
      </c>
      <c r="F272" s="10"/>
      <c r="G272" s="10">
        <v>2.4380000000000002</v>
      </c>
      <c r="H272" s="10">
        <v>2.4239999999999999</v>
      </c>
      <c r="I272" s="10">
        <v>2.4449999999999998</v>
      </c>
      <c r="J272" s="10">
        <v>2.1440000000000001</v>
      </c>
      <c r="K272" s="10"/>
      <c r="L272" s="10">
        <f t="shared" si="65"/>
        <v>2.7944999999999999E-4</v>
      </c>
      <c r="M272" s="10"/>
      <c r="N272" s="10">
        <f t="shared" si="66"/>
        <v>-3.4300000000000068</v>
      </c>
      <c r="O272" s="10">
        <f t="shared" si="67"/>
        <v>3.5000000000000142E-2</v>
      </c>
      <c r="P272" s="10"/>
      <c r="Q272" s="10">
        <f t="shared" si="68"/>
        <v>-3.4300000000000129E-6</v>
      </c>
      <c r="R272" s="10">
        <f t="shared" si="69"/>
        <v>3500</v>
      </c>
      <c r="S272" s="10"/>
      <c r="T272" s="10">
        <f t="shared" si="70"/>
        <v>236300</v>
      </c>
      <c r="U272" s="10"/>
      <c r="V272" s="10">
        <f t="shared" si="71"/>
        <v>-1.190525370948277</v>
      </c>
      <c r="W272" s="10"/>
      <c r="X272" s="10">
        <f t="shared" si="72"/>
        <v>0.37346372163236902</v>
      </c>
      <c r="Y272" s="10">
        <f t="shared" si="73"/>
        <v>2.4463041139519239</v>
      </c>
      <c r="Z272" s="10"/>
      <c r="AA272" s="10">
        <f t="shared" si="74"/>
        <v>6.3854571304609031E-3</v>
      </c>
      <c r="AB272" s="10">
        <f t="shared" si="75"/>
        <v>-5.3635624122603254E-3</v>
      </c>
      <c r="AC272" s="10"/>
      <c r="AD272" s="10">
        <f t="shared" si="76"/>
        <v>5.3734637216323691</v>
      </c>
      <c r="AE272" s="10">
        <f t="shared" si="77"/>
        <v>-3.5536958860480761</v>
      </c>
      <c r="AF272" s="10"/>
      <c r="AG272" s="10">
        <f t="shared" si="78"/>
        <v>6.385457130460459E-3</v>
      </c>
      <c r="AH272" s="10">
        <f t="shared" si="79"/>
        <v>-5.3635624122603254E-3</v>
      </c>
    </row>
    <row r="273" spans="1:34" x14ac:dyDescent="0.2">
      <c r="A273" s="10">
        <v>-92</v>
      </c>
      <c r="B273" s="10">
        <v>276.02</v>
      </c>
      <c r="C273" s="10">
        <f t="shared" si="64"/>
        <v>2.7601999999999998E-4</v>
      </c>
      <c r="D273" s="10"/>
      <c r="E273" s="10">
        <v>2.3980000000000001</v>
      </c>
      <c r="F273" s="10"/>
      <c r="G273" s="10">
        <v>2.4729999999999999</v>
      </c>
      <c r="H273" s="10">
        <v>2.4740000000000002</v>
      </c>
      <c r="I273" s="10">
        <v>2.4809999999999999</v>
      </c>
      <c r="J273" s="10">
        <v>2.1629999999999998</v>
      </c>
      <c r="K273" s="10"/>
      <c r="L273" s="10">
        <f t="shared" si="65"/>
        <v>2.7601999999999998E-4</v>
      </c>
      <c r="M273" s="10"/>
      <c r="N273" s="10">
        <f t="shared" si="66"/>
        <v>-3.4499999999999886</v>
      </c>
      <c r="O273" s="10">
        <f t="shared" si="67"/>
        <v>3.2000000000000028E-2</v>
      </c>
      <c r="P273" s="10"/>
      <c r="Q273" s="10">
        <f t="shared" si="68"/>
        <v>-3.4500000000000025E-6</v>
      </c>
      <c r="R273" s="10">
        <f t="shared" si="69"/>
        <v>3200.0000000000291</v>
      </c>
      <c r="S273" s="10"/>
      <c r="T273" s="10">
        <f t="shared" si="70"/>
        <v>239800</v>
      </c>
      <c r="U273" s="10"/>
      <c r="V273" s="10">
        <f t="shared" si="71"/>
        <v>-1.0539309124158225</v>
      </c>
      <c r="W273" s="10"/>
      <c r="X273" s="10">
        <f t="shared" si="72"/>
        <v>0.37984917876282992</v>
      </c>
      <c r="Y273" s="10">
        <f t="shared" si="73"/>
        <v>2.4409405515396636</v>
      </c>
      <c r="Z273" s="10"/>
      <c r="AA273" s="10">
        <f t="shared" si="74"/>
        <v>5.7570948354823126E-3</v>
      </c>
      <c r="AB273" s="10">
        <f t="shared" si="75"/>
        <v>-5.4624973683390365E-3</v>
      </c>
      <c r="AC273" s="10"/>
      <c r="AD273" s="10">
        <f t="shared" si="76"/>
        <v>5.3798491787628295</v>
      </c>
      <c r="AE273" s="10">
        <f t="shared" si="77"/>
        <v>-3.5590594484603364</v>
      </c>
      <c r="AF273" s="10"/>
      <c r="AG273" s="10">
        <f t="shared" si="78"/>
        <v>5.7570948354825902E-3</v>
      </c>
      <c r="AH273" s="10">
        <f t="shared" si="79"/>
        <v>-5.4624973683390365E-3</v>
      </c>
    </row>
    <row r="274" spans="1:34" x14ac:dyDescent="0.2">
      <c r="A274" s="10">
        <v>-91</v>
      </c>
      <c r="B274" s="10">
        <v>272.57</v>
      </c>
      <c r="C274" s="10">
        <f t="shared" si="64"/>
        <v>2.7256999999999997E-4</v>
      </c>
      <c r="D274" s="10"/>
      <c r="E274" s="10">
        <v>2.4300000000000002</v>
      </c>
      <c r="F274" s="10"/>
      <c r="G274" s="10">
        <v>2.5110000000000001</v>
      </c>
      <c r="H274" s="10">
        <v>2.504</v>
      </c>
      <c r="I274" s="10">
        <v>2.5249999999999999</v>
      </c>
      <c r="J274" s="10">
        <v>2.1779999999999999</v>
      </c>
      <c r="K274" s="10"/>
      <c r="L274" s="10">
        <f t="shared" si="65"/>
        <v>2.7256999999999997E-4</v>
      </c>
      <c r="M274" s="10"/>
      <c r="N274" s="10">
        <f t="shared" si="66"/>
        <v>-3.4800000000000182</v>
      </c>
      <c r="O274" s="10">
        <f t="shared" si="67"/>
        <v>3.7999999999999812E-2</v>
      </c>
      <c r="P274" s="10"/>
      <c r="Q274" s="10">
        <f t="shared" si="68"/>
        <v>-3.479999999999987E-6</v>
      </c>
      <c r="R274" s="10">
        <f t="shared" si="69"/>
        <v>3799.9999999999709</v>
      </c>
      <c r="S274" s="10"/>
      <c r="T274" s="10">
        <f t="shared" si="70"/>
        <v>243000.00000000003</v>
      </c>
      <c r="U274" s="10"/>
      <c r="V274" s="10">
        <f t="shared" si="71"/>
        <v>-1.2075776751365475</v>
      </c>
      <c r="W274" s="10"/>
      <c r="X274" s="10">
        <f t="shared" si="72"/>
        <v>0.38560627359831223</v>
      </c>
      <c r="Y274" s="10">
        <f t="shared" si="73"/>
        <v>2.4354780541713246</v>
      </c>
      <c r="Z274" s="10"/>
      <c r="AA274" s="10">
        <f t="shared" si="74"/>
        <v>6.7388817628918352E-3</v>
      </c>
      <c r="AB274" s="10">
        <f t="shared" si="75"/>
        <v>-5.5804954841769394E-3</v>
      </c>
      <c r="AC274" s="10"/>
      <c r="AD274" s="10">
        <f t="shared" si="76"/>
        <v>5.3856062735983121</v>
      </c>
      <c r="AE274" s="10">
        <f t="shared" si="77"/>
        <v>-3.5645219458286754</v>
      </c>
      <c r="AF274" s="10"/>
      <c r="AG274" s="10">
        <f t="shared" si="78"/>
        <v>6.7388817628923903E-3</v>
      </c>
      <c r="AH274" s="10">
        <f t="shared" si="79"/>
        <v>-5.5804954841769394E-3</v>
      </c>
    </row>
    <row r="275" spans="1:34" x14ac:dyDescent="0.2">
      <c r="A275" s="10">
        <v>-90</v>
      </c>
      <c r="B275" s="10">
        <v>269.08999999999997</v>
      </c>
      <c r="C275" s="10">
        <f t="shared" si="64"/>
        <v>2.6908999999999999E-4</v>
      </c>
      <c r="D275" s="10"/>
      <c r="E275" s="10">
        <v>2.468</v>
      </c>
      <c r="F275" s="10"/>
      <c r="G275" s="10">
        <v>2.56</v>
      </c>
      <c r="H275" s="10">
        <v>2.536</v>
      </c>
      <c r="I275" s="10">
        <v>2.5649999999999999</v>
      </c>
      <c r="J275" s="10">
        <v>2.2130000000000001</v>
      </c>
      <c r="K275" s="10"/>
      <c r="L275" s="10">
        <f t="shared" si="65"/>
        <v>2.6908999999999999E-4</v>
      </c>
      <c r="M275" s="10"/>
      <c r="N275" s="10">
        <f t="shared" si="66"/>
        <v>-3.4899999999999523</v>
      </c>
      <c r="O275" s="10">
        <f t="shared" si="67"/>
        <v>4.4000000000000039E-2</v>
      </c>
      <c r="P275" s="10"/>
      <c r="Q275" s="10">
        <f t="shared" si="68"/>
        <v>-3.4899999999999818E-6</v>
      </c>
      <c r="R275" s="10">
        <f t="shared" si="69"/>
        <v>4400</v>
      </c>
      <c r="S275" s="10"/>
      <c r="T275" s="10">
        <f t="shared" si="70"/>
        <v>246800</v>
      </c>
      <c r="U275" s="10"/>
      <c r="V275" s="10">
        <f t="shared" si="71"/>
        <v>-1.3536459934141396</v>
      </c>
      <c r="W275" s="10"/>
      <c r="X275" s="10">
        <f t="shared" si="72"/>
        <v>0.39234515536120407</v>
      </c>
      <c r="Y275" s="10">
        <f t="shared" si="73"/>
        <v>2.4298975586871476</v>
      </c>
      <c r="Z275" s="10"/>
      <c r="AA275" s="10">
        <f t="shared" si="74"/>
        <v>7.6744797039544621E-3</v>
      </c>
      <c r="AB275" s="10">
        <f t="shared" si="75"/>
        <v>-5.669487991167621E-3</v>
      </c>
      <c r="AC275" s="10"/>
      <c r="AD275" s="10">
        <f t="shared" si="76"/>
        <v>5.3923451553612045</v>
      </c>
      <c r="AE275" s="10">
        <f t="shared" si="77"/>
        <v>-3.5701024413128524</v>
      </c>
      <c r="AF275" s="10"/>
      <c r="AG275" s="10">
        <f t="shared" si="78"/>
        <v>7.6744797039536294E-3</v>
      </c>
      <c r="AH275" s="10">
        <f t="shared" si="79"/>
        <v>-5.669487991167621E-3</v>
      </c>
    </row>
    <row r="276" spans="1:34" x14ac:dyDescent="0.2">
      <c r="A276" s="10">
        <v>-89</v>
      </c>
      <c r="B276" s="10">
        <v>265.60000000000002</v>
      </c>
      <c r="C276" s="10">
        <f t="shared" si="64"/>
        <v>2.656E-4</v>
      </c>
      <c r="D276" s="10"/>
      <c r="E276" s="10">
        <v>2.512</v>
      </c>
      <c r="F276" s="10"/>
      <c r="G276" s="10">
        <v>2.605</v>
      </c>
      <c r="H276" s="10">
        <v>2.5720000000000001</v>
      </c>
      <c r="I276" s="10">
        <v>2.6179999999999999</v>
      </c>
      <c r="J276" s="10">
        <v>2.2549999999999999</v>
      </c>
      <c r="K276" s="10"/>
      <c r="L276" s="10">
        <f t="shared" si="65"/>
        <v>2.656E-4</v>
      </c>
      <c r="M276" s="10"/>
      <c r="N276" s="10">
        <f t="shared" si="66"/>
        <v>-3.5100000000000477</v>
      </c>
      <c r="O276" s="10">
        <f t="shared" si="67"/>
        <v>5.699999999999994E-2</v>
      </c>
      <c r="P276" s="10"/>
      <c r="Q276" s="10">
        <f t="shared" si="68"/>
        <v>-3.5100000000000257E-6</v>
      </c>
      <c r="R276" s="10">
        <f t="shared" si="69"/>
        <v>5700</v>
      </c>
      <c r="S276" s="10"/>
      <c r="T276" s="10">
        <f t="shared" si="70"/>
        <v>251200</v>
      </c>
      <c r="U276" s="10"/>
      <c r="V276" s="10">
        <f t="shared" si="71"/>
        <v>-1.6865888422086772</v>
      </c>
      <c r="W276" s="10"/>
      <c r="X276" s="10">
        <f t="shared" si="72"/>
        <v>0.40001963506515853</v>
      </c>
      <c r="Y276" s="10">
        <f t="shared" si="73"/>
        <v>2.42422807069598</v>
      </c>
      <c r="Z276" s="10"/>
      <c r="AA276" s="10">
        <f t="shared" si="74"/>
        <v>9.7444692011876555E-3</v>
      </c>
      <c r="AB276" s="10">
        <f t="shared" si="75"/>
        <v>-5.7776198663965772E-3</v>
      </c>
      <c r="AC276" s="10"/>
      <c r="AD276" s="10">
        <f t="shared" si="76"/>
        <v>5.4000196350651581</v>
      </c>
      <c r="AE276" s="10">
        <f t="shared" si="77"/>
        <v>-3.57577192930402</v>
      </c>
      <c r="AF276" s="10"/>
      <c r="AG276" s="10">
        <f t="shared" si="78"/>
        <v>9.7444692011876555E-3</v>
      </c>
      <c r="AH276" s="10">
        <f t="shared" si="79"/>
        <v>-5.7776198663965772E-3</v>
      </c>
    </row>
    <row r="277" spans="1:34" x14ac:dyDescent="0.2">
      <c r="A277" s="10">
        <v>-88</v>
      </c>
      <c r="B277" s="10">
        <v>262.08999999999997</v>
      </c>
      <c r="C277" s="10">
        <f t="shared" si="64"/>
        <v>2.6208999999999998E-4</v>
      </c>
      <c r="D277" s="10"/>
      <c r="E277" s="10">
        <v>2.569</v>
      </c>
      <c r="F277" s="10"/>
      <c r="G277" s="10">
        <v>2.6560000000000001</v>
      </c>
      <c r="H277" s="10">
        <v>2.63</v>
      </c>
      <c r="I277" s="10">
        <v>2.6829999999999998</v>
      </c>
      <c r="J277" s="10">
        <v>2.3069999999999999</v>
      </c>
      <c r="K277" s="10"/>
      <c r="L277" s="10">
        <f t="shared" si="65"/>
        <v>2.6208999999999998E-4</v>
      </c>
      <c r="M277" s="10"/>
      <c r="N277" s="10">
        <f t="shared" si="66"/>
        <v>-3.5199999999999818</v>
      </c>
      <c r="O277" s="10">
        <f t="shared" si="67"/>
        <v>5.2999999999999936E-2</v>
      </c>
      <c r="P277" s="10"/>
      <c r="Q277" s="10">
        <f t="shared" si="68"/>
        <v>-3.5200000000000205E-6</v>
      </c>
      <c r="R277" s="10">
        <f t="shared" si="69"/>
        <v>5300</v>
      </c>
      <c r="S277" s="10"/>
      <c r="T277" s="10">
        <f t="shared" si="70"/>
        <v>256900</v>
      </c>
      <c r="U277" s="10"/>
      <c r="V277" s="10">
        <f t="shared" si="71"/>
        <v>-1.5102361651539675</v>
      </c>
      <c r="W277" s="10"/>
      <c r="X277" s="10">
        <f t="shared" si="72"/>
        <v>0.40976410426634619</v>
      </c>
      <c r="Y277" s="10">
        <f t="shared" si="73"/>
        <v>2.4184504508295834</v>
      </c>
      <c r="Z277" s="10"/>
      <c r="AA277" s="10">
        <f t="shared" si="74"/>
        <v>8.8685830877192617E-3</v>
      </c>
      <c r="AB277" s="10">
        <f t="shared" si="75"/>
        <v>-5.8723153983111231E-3</v>
      </c>
      <c r="AC277" s="10"/>
      <c r="AD277" s="10">
        <f t="shared" si="76"/>
        <v>5.4097641042663458</v>
      </c>
      <c r="AE277" s="10">
        <f t="shared" si="77"/>
        <v>-3.5815495491704166</v>
      </c>
      <c r="AF277" s="10"/>
      <c r="AG277" s="10">
        <f t="shared" si="78"/>
        <v>8.8685830877199834E-3</v>
      </c>
      <c r="AH277" s="10">
        <f t="shared" si="79"/>
        <v>-5.8723153983111231E-3</v>
      </c>
    </row>
    <row r="278" spans="1:34" x14ac:dyDescent="0.2">
      <c r="A278" s="10">
        <v>-87</v>
      </c>
      <c r="B278" s="10">
        <v>258.57</v>
      </c>
      <c r="C278" s="10">
        <f t="shared" si="64"/>
        <v>2.5856999999999996E-4</v>
      </c>
      <c r="D278" s="10"/>
      <c r="E278" s="10">
        <v>2.6219999999999999</v>
      </c>
      <c r="F278" s="10"/>
      <c r="G278" s="10">
        <v>2.7069999999999999</v>
      </c>
      <c r="H278" s="10">
        <v>2.6909999999999998</v>
      </c>
      <c r="I278" s="10">
        <v>2.738</v>
      </c>
      <c r="J278" s="10">
        <v>2.351</v>
      </c>
      <c r="K278" s="10"/>
      <c r="L278" s="10">
        <f t="shared" si="65"/>
        <v>2.5856999999999996E-4</v>
      </c>
      <c r="M278" s="10"/>
      <c r="N278" s="10">
        <f t="shared" si="66"/>
        <v>-3.539999999999992</v>
      </c>
      <c r="O278" s="10">
        <f t="shared" si="67"/>
        <v>4.2000000000000259E-2</v>
      </c>
      <c r="P278" s="10"/>
      <c r="Q278" s="10">
        <f t="shared" si="68"/>
        <v>-3.5399999999999559E-6</v>
      </c>
      <c r="R278" s="10">
        <f t="shared" si="69"/>
        <v>4200</v>
      </c>
      <c r="S278" s="10"/>
      <c r="T278" s="10">
        <f t="shared" si="70"/>
        <v>262200</v>
      </c>
      <c r="U278" s="10"/>
      <c r="V278" s="10">
        <f t="shared" si="71"/>
        <v>-1.1527792394272596</v>
      </c>
      <c r="W278" s="10"/>
      <c r="X278" s="10">
        <f t="shared" si="72"/>
        <v>0.41863268735406545</v>
      </c>
      <c r="Y278" s="10">
        <f t="shared" si="73"/>
        <v>2.4125781354312723</v>
      </c>
      <c r="Z278" s="10"/>
      <c r="AA278" s="10">
        <f t="shared" si="74"/>
        <v>6.9015331441980576E-3</v>
      </c>
      <c r="AB278" s="10">
        <f t="shared" si="75"/>
        <v>-5.9868645341203397E-3</v>
      </c>
      <c r="AC278" s="10"/>
      <c r="AD278" s="10">
        <f t="shared" si="76"/>
        <v>5.4186326873540658</v>
      </c>
      <c r="AE278" s="10">
        <f t="shared" si="77"/>
        <v>-3.5874218645687277</v>
      </c>
      <c r="AF278" s="10"/>
      <c r="AG278" s="10">
        <f t="shared" si="78"/>
        <v>6.9015331441972805E-3</v>
      </c>
      <c r="AH278" s="10">
        <f t="shared" si="79"/>
        <v>-5.9868645341203397E-3</v>
      </c>
    </row>
    <row r="279" spans="1:34" x14ac:dyDescent="0.2">
      <c r="A279" s="10">
        <v>-86</v>
      </c>
      <c r="B279" s="10">
        <v>255.03</v>
      </c>
      <c r="C279" s="10">
        <f t="shared" si="64"/>
        <v>2.5503E-4</v>
      </c>
      <c r="D279" s="10"/>
      <c r="E279" s="10">
        <v>2.6640000000000001</v>
      </c>
      <c r="F279" s="10"/>
      <c r="G279" s="10">
        <v>2.7570000000000001</v>
      </c>
      <c r="H279" s="10">
        <v>2.7410000000000001</v>
      </c>
      <c r="I279" s="10">
        <v>2.782</v>
      </c>
      <c r="J279" s="10">
        <v>2.375</v>
      </c>
      <c r="K279" s="10"/>
      <c r="L279" s="10">
        <f t="shared" si="65"/>
        <v>2.5503E-4</v>
      </c>
      <c r="M279" s="10"/>
      <c r="N279" s="10">
        <f t="shared" si="66"/>
        <v>-3.5600000000000023</v>
      </c>
      <c r="O279" s="10">
        <f t="shared" si="67"/>
        <v>4.0000000000000036E-2</v>
      </c>
      <c r="P279" s="10"/>
      <c r="Q279" s="10">
        <f t="shared" si="68"/>
        <v>-3.5599999999999998E-6</v>
      </c>
      <c r="R279" s="10">
        <f t="shared" si="69"/>
        <v>4000</v>
      </c>
      <c r="S279" s="10"/>
      <c r="T279" s="10">
        <f t="shared" si="70"/>
        <v>266400</v>
      </c>
      <c r="U279" s="10"/>
      <c r="V279" s="10">
        <f t="shared" si="71"/>
        <v>-1.0601756434691971</v>
      </c>
      <c r="W279" s="10"/>
      <c r="X279" s="10">
        <f t="shared" si="72"/>
        <v>0.4255342204982635</v>
      </c>
      <c r="Y279" s="10">
        <f t="shared" si="73"/>
        <v>2.406591270897152</v>
      </c>
      <c r="Z279" s="10"/>
      <c r="AA279" s="10">
        <f t="shared" si="74"/>
        <v>6.4724667713348394E-3</v>
      </c>
      <c r="AB279" s="10">
        <f t="shared" si="75"/>
        <v>-6.1050891059477586E-3</v>
      </c>
      <c r="AC279" s="10"/>
      <c r="AD279" s="10">
        <f t="shared" si="76"/>
        <v>5.4255342204982631</v>
      </c>
      <c r="AE279" s="10">
        <f t="shared" si="77"/>
        <v>-3.593408729102848</v>
      </c>
      <c r="AF279" s="10"/>
      <c r="AG279" s="10">
        <f t="shared" si="78"/>
        <v>6.4724667713349504E-3</v>
      </c>
      <c r="AH279" s="10">
        <f t="shared" si="79"/>
        <v>-6.1050891059477586E-3</v>
      </c>
    </row>
    <row r="280" spans="1:34" x14ac:dyDescent="0.2">
      <c r="A280" s="10">
        <v>-85</v>
      </c>
      <c r="B280" s="10">
        <v>251.47</v>
      </c>
      <c r="C280" s="10">
        <f t="shared" si="64"/>
        <v>2.5147E-4</v>
      </c>
      <c r="D280" s="10"/>
      <c r="E280" s="10">
        <v>2.7040000000000002</v>
      </c>
      <c r="F280" s="10"/>
      <c r="G280" s="10">
        <v>2.806</v>
      </c>
      <c r="H280" s="10">
        <v>2.7869999999999999</v>
      </c>
      <c r="I280" s="10">
        <v>2.823</v>
      </c>
      <c r="J280" s="10">
        <v>2.399</v>
      </c>
      <c r="K280" s="10"/>
      <c r="L280" s="10">
        <f t="shared" si="65"/>
        <v>2.5147E-4</v>
      </c>
      <c r="M280" s="10"/>
      <c r="N280" s="10">
        <f t="shared" si="66"/>
        <v>-3.5699999999999932</v>
      </c>
      <c r="O280" s="10">
        <f t="shared" si="67"/>
        <v>3.6999999999999922E-2</v>
      </c>
      <c r="P280" s="10"/>
      <c r="Q280" s="10">
        <f t="shared" si="68"/>
        <v>-3.5699999999999946E-6</v>
      </c>
      <c r="R280" s="10">
        <f t="shared" si="69"/>
        <v>3700</v>
      </c>
      <c r="S280" s="10"/>
      <c r="T280" s="10">
        <f t="shared" si="70"/>
        <v>270400</v>
      </c>
      <c r="U280" s="10"/>
      <c r="V280" s="10">
        <f t="shared" si="71"/>
        <v>-0.95051146121244634</v>
      </c>
      <c r="W280" s="10"/>
      <c r="X280" s="10">
        <f t="shared" si="72"/>
        <v>0.43200668726959834</v>
      </c>
      <c r="Y280" s="10">
        <f t="shared" si="73"/>
        <v>2.4004861817912042</v>
      </c>
      <c r="Z280" s="10"/>
      <c r="AA280" s="10">
        <f t="shared" si="74"/>
        <v>5.9023482699000485E-3</v>
      </c>
      <c r="AB280" s="10">
        <f t="shared" si="75"/>
        <v>-6.2096550233827763E-3</v>
      </c>
      <c r="AC280" s="10"/>
      <c r="AD280" s="10">
        <f t="shared" si="76"/>
        <v>5.432006687269598</v>
      </c>
      <c r="AE280" s="10">
        <f t="shared" si="77"/>
        <v>-3.5995138182087958</v>
      </c>
      <c r="AF280" s="10"/>
      <c r="AG280" s="10">
        <f t="shared" si="78"/>
        <v>5.9023482699007701E-3</v>
      </c>
      <c r="AH280" s="10">
        <f t="shared" si="79"/>
        <v>-6.2096550233827763E-3</v>
      </c>
    </row>
    <row r="281" spans="1:34" x14ac:dyDescent="0.2">
      <c r="A281" s="10">
        <v>-84</v>
      </c>
      <c r="B281" s="10">
        <v>247.9</v>
      </c>
      <c r="C281" s="10">
        <f t="shared" si="64"/>
        <v>2.4790000000000001E-4</v>
      </c>
      <c r="D281" s="10"/>
      <c r="E281" s="10">
        <v>2.7410000000000001</v>
      </c>
      <c r="F281" s="10"/>
      <c r="G281" s="10">
        <v>2.855</v>
      </c>
      <c r="H281" s="10">
        <v>2.8260000000000001</v>
      </c>
      <c r="I281" s="10">
        <v>2.863</v>
      </c>
      <c r="J281" s="10">
        <v>2.4220000000000002</v>
      </c>
      <c r="K281" s="10"/>
      <c r="L281" s="10">
        <f t="shared" si="65"/>
        <v>2.4790000000000001E-4</v>
      </c>
      <c r="M281" s="10"/>
      <c r="N281" s="10">
        <f t="shared" si="66"/>
        <v>-3.5800000000000125</v>
      </c>
      <c r="O281" s="10">
        <f t="shared" si="67"/>
        <v>4.1999999999999815E-2</v>
      </c>
      <c r="P281" s="10"/>
      <c r="Q281" s="10">
        <f t="shared" si="68"/>
        <v>-3.5800000000000437E-6</v>
      </c>
      <c r="R281" s="10">
        <f t="shared" si="69"/>
        <v>4200</v>
      </c>
      <c r="S281" s="10"/>
      <c r="T281" s="10">
        <f t="shared" si="70"/>
        <v>274100</v>
      </c>
      <c r="U281" s="10"/>
      <c r="V281" s="10">
        <f t="shared" si="71"/>
        <v>-1.0453760853056977</v>
      </c>
      <c r="W281" s="10"/>
      <c r="X281" s="10">
        <f t="shared" si="72"/>
        <v>0.43790903553949839</v>
      </c>
      <c r="Y281" s="10">
        <f t="shared" si="73"/>
        <v>2.3942765267678214</v>
      </c>
      <c r="Z281" s="10"/>
      <c r="AA281" s="10">
        <f t="shared" si="74"/>
        <v>6.6041707945445616E-3</v>
      </c>
      <c r="AB281" s="10">
        <f t="shared" si="75"/>
        <v>-6.3175070554755131E-3</v>
      </c>
      <c r="AC281" s="10"/>
      <c r="AD281" s="10">
        <f t="shared" si="76"/>
        <v>5.4379090355394988</v>
      </c>
      <c r="AE281" s="10">
        <f t="shared" si="77"/>
        <v>-3.6057234732321786</v>
      </c>
      <c r="AF281" s="10"/>
      <c r="AG281" s="10">
        <f t="shared" si="78"/>
        <v>6.6041707945441175E-3</v>
      </c>
      <c r="AH281" s="10">
        <f t="shared" si="79"/>
        <v>-6.3175070554755131E-3</v>
      </c>
    </row>
    <row r="282" spans="1:34" x14ac:dyDescent="0.2">
      <c r="A282" s="10">
        <v>-83</v>
      </c>
      <c r="B282" s="10">
        <v>244.32</v>
      </c>
      <c r="C282" s="10">
        <f t="shared" si="64"/>
        <v>2.4431999999999996E-4</v>
      </c>
      <c r="D282" s="10"/>
      <c r="E282" s="10">
        <v>2.7829999999999999</v>
      </c>
      <c r="F282" s="10"/>
      <c r="G282" s="10">
        <v>2.903</v>
      </c>
      <c r="H282" s="10">
        <v>2.8719999999999999</v>
      </c>
      <c r="I282" s="10">
        <v>2.9140000000000001</v>
      </c>
      <c r="J282" s="10">
        <v>2.4420000000000002</v>
      </c>
      <c r="K282" s="10"/>
      <c r="L282" s="10">
        <f t="shared" si="65"/>
        <v>2.4431999999999996E-4</v>
      </c>
      <c r="M282" s="10"/>
      <c r="N282" s="10">
        <f t="shared" si="66"/>
        <v>-3.5900000000000034</v>
      </c>
      <c r="O282" s="10">
        <f t="shared" si="67"/>
        <v>5.2000000000000046E-2</v>
      </c>
      <c r="P282" s="10"/>
      <c r="Q282" s="10">
        <f t="shared" si="68"/>
        <v>-3.5899999999999843E-6</v>
      </c>
      <c r="R282" s="10">
        <f t="shared" si="69"/>
        <v>5200</v>
      </c>
      <c r="S282" s="10"/>
      <c r="T282" s="10">
        <f t="shared" si="70"/>
        <v>278300</v>
      </c>
      <c r="U282" s="10"/>
      <c r="V282" s="10">
        <f t="shared" si="71"/>
        <v>-1.2505991860791004</v>
      </c>
      <c r="W282" s="10"/>
      <c r="X282" s="10">
        <f t="shared" si="72"/>
        <v>0.44451320633404295</v>
      </c>
      <c r="Y282" s="10">
        <f t="shared" si="73"/>
        <v>2.3879590197123459</v>
      </c>
      <c r="Z282" s="10"/>
      <c r="AA282" s="10">
        <f t="shared" si="74"/>
        <v>8.0398568948824023E-3</v>
      </c>
      <c r="AB282" s="10">
        <f t="shared" si="75"/>
        <v>-6.4288038760755839E-3</v>
      </c>
      <c r="AC282" s="10"/>
      <c r="AD282" s="10">
        <f t="shared" si="76"/>
        <v>5.4445132063340429</v>
      </c>
      <c r="AE282" s="10">
        <f t="shared" si="77"/>
        <v>-3.6120409802876541</v>
      </c>
      <c r="AF282" s="10"/>
      <c r="AG282" s="10">
        <f t="shared" si="78"/>
        <v>8.0398568948822913E-3</v>
      </c>
      <c r="AH282" s="10">
        <f t="shared" si="79"/>
        <v>-6.4288038760755839E-3</v>
      </c>
    </row>
    <row r="283" spans="1:34" x14ac:dyDescent="0.2">
      <c r="A283" s="10">
        <v>-82</v>
      </c>
      <c r="B283" s="10">
        <v>240.73</v>
      </c>
      <c r="C283" s="10">
        <f t="shared" si="64"/>
        <v>2.4072999999999998E-4</v>
      </c>
      <c r="D283" s="10"/>
      <c r="E283" s="10">
        <v>2.835</v>
      </c>
      <c r="F283" s="10"/>
      <c r="G283" s="10">
        <v>2.9529999999999998</v>
      </c>
      <c r="H283" s="10">
        <v>2.931</v>
      </c>
      <c r="I283" s="10">
        <v>2.9809999999999999</v>
      </c>
      <c r="J283" s="10">
        <v>2.4769999999999999</v>
      </c>
      <c r="K283" s="10"/>
      <c r="L283" s="10">
        <f t="shared" si="65"/>
        <v>2.4072999999999998E-4</v>
      </c>
      <c r="M283" s="10"/>
      <c r="N283" s="10">
        <f t="shared" si="66"/>
        <v>-3.6099999999999852</v>
      </c>
      <c r="O283" s="10">
        <f t="shared" si="67"/>
        <v>6.0000000000000053E-2</v>
      </c>
      <c r="P283" s="10"/>
      <c r="Q283" s="10">
        <f t="shared" si="68"/>
        <v>-3.6099999999999739E-6</v>
      </c>
      <c r="R283" s="10">
        <f t="shared" si="69"/>
        <v>6000</v>
      </c>
      <c r="S283" s="10"/>
      <c r="T283" s="10">
        <f t="shared" si="70"/>
        <v>283500</v>
      </c>
      <c r="U283" s="10"/>
      <c r="V283" s="10">
        <f t="shared" si="71"/>
        <v>-1.3860810566601363</v>
      </c>
      <c r="W283" s="10"/>
      <c r="X283" s="10">
        <f t="shared" si="72"/>
        <v>0.45255306322892536</v>
      </c>
      <c r="Y283" s="10">
        <f t="shared" si="73"/>
        <v>2.3815302158362703</v>
      </c>
      <c r="Z283" s="10"/>
      <c r="AA283" s="10">
        <f t="shared" si="74"/>
        <v>9.0955048345296441E-3</v>
      </c>
      <c r="AB283" s="10">
        <f t="shared" si="75"/>
        <v>-6.562029537036107E-3</v>
      </c>
      <c r="AC283" s="10"/>
      <c r="AD283" s="10">
        <f t="shared" si="76"/>
        <v>5.4525530632289252</v>
      </c>
      <c r="AE283" s="10">
        <f t="shared" si="77"/>
        <v>-3.6184697841637297</v>
      </c>
      <c r="AF283" s="10"/>
      <c r="AG283" s="10">
        <f t="shared" si="78"/>
        <v>9.0955048345300327E-3</v>
      </c>
      <c r="AH283" s="10">
        <f t="shared" si="79"/>
        <v>-6.562029537036107E-3</v>
      </c>
    </row>
    <row r="284" spans="1:34" x14ac:dyDescent="0.2">
      <c r="A284" s="10">
        <v>-81</v>
      </c>
      <c r="B284" s="10">
        <v>237.12</v>
      </c>
      <c r="C284" s="10">
        <f t="shared" si="64"/>
        <v>2.3712000000000001E-4</v>
      </c>
      <c r="D284" s="10"/>
      <c r="E284" s="10">
        <v>2.895</v>
      </c>
      <c r="F284" s="10"/>
      <c r="G284" s="10">
        <v>3.0190000000000001</v>
      </c>
      <c r="H284" s="10">
        <v>2.996</v>
      </c>
      <c r="I284" s="10">
        <v>3.056</v>
      </c>
      <c r="J284" s="10">
        <v>2.5099999999999998</v>
      </c>
      <c r="K284" s="10"/>
      <c r="L284" s="10">
        <f t="shared" si="65"/>
        <v>2.3712000000000001E-4</v>
      </c>
      <c r="M284" s="10"/>
      <c r="N284" s="10">
        <f t="shared" si="66"/>
        <v>-3.6100000000000136</v>
      </c>
      <c r="O284" s="10">
        <f t="shared" si="67"/>
        <v>6.1999999999999833E-2</v>
      </c>
      <c r="P284" s="10"/>
      <c r="Q284" s="10">
        <f t="shared" si="68"/>
        <v>-3.6100000000000281E-6</v>
      </c>
      <c r="R284" s="10">
        <f t="shared" si="69"/>
        <v>6200</v>
      </c>
      <c r="S284" s="10"/>
      <c r="T284" s="10">
        <f t="shared" si="70"/>
        <v>289500</v>
      </c>
      <c r="U284" s="10"/>
      <c r="V284" s="10">
        <f t="shared" si="71"/>
        <v>-1.3812347944365604</v>
      </c>
      <c r="W284" s="10"/>
      <c r="X284" s="10">
        <f t="shared" si="72"/>
        <v>0.461648568063455</v>
      </c>
      <c r="Y284" s="10">
        <f t="shared" si="73"/>
        <v>2.3749681862992342</v>
      </c>
      <c r="Z284" s="10"/>
      <c r="AA284" s="10">
        <f t="shared" si="74"/>
        <v>9.202756462662609E-3</v>
      </c>
      <c r="AB284" s="10">
        <f t="shared" si="75"/>
        <v>-6.662702459951042E-3</v>
      </c>
      <c r="AC284" s="10"/>
      <c r="AD284" s="10">
        <f t="shared" si="76"/>
        <v>5.4616485680634552</v>
      </c>
      <c r="AE284" s="10">
        <f t="shared" si="77"/>
        <v>-3.6250318137007658</v>
      </c>
      <c r="AF284" s="10"/>
      <c r="AG284" s="10">
        <f t="shared" si="78"/>
        <v>9.2027564626624425E-3</v>
      </c>
      <c r="AH284" s="10">
        <f t="shared" si="79"/>
        <v>-6.662702459951042E-3</v>
      </c>
    </row>
    <row r="285" spans="1:34" x14ac:dyDescent="0.2">
      <c r="A285" s="10">
        <v>-80</v>
      </c>
      <c r="B285" s="10">
        <v>233.51</v>
      </c>
      <c r="C285" s="10">
        <f t="shared" si="64"/>
        <v>2.3350999999999998E-4</v>
      </c>
      <c r="D285" s="10"/>
      <c r="E285" s="10">
        <v>2.9569999999999999</v>
      </c>
      <c r="F285" s="10"/>
      <c r="G285" s="10">
        <v>3.089</v>
      </c>
      <c r="H285" s="10">
        <v>3.0619999999999998</v>
      </c>
      <c r="I285" s="10">
        <v>3.1230000000000002</v>
      </c>
      <c r="J285" s="10">
        <v>2.5529999999999999</v>
      </c>
      <c r="K285" s="10"/>
      <c r="L285" s="10">
        <f t="shared" si="65"/>
        <v>2.3350999999999998E-4</v>
      </c>
      <c r="M285" s="10"/>
      <c r="N285" s="10">
        <f t="shared" si="66"/>
        <v>-3.6099999999999852</v>
      </c>
      <c r="O285" s="10">
        <f t="shared" si="67"/>
        <v>6.899999999999995E-2</v>
      </c>
      <c r="P285" s="10"/>
      <c r="Q285" s="10">
        <f t="shared" si="68"/>
        <v>-3.6099999999999739E-6</v>
      </c>
      <c r="R285" s="10">
        <f t="shared" si="69"/>
        <v>6900</v>
      </c>
      <c r="S285" s="10"/>
      <c r="T285" s="10">
        <f t="shared" si="70"/>
        <v>295700</v>
      </c>
      <c r="U285" s="10"/>
      <c r="V285" s="10">
        <f t="shared" si="71"/>
        <v>-1.4804670880917405</v>
      </c>
      <c r="W285" s="10"/>
      <c r="X285" s="10">
        <f t="shared" si="72"/>
        <v>0.47085132452611761</v>
      </c>
      <c r="Y285" s="10">
        <f t="shared" si="73"/>
        <v>2.3683054838392832</v>
      </c>
      <c r="Z285" s="10"/>
      <c r="AA285" s="10">
        <f t="shared" si="74"/>
        <v>1.0017599161050272E-2</v>
      </c>
      <c r="AB285" s="10">
        <f t="shared" si="75"/>
        <v>-6.7665125700040463E-3</v>
      </c>
      <c r="AC285" s="10"/>
      <c r="AD285" s="10">
        <f t="shared" si="76"/>
        <v>5.4708513245261177</v>
      </c>
      <c r="AE285" s="10">
        <f t="shared" si="77"/>
        <v>-3.6316945161607168</v>
      </c>
      <c r="AF285" s="10"/>
      <c r="AG285" s="10">
        <f t="shared" si="78"/>
        <v>1.001759916105005E-2</v>
      </c>
      <c r="AH285" s="10">
        <f t="shared" si="79"/>
        <v>-6.7665125700040463E-3</v>
      </c>
    </row>
    <row r="286" spans="1:34" x14ac:dyDescent="0.2">
      <c r="A286" s="10">
        <v>-79</v>
      </c>
      <c r="B286" s="10">
        <v>229.9</v>
      </c>
      <c r="C286" s="10">
        <f t="shared" si="64"/>
        <v>2.299E-4</v>
      </c>
      <c r="D286" s="10"/>
      <c r="E286" s="10">
        <v>3.0259999999999998</v>
      </c>
      <c r="F286" s="10"/>
      <c r="G286" s="10">
        <v>3.1549999999999998</v>
      </c>
      <c r="H286" s="10">
        <v>3.1339999999999999</v>
      </c>
      <c r="I286" s="10">
        <v>3.18</v>
      </c>
      <c r="J286" s="10">
        <v>2.637</v>
      </c>
      <c r="K286" s="10"/>
      <c r="L286" s="10">
        <f t="shared" si="65"/>
        <v>2.299E-4</v>
      </c>
      <c r="M286" s="10"/>
      <c r="N286" s="10">
        <f t="shared" si="66"/>
        <v>-3.6299999999999955</v>
      </c>
      <c r="O286" s="10">
        <f t="shared" si="67"/>
        <v>8.1000000000000405E-2</v>
      </c>
      <c r="P286" s="10"/>
      <c r="Q286" s="10">
        <f t="shared" si="68"/>
        <v>-3.6300000000000178E-6</v>
      </c>
      <c r="R286" s="10">
        <f t="shared" si="69"/>
        <v>8100</v>
      </c>
      <c r="S286" s="10"/>
      <c r="T286" s="10">
        <f t="shared" si="70"/>
        <v>302600</v>
      </c>
      <c r="U286" s="10"/>
      <c r="V286" s="10">
        <f t="shared" si="71"/>
        <v>-1.6597712435504541</v>
      </c>
      <c r="W286" s="10"/>
      <c r="X286" s="10">
        <f t="shared" si="72"/>
        <v>0.48086892368716788</v>
      </c>
      <c r="Y286" s="10">
        <f t="shared" si="73"/>
        <v>2.3615389712692791</v>
      </c>
      <c r="Z286" s="10"/>
      <c r="AA286" s="10">
        <f t="shared" si="74"/>
        <v>1.1472329567806583E-2</v>
      </c>
      <c r="AB286" s="10">
        <f t="shared" si="75"/>
        <v>-6.9119944163302804E-3</v>
      </c>
      <c r="AC286" s="10"/>
      <c r="AD286" s="10">
        <f t="shared" si="76"/>
        <v>5.4808689236871677</v>
      </c>
      <c r="AE286" s="10">
        <f t="shared" si="77"/>
        <v>-3.6384610287307209</v>
      </c>
      <c r="AF286" s="10"/>
      <c r="AG286" s="10">
        <f t="shared" si="78"/>
        <v>1.1472329567806305E-2</v>
      </c>
      <c r="AH286" s="10">
        <f t="shared" si="79"/>
        <v>-6.9119944163302804E-3</v>
      </c>
    </row>
    <row r="287" spans="1:34" x14ac:dyDescent="0.2">
      <c r="A287" s="10">
        <v>-78</v>
      </c>
      <c r="B287" s="10">
        <v>226.27</v>
      </c>
      <c r="C287" s="10">
        <f t="shared" si="64"/>
        <v>2.2626999999999999E-4</v>
      </c>
      <c r="D287" s="10"/>
      <c r="E287" s="10">
        <v>3.1070000000000002</v>
      </c>
      <c r="F287" s="10"/>
      <c r="G287" s="10">
        <v>3.2250000000000001</v>
      </c>
      <c r="H287" s="10">
        <v>3.202</v>
      </c>
      <c r="I287" s="10">
        <v>3.2450000000000001</v>
      </c>
      <c r="J287" s="10">
        <v>2.7570000000000001</v>
      </c>
      <c r="K287" s="10"/>
      <c r="L287" s="10">
        <f t="shared" si="65"/>
        <v>2.2626999999999999E-4</v>
      </c>
      <c r="M287" s="10"/>
      <c r="N287" s="10">
        <f t="shared" si="66"/>
        <v>-3.6200000000000045</v>
      </c>
      <c r="O287" s="10">
        <f t="shared" si="67"/>
        <v>7.8999999999999737E-2</v>
      </c>
      <c r="P287" s="10"/>
      <c r="Q287" s="10">
        <f t="shared" si="68"/>
        <v>-3.6199999999999958E-6</v>
      </c>
      <c r="R287" s="10">
        <f t="shared" si="69"/>
        <v>7900</v>
      </c>
      <c r="S287" s="10"/>
      <c r="T287" s="10">
        <f t="shared" si="70"/>
        <v>310700</v>
      </c>
      <c r="U287" s="10"/>
      <c r="V287" s="10">
        <f t="shared" si="71"/>
        <v>-1.5568370025422709</v>
      </c>
      <c r="W287" s="10"/>
      <c r="X287" s="10">
        <f t="shared" si="72"/>
        <v>0.49234125325497446</v>
      </c>
      <c r="Y287" s="10">
        <f t="shared" si="73"/>
        <v>2.3546269768529489</v>
      </c>
      <c r="Z287" s="10"/>
      <c r="AA287" s="10">
        <f t="shared" si="74"/>
        <v>1.090451821013827E-2</v>
      </c>
      <c r="AB287" s="10">
        <f t="shared" si="75"/>
        <v>-7.0042773857070806E-3</v>
      </c>
      <c r="AC287" s="10"/>
      <c r="AD287" s="10">
        <f t="shared" si="76"/>
        <v>5.492341253254974</v>
      </c>
      <c r="AE287" s="10">
        <f t="shared" si="77"/>
        <v>-3.6453730231470511</v>
      </c>
      <c r="AF287" s="10"/>
      <c r="AG287" s="10">
        <f t="shared" si="78"/>
        <v>1.0904518210138825E-2</v>
      </c>
      <c r="AH287" s="10">
        <f t="shared" si="79"/>
        <v>-7.0042773857070806E-3</v>
      </c>
    </row>
    <row r="288" spans="1:34" x14ac:dyDescent="0.2">
      <c r="A288" s="10">
        <v>-77</v>
      </c>
      <c r="B288" s="10">
        <v>222.65</v>
      </c>
      <c r="C288" s="10">
        <f t="shared" si="64"/>
        <v>2.2264999999999999E-4</v>
      </c>
      <c r="D288" s="10"/>
      <c r="E288" s="10">
        <v>3.1859999999999999</v>
      </c>
      <c r="F288" s="10"/>
      <c r="G288" s="10">
        <v>3.2839999999999998</v>
      </c>
      <c r="H288" s="10">
        <v>3.2650000000000001</v>
      </c>
      <c r="I288" s="10">
        <v>3.3079999999999998</v>
      </c>
      <c r="J288" s="10">
        <v>2.887</v>
      </c>
      <c r="K288" s="10"/>
      <c r="L288" s="10">
        <f t="shared" si="65"/>
        <v>2.2264999999999999E-4</v>
      </c>
      <c r="M288" s="10"/>
      <c r="N288" s="10">
        <f t="shared" si="66"/>
        <v>-3.6299999999999955</v>
      </c>
      <c r="O288" s="10">
        <f t="shared" si="67"/>
        <v>7.7999999999999847E-2</v>
      </c>
      <c r="P288" s="10"/>
      <c r="Q288" s="10">
        <f t="shared" si="68"/>
        <v>-3.6299999999999907E-6</v>
      </c>
      <c r="R288" s="10">
        <f t="shared" si="69"/>
        <v>7800</v>
      </c>
      <c r="S288" s="10"/>
      <c r="T288" s="10">
        <f t="shared" si="70"/>
        <v>318600</v>
      </c>
      <c r="U288" s="10"/>
      <c r="V288" s="10">
        <f t="shared" si="71"/>
        <v>-1.4714230573784655</v>
      </c>
      <c r="W288" s="10"/>
      <c r="X288" s="10">
        <f t="shared" si="72"/>
        <v>0.50324577146511273</v>
      </c>
      <c r="Y288" s="10">
        <f t="shared" si="73"/>
        <v>2.3476226994672418</v>
      </c>
      <c r="Z288" s="10"/>
      <c r="AA288" s="10">
        <f t="shared" si="74"/>
        <v>1.050437861671083E-2</v>
      </c>
      <c r="AB288" s="10">
        <f t="shared" si="75"/>
        <v>-7.1389248415241191E-3</v>
      </c>
      <c r="AC288" s="10"/>
      <c r="AD288" s="10">
        <f t="shared" si="76"/>
        <v>5.5032457714651128</v>
      </c>
      <c r="AE288" s="10">
        <f t="shared" si="77"/>
        <v>-3.6523773005327582</v>
      </c>
      <c r="AF288" s="10"/>
      <c r="AG288" s="10">
        <f t="shared" si="78"/>
        <v>1.0504378616710497E-2</v>
      </c>
      <c r="AH288" s="10">
        <f t="shared" si="79"/>
        <v>-7.1389248415241191E-3</v>
      </c>
    </row>
    <row r="289" spans="1:34" x14ac:dyDescent="0.2">
      <c r="A289" s="10">
        <v>-76</v>
      </c>
      <c r="B289" s="10">
        <v>219.02</v>
      </c>
      <c r="C289" s="10">
        <f t="shared" si="64"/>
        <v>2.1902E-4</v>
      </c>
      <c r="D289" s="10"/>
      <c r="E289" s="10">
        <v>3.2639999999999998</v>
      </c>
      <c r="F289" s="10"/>
      <c r="G289" s="10">
        <v>3.351</v>
      </c>
      <c r="H289" s="10">
        <v>3.3239999999999998</v>
      </c>
      <c r="I289" s="10">
        <v>3.3690000000000002</v>
      </c>
      <c r="J289" s="10">
        <v>3.0110000000000001</v>
      </c>
      <c r="K289" s="10"/>
      <c r="L289" s="10">
        <f t="shared" si="65"/>
        <v>2.1902E-4</v>
      </c>
      <c r="M289" s="10"/>
      <c r="N289" s="10">
        <f t="shared" si="66"/>
        <v>-3.6400000000000148</v>
      </c>
      <c r="O289" s="10">
        <f t="shared" si="67"/>
        <v>7.3000000000000398E-2</v>
      </c>
      <c r="P289" s="10"/>
      <c r="Q289" s="10">
        <f t="shared" si="68"/>
        <v>-3.6400000000000126E-6</v>
      </c>
      <c r="R289" s="10">
        <f t="shared" si="69"/>
        <v>7300</v>
      </c>
      <c r="S289" s="10"/>
      <c r="T289" s="10">
        <f t="shared" si="70"/>
        <v>326400</v>
      </c>
      <c r="U289" s="10"/>
      <c r="V289" s="10">
        <f t="shared" si="71"/>
        <v>-1.3198029694534452</v>
      </c>
      <c r="W289" s="10"/>
      <c r="X289" s="10">
        <f t="shared" si="72"/>
        <v>0.51375015008182356</v>
      </c>
      <c r="Y289" s="10">
        <f t="shared" si="73"/>
        <v>2.3404837746257177</v>
      </c>
      <c r="Z289" s="10"/>
      <c r="AA289" s="10">
        <f t="shared" si="74"/>
        <v>9.6060565729692016E-3</v>
      </c>
      <c r="AB289" s="10">
        <f t="shared" si="75"/>
        <v>-7.2784020003737737E-3</v>
      </c>
      <c r="AC289" s="10"/>
      <c r="AD289" s="10">
        <f t="shared" si="76"/>
        <v>5.5137501500818233</v>
      </c>
      <c r="AE289" s="10">
        <f t="shared" si="77"/>
        <v>-3.6595162253742823</v>
      </c>
      <c r="AF289" s="10"/>
      <c r="AG289" s="10">
        <f t="shared" si="78"/>
        <v>9.6060565729692016E-3</v>
      </c>
      <c r="AH289" s="10">
        <f t="shared" si="79"/>
        <v>-7.2784020003737737E-3</v>
      </c>
    </row>
    <row r="290" spans="1:34" x14ac:dyDescent="0.2">
      <c r="A290" s="10">
        <v>-75</v>
      </c>
      <c r="B290" s="10">
        <v>215.38</v>
      </c>
      <c r="C290" s="10">
        <f t="shared" si="64"/>
        <v>2.1537999999999999E-4</v>
      </c>
      <c r="D290" s="10"/>
      <c r="E290" s="10">
        <v>3.3370000000000002</v>
      </c>
      <c r="F290" s="10"/>
      <c r="G290" s="10">
        <v>3.419</v>
      </c>
      <c r="H290" s="10">
        <v>3.3889999999999998</v>
      </c>
      <c r="I290" s="10">
        <v>3.4350000000000001</v>
      </c>
      <c r="J290" s="10">
        <v>3.1040000000000001</v>
      </c>
      <c r="K290" s="10"/>
      <c r="L290" s="10">
        <f t="shared" si="65"/>
        <v>2.1537999999999999E-4</v>
      </c>
      <c r="M290" s="10"/>
      <c r="N290" s="10">
        <f t="shared" si="66"/>
        <v>-3.6299999999999955</v>
      </c>
      <c r="O290" s="10">
        <f t="shared" si="67"/>
        <v>8.1999999999999851E-2</v>
      </c>
      <c r="P290" s="10"/>
      <c r="Q290" s="10">
        <f t="shared" si="68"/>
        <v>-3.6299999999999907E-6</v>
      </c>
      <c r="R290" s="10">
        <f t="shared" si="69"/>
        <v>8200</v>
      </c>
      <c r="S290" s="10"/>
      <c r="T290" s="10">
        <f t="shared" si="70"/>
        <v>333700</v>
      </c>
      <c r="U290" s="10"/>
      <c r="V290" s="10">
        <f t="shared" si="71"/>
        <v>-1.4281983714346702</v>
      </c>
      <c r="W290" s="10"/>
      <c r="X290" s="10">
        <f t="shared" si="72"/>
        <v>0.52335620665479277</v>
      </c>
      <c r="Y290" s="10">
        <f t="shared" si="73"/>
        <v>2.3332053726253439</v>
      </c>
      <c r="Z290" s="10"/>
      <c r="AA290" s="10">
        <f t="shared" si="74"/>
        <v>1.0542894141801873E-2</v>
      </c>
      <c r="AB290" s="10">
        <f t="shared" si="75"/>
        <v>-7.3819536225991911E-3</v>
      </c>
      <c r="AC290" s="10"/>
      <c r="AD290" s="10">
        <f t="shared" si="76"/>
        <v>5.5233562066547925</v>
      </c>
      <c r="AE290" s="10">
        <f t="shared" si="77"/>
        <v>-3.6667946273746561</v>
      </c>
      <c r="AF290" s="10"/>
      <c r="AG290" s="10">
        <f t="shared" si="78"/>
        <v>1.0542894141802428E-2</v>
      </c>
      <c r="AH290" s="10">
        <f t="shared" si="79"/>
        <v>-7.3819536225991911E-3</v>
      </c>
    </row>
    <row r="291" spans="1:34" x14ac:dyDescent="0.2">
      <c r="A291" s="10">
        <v>-74</v>
      </c>
      <c r="B291" s="10">
        <v>211.75</v>
      </c>
      <c r="C291" s="10">
        <f t="shared" si="64"/>
        <v>2.1175E-4</v>
      </c>
      <c r="D291" s="10"/>
      <c r="E291" s="10">
        <v>3.419</v>
      </c>
      <c r="F291" s="10"/>
      <c r="G291" s="10">
        <v>3.4940000000000002</v>
      </c>
      <c r="H291" s="10">
        <v>3.476</v>
      </c>
      <c r="I291" s="10">
        <v>3.516</v>
      </c>
      <c r="J291" s="10">
        <v>3.1909999999999998</v>
      </c>
      <c r="K291" s="10"/>
      <c r="L291" s="10">
        <f t="shared" si="65"/>
        <v>2.1175E-4</v>
      </c>
      <c r="M291" s="10"/>
      <c r="N291" s="10">
        <f t="shared" si="66"/>
        <v>-3.6299999999999955</v>
      </c>
      <c r="O291" s="10">
        <f t="shared" si="67"/>
        <v>9.8999999999999755E-2</v>
      </c>
      <c r="P291" s="10"/>
      <c r="Q291" s="10">
        <f t="shared" si="68"/>
        <v>-3.6299999999999907E-6</v>
      </c>
      <c r="R291" s="10">
        <f t="shared" si="69"/>
        <v>9900</v>
      </c>
      <c r="S291" s="10"/>
      <c r="T291" s="10">
        <f t="shared" si="70"/>
        <v>341900</v>
      </c>
      <c r="U291" s="10"/>
      <c r="V291" s="10">
        <f t="shared" si="71"/>
        <v>-1.6507845142913093</v>
      </c>
      <c r="W291" s="10"/>
      <c r="X291" s="10">
        <f t="shared" si="72"/>
        <v>0.53389910079659464</v>
      </c>
      <c r="Y291" s="10">
        <f t="shared" si="73"/>
        <v>2.3258234190027447</v>
      </c>
      <c r="Z291" s="10"/>
      <c r="AA291" s="10">
        <f t="shared" si="74"/>
        <v>1.239673432484778E-2</v>
      </c>
      <c r="AB291" s="10">
        <f t="shared" si="75"/>
        <v>-7.5096017787457114E-3</v>
      </c>
      <c r="AC291" s="10"/>
      <c r="AD291" s="10">
        <f t="shared" si="76"/>
        <v>5.533899100796595</v>
      </c>
      <c r="AE291" s="10">
        <f t="shared" si="77"/>
        <v>-3.6741765809972553</v>
      </c>
      <c r="AF291" s="10"/>
      <c r="AG291" s="10">
        <f t="shared" si="78"/>
        <v>1.2396734324847891E-2</v>
      </c>
      <c r="AH291" s="10">
        <f t="shared" si="79"/>
        <v>-7.5096017787457114E-3</v>
      </c>
    </row>
    <row r="292" spans="1:34" x14ac:dyDescent="0.2">
      <c r="A292" s="10">
        <v>-73</v>
      </c>
      <c r="B292" s="10">
        <v>208.12</v>
      </c>
      <c r="C292" s="10">
        <f t="shared" si="64"/>
        <v>2.0812000000000001E-4</v>
      </c>
      <c r="D292" s="10"/>
      <c r="E292" s="10">
        <v>3.5179999999999998</v>
      </c>
      <c r="F292" s="10"/>
      <c r="G292" s="10">
        <v>3.5790000000000002</v>
      </c>
      <c r="H292" s="10">
        <v>3.5619999999999998</v>
      </c>
      <c r="I292" s="10">
        <v>3.613</v>
      </c>
      <c r="J292" s="10">
        <v>3.3170000000000002</v>
      </c>
      <c r="K292" s="10"/>
      <c r="L292" s="10">
        <f t="shared" si="65"/>
        <v>2.0812000000000001E-4</v>
      </c>
      <c r="M292" s="10"/>
      <c r="N292" s="10">
        <f t="shared" si="66"/>
        <v>-3.6299999999999955</v>
      </c>
      <c r="O292" s="10">
        <f t="shared" si="67"/>
        <v>0.11100000000000021</v>
      </c>
      <c r="P292" s="10"/>
      <c r="Q292" s="10">
        <f t="shared" si="68"/>
        <v>-3.6300000000000178E-6</v>
      </c>
      <c r="R292" s="10">
        <f t="shared" si="69"/>
        <v>11100</v>
      </c>
      <c r="S292" s="10"/>
      <c r="T292" s="10">
        <f t="shared" si="70"/>
        <v>351800</v>
      </c>
      <c r="U292" s="10"/>
      <c r="V292" s="10">
        <f t="shared" si="71"/>
        <v>-1.7654525055007593</v>
      </c>
      <c r="W292" s="10"/>
      <c r="X292" s="10">
        <f t="shared" si="72"/>
        <v>0.54629583512144242</v>
      </c>
      <c r="Y292" s="10">
        <f t="shared" si="73"/>
        <v>2.318313817223999</v>
      </c>
      <c r="Z292" s="10"/>
      <c r="AA292" s="10">
        <f t="shared" si="74"/>
        <v>1.3491133079114093E-2</v>
      </c>
      <c r="AB292" s="10">
        <f t="shared" si="75"/>
        <v>-7.6417422938752644E-3</v>
      </c>
      <c r="AC292" s="10"/>
      <c r="AD292" s="10">
        <f t="shared" si="76"/>
        <v>5.5462958351214429</v>
      </c>
      <c r="AE292" s="10">
        <f t="shared" si="77"/>
        <v>-3.681686182776001</v>
      </c>
      <c r="AF292" s="10"/>
      <c r="AG292" s="10">
        <f t="shared" si="78"/>
        <v>1.3491133079113204E-2</v>
      </c>
      <c r="AH292" s="10">
        <f t="shared" si="79"/>
        <v>-7.6417422938752644E-3</v>
      </c>
    </row>
    <row r="293" spans="1:34" x14ac:dyDescent="0.2">
      <c r="A293" s="10">
        <v>-72</v>
      </c>
      <c r="B293" s="10">
        <v>204.49</v>
      </c>
      <c r="C293" s="10">
        <f t="shared" si="64"/>
        <v>2.0448999999999999E-4</v>
      </c>
      <c r="D293" s="10"/>
      <c r="E293" s="10">
        <v>3.629</v>
      </c>
      <c r="F293" s="10"/>
      <c r="G293" s="10">
        <v>3.6789999999999998</v>
      </c>
      <c r="H293" s="10">
        <v>3.6539999999999999</v>
      </c>
      <c r="I293" s="10">
        <v>3.706</v>
      </c>
      <c r="J293" s="10">
        <v>3.4780000000000002</v>
      </c>
      <c r="K293" s="10"/>
      <c r="L293" s="10">
        <f t="shared" si="65"/>
        <v>2.0448999999999999E-4</v>
      </c>
      <c r="M293" s="10"/>
      <c r="N293" s="10">
        <f t="shared" si="66"/>
        <v>-3.6299999999999955</v>
      </c>
      <c r="O293" s="10">
        <f t="shared" si="67"/>
        <v>0.10599999999999987</v>
      </c>
      <c r="P293" s="10"/>
      <c r="Q293" s="10">
        <f t="shared" si="68"/>
        <v>-3.6299999999999907E-6</v>
      </c>
      <c r="R293" s="10">
        <f t="shared" si="69"/>
        <v>10600</v>
      </c>
      <c r="S293" s="10"/>
      <c r="T293" s="10">
        <f t="shared" si="70"/>
        <v>362900</v>
      </c>
      <c r="U293" s="10"/>
      <c r="V293" s="10">
        <f t="shared" si="71"/>
        <v>-1.6074372393245755</v>
      </c>
      <c r="W293" s="10"/>
      <c r="X293" s="10">
        <f t="shared" si="72"/>
        <v>0.55978696820055651</v>
      </c>
      <c r="Y293" s="10">
        <f t="shared" si="73"/>
        <v>2.3106720749301237</v>
      </c>
      <c r="Z293" s="10"/>
      <c r="AA293" s="10">
        <f t="shared" si="74"/>
        <v>1.2503637950861068E-2</v>
      </c>
      <c r="AB293" s="10">
        <f t="shared" si="75"/>
        <v>-7.7786165736184465E-3</v>
      </c>
      <c r="AC293" s="10"/>
      <c r="AD293" s="10">
        <f t="shared" si="76"/>
        <v>5.5597869682005561</v>
      </c>
      <c r="AE293" s="10">
        <f t="shared" si="77"/>
        <v>-3.6893279250698763</v>
      </c>
      <c r="AF293" s="10"/>
      <c r="AG293" s="10">
        <f t="shared" si="78"/>
        <v>1.2503637950861624E-2</v>
      </c>
      <c r="AH293" s="10">
        <f t="shared" si="79"/>
        <v>-7.7786165736184465E-3</v>
      </c>
    </row>
    <row r="294" spans="1:34" x14ac:dyDescent="0.2">
      <c r="A294" s="10">
        <v>-71</v>
      </c>
      <c r="B294" s="10">
        <v>200.86</v>
      </c>
      <c r="C294" s="10">
        <f t="shared" si="64"/>
        <v>2.0086E-4</v>
      </c>
      <c r="D294" s="10"/>
      <c r="E294" s="10">
        <v>3.7349999999999999</v>
      </c>
      <c r="F294" s="10"/>
      <c r="G294" s="10">
        <v>3.7749999999999999</v>
      </c>
      <c r="H294" s="10">
        <v>3.7450000000000001</v>
      </c>
      <c r="I294" s="10">
        <v>3.798</v>
      </c>
      <c r="J294" s="10">
        <v>3.6219999999999999</v>
      </c>
      <c r="K294" s="10"/>
      <c r="L294" s="10">
        <f t="shared" si="65"/>
        <v>2.0086E-4</v>
      </c>
      <c r="M294" s="10"/>
      <c r="N294" s="10">
        <f t="shared" si="66"/>
        <v>-3.6200000000000045</v>
      </c>
      <c r="O294" s="10">
        <f t="shared" si="67"/>
        <v>9.6999999999999975E-2</v>
      </c>
      <c r="P294" s="10"/>
      <c r="Q294" s="10">
        <f t="shared" si="68"/>
        <v>-3.6199999999999958E-6</v>
      </c>
      <c r="R294" s="10">
        <f t="shared" si="69"/>
        <v>9700</v>
      </c>
      <c r="S294" s="10"/>
      <c r="T294" s="10">
        <f t="shared" si="70"/>
        <v>373500</v>
      </c>
      <c r="U294" s="10"/>
      <c r="V294" s="10">
        <f t="shared" si="71"/>
        <v>-1.4097542957554896</v>
      </c>
      <c r="W294" s="10"/>
      <c r="X294" s="10">
        <f t="shared" si="72"/>
        <v>0.57229060615141758</v>
      </c>
      <c r="Y294" s="10">
        <f t="shared" si="73"/>
        <v>2.3028934583565053</v>
      </c>
      <c r="Z294" s="10"/>
      <c r="AA294" s="10">
        <f t="shared" si="74"/>
        <v>1.1134894255089178E-2</v>
      </c>
      <c r="AB294" s="10">
        <f t="shared" si="75"/>
        <v>-7.8984644974049445E-3</v>
      </c>
      <c r="AC294" s="10"/>
      <c r="AD294" s="10">
        <f t="shared" si="76"/>
        <v>5.5722906061514177</v>
      </c>
      <c r="AE294" s="10">
        <f t="shared" si="77"/>
        <v>-3.6971065416434947</v>
      </c>
      <c r="AF294" s="10"/>
      <c r="AG294" s="10">
        <f t="shared" si="78"/>
        <v>1.1134894255088845E-2</v>
      </c>
      <c r="AH294" s="10">
        <f t="shared" si="79"/>
        <v>-7.8984644974049445E-3</v>
      </c>
    </row>
    <row r="295" spans="1:34" x14ac:dyDescent="0.2">
      <c r="A295" s="10">
        <v>-70</v>
      </c>
      <c r="B295" s="10">
        <v>197.24</v>
      </c>
      <c r="C295" s="10">
        <f t="shared" si="64"/>
        <v>1.9724E-4</v>
      </c>
      <c r="D295" s="10"/>
      <c r="E295" s="10">
        <v>3.8319999999999999</v>
      </c>
      <c r="F295" s="10"/>
      <c r="G295" s="10">
        <v>3.8639999999999999</v>
      </c>
      <c r="H295" s="10">
        <v>3.8330000000000002</v>
      </c>
      <c r="I295" s="10">
        <v>3.88</v>
      </c>
      <c r="J295" s="10">
        <v>3.7530000000000001</v>
      </c>
      <c r="K295" s="10"/>
      <c r="L295" s="10">
        <f t="shared" si="65"/>
        <v>1.9724E-4</v>
      </c>
      <c r="M295" s="10"/>
      <c r="N295" s="10">
        <f t="shared" si="66"/>
        <v>-3.6200000000000045</v>
      </c>
      <c r="O295" s="10">
        <f t="shared" si="67"/>
        <v>9.1000000000000192E-2</v>
      </c>
      <c r="P295" s="10"/>
      <c r="Q295" s="10">
        <f t="shared" si="68"/>
        <v>-3.6199999999999958E-6</v>
      </c>
      <c r="R295" s="10">
        <f t="shared" si="69"/>
        <v>9100</v>
      </c>
      <c r="S295" s="10"/>
      <c r="T295" s="10">
        <f t="shared" si="70"/>
        <v>383200</v>
      </c>
      <c r="U295" s="10"/>
      <c r="V295" s="10">
        <f t="shared" si="71"/>
        <v>-1.2670091868754207</v>
      </c>
      <c r="W295" s="10"/>
      <c r="X295" s="10">
        <f t="shared" si="72"/>
        <v>0.58342550040650676</v>
      </c>
      <c r="Y295" s="10">
        <f t="shared" si="73"/>
        <v>2.2949949938591003</v>
      </c>
      <c r="Z295" s="10"/>
      <c r="AA295" s="10">
        <f t="shared" si="74"/>
        <v>1.0192807723029107E-2</v>
      </c>
      <c r="AB295" s="10">
        <f t="shared" si="75"/>
        <v>-8.0447780715515727E-3</v>
      </c>
      <c r="AC295" s="10"/>
      <c r="AD295" s="10">
        <f t="shared" si="76"/>
        <v>5.5834255004065065</v>
      </c>
      <c r="AE295" s="10">
        <f t="shared" si="77"/>
        <v>-3.7050050061408997</v>
      </c>
      <c r="AF295" s="10"/>
      <c r="AG295" s="10">
        <f t="shared" si="78"/>
        <v>1.0192807723029773E-2</v>
      </c>
      <c r="AH295" s="10">
        <f t="shared" si="79"/>
        <v>-8.0447780715515727E-3</v>
      </c>
    </row>
    <row r="296" spans="1:34" x14ac:dyDescent="0.2">
      <c r="A296" s="10">
        <v>-69</v>
      </c>
      <c r="B296" s="10">
        <v>193.62</v>
      </c>
      <c r="C296" s="10">
        <f t="shared" si="64"/>
        <v>1.9362000000000001E-4</v>
      </c>
      <c r="D296" s="10"/>
      <c r="E296" s="10">
        <v>3.923</v>
      </c>
      <c r="F296" s="10"/>
      <c r="G296" s="10">
        <v>3.9449999999999998</v>
      </c>
      <c r="H296" s="10">
        <v>3.919</v>
      </c>
      <c r="I296" s="10">
        <v>3.96</v>
      </c>
      <c r="J296" s="10">
        <v>3.8679999999999999</v>
      </c>
      <c r="K296" s="10"/>
      <c r="L296" s="10">
        <f t="shared" si="65"/>
        <v>1.9362000000000001E-4</v>
      </c>
      <c r="M296" s="10"/>
      <c r="N296" s="10">
        <f t="shared" si="66"/>
        <v>-3.5999999999999943</v>
      </c>
      <c r="O296" s="10">
        <f t="shared" si="67"/>
        <v>0.10099999999999998</v>
      </c>
      <c r="P296" s="10"/>
      <c r="Q296" s="10">
        <f t="shared" si="68"/>
        <v>-3.6000000000000062E-6</v>
      </c>
      <c r="R296" s="10">
        <f t="shared" si="69"/>
        <v>10100</v>
      </c>
      <c r="S296" s="10"/>
      <c r="T296" s="10">
        <f t="shared" si="70"/>
        <v>392300</v>
      </c>
      <c r="U296" s="10"/>
      <c r="V296" s="10">
        <f t="shared" si="71"/>
        <v>-1.3544100855344428</v>
      </c>
      <c r="W296" s="10"/>
      <c r="X296" s="10">
        <f t="shared" si="72"/>
        <v>0.59361830812953587</v>
      </c>
      <c r="Y296" s="10">
        <f t="shared" si="73"/>
        <v>2.2869502157875488</v>
      </c>
      <c r="Z296" s="10"/>
      <c r="AA296" s="10">
        <f t="shared" si="74"/>
        <v>1.1039663918335108E-2</v>
      </c>
      <c r="AB296" s="10">
        <f t="shared" si="75"/>
        <v>-8.1509020319932013E-3</v>
      </c>
      <c r="AC296" s="10"/>
      <c r="AD296" s="10">
        <f t="shared" si="76"/>
        <v>5.5936183081295363</v>
      </c>
      <c r="AE296" s="10">
        <f t="shared" si="77"/>
        <v>-3.7130497842124512</v>
      </c>
      <c r="AF296" s="10"/>
      <c r="AG296" s="10">
        <f t="shared" si="78"/>
        <v>1.1039663918334774E-2</v>
      </c>
      <c r="AH296" s="10">
        <f t="shared" si="79"/>
        <v>-8.1509020319932013E-3</v>
      </c>
    </row>
    <row r="297" spans="1:34" x14ac:dyDescent="0.2">
      <c r="A297" s="10">
        <v>-68</v>
      </c>
      <c r="B297" s="10">
        <v>190.02</v>
      </c>
      <c r="C297" s="10">
        <f t="shared" si="64"/>
        <v>1.9002E-4</v>
      </c>
      <c r="D297" s="10"/>
      <c r="E297" s="10">
        <v>4.024</v>
      </c>
      <c r="F297" s="10"/>
      <c r="G297" s="10">
        <v>4.0359999999999996</v>
      </c>
      <c r="H297" s="10">
        <v>4.0170000000000003</v>
      </c>
      <c r="I297" s="10">
        <v>4.0519999999999996</v>
      </c>
      <c r="J297" s="10">
        <v>3.9929999999999999</v>
      </c>
      <c r="K297" s="10"/>
      <c r="L297" s="10">
        <f t="shared" si="65"/>
        <v>1.9002E-4</v>
      </c>
      <c r="M297" s="10"/>
      <c r="N297" s="10">
        <f t="shared" si="66"/>
        <v>-3.6000000000000227</v>
      </c>
      <c r="O297" s="10">
        <f t="shared" si="67"/>
        <v>0.11599999999999966</v>
      </c>
      <c r="P297" s="10"/>
      <c r="Q297" s="10">
        <f t="shared" si="68"/>
        <v>-3.6000000000000333E-6</v>
      </c>
      <c r="R297" s="10">
        <f t="shared" si="69"/>
        <v>11599.999999999942</v>
      </c>
      <c r="S297" s="10"/>
      <c r="T297" s="10">
        <f t="shared" si="70"/>
        <v>402400</v>
      </c>
      <c r="U297" s="10"/>
      <c r="V297" s="10">
        <f t="shared" si="71"/>
        <v>-1.4858133145310879</v>
      </c>
      <c r="W297" s="10"/>
      <c r="X297" s="10">
        <f t="shared" si="72"/>
        <v>0.60465797204787097</v>
      </c>
      <c r="Y297" s="10">
        <f t="shared" si="73"/>
        <v>2.2787993137555556</v>
      </c>
      <c r="Z297" s="10"/>
      <c r="AA297" s="10">
        <f t="shared" si="74"/>
        <v>1.2342369073027992E-2</v>
      </c>
      <c r="AB297" s="10">
        <f t="shared" si="75"/>
        <v>-8.3068101169376796E-3</v>
      </c>
      <c r="AC297" s="10"/>
      <c r="AD297" s="10">
        <f t="shared" si="76"/>
        <v>5.6046579720478711</v>
      </c>
      <c r="AE297" s="10">
        <f t="shared" si="77"/>
        <v>-3.7212006862444444</v>
      </c>
      <c r="AF297" s="10"/>
      <c r="AG297" s="10">
        <f t="shared" si="78"/>
        <v>1.2342369073027548E-2</v>
      </c>
      <c r="AH297" s="10">
        <f t="shared" si="79"/>
        <v>-8.3068101169376796E-3</v>
      </c>
    </row>
    <row r="298" spans="1:34" x14ac:dyDescent="0.2">
      <c r="A298" s="10">
        <v>-67</v>
      </c>
      <c r="B298" s="10">
        <v>186.42</v>
      </c>
      <c r="C298" s="10">
        <f t="shared" si="64"/>
        <v>1.8641999999999997E-4</v>
      </c>
      <c r="D298" s="10"/>
      <c r="E298" s="10">
        <v>4.1399999999999997</v>
      </c>
      <c r="F298" s="10"/>
      <c r="G298" s="10">
        <v>4.1440000000000001</v>
      </c>
      <c r="H298" s="10">
        <v>4.133</v>
      </c>
      <c r="I298" s="10">
        <v>4.1669999999999998</v>
      </c>
      <c r="J298" s="10">
        <v>4.1159999999999997</v>
      </c>
      <c r="K298" s="10"/>
      <c r="L298" s="10">
        <f t="shared" si="65"/>
        <v>1.8641999999999997E-4</v>
      </c>
      <c r="M298" s="10"/>
      <c r="N298" s="10">
        <f t="shared" si="66"/>
        <v>-3.589999999999975</v>
      </c>
      <c r="O298" s="10">
        <f t="shared" si="67"/>
        <v>0.12000000000000011</v>
      </c>
      <c r="P298" s="10"/>
      <c r="Q298" s="10">
        <f t="shared" si="68"/>
        <v>-3.5899999999999572E-6</v>
      </c>
      <c r="R298" s="10">
        <f t="shared" si="69"/>
        <v>12000.000000000058</v>
      </c>
      <c r="S298" s="10"/>
      <c r="T298" s="10">
        <f t="shared" si="70"/>
        <v>413999.99999999994</v>
      </c>
      <c r="U298" s="10"/>
      <c r="V298" s="10">
        <f t="shared" si="71"/>
        <v>-1.4694129986260513</v>
      </c>
      <c r="W298" s="10"/>
      <c r="X298" s="10">
        <f t="shared" si="72"/>
        <v>0.61700034112089897</v>
      </c>
      <c r="Y298" s="10">
        <f t="shared" si="73"/>
        <v>2.2704925036386179</v>
      </c>
      <c r="Z298" s="10"/>
      <c r="AA298" s="10">
        <f t="shared" si="74"/>
        <v>1.240925798181991E-2</v>
      </c>
      <c r="AB298" s="10">
        <f t="shared" si="75"/>
        <v>-8.4450443771926231E-3</v>
      </c>
      <c r="AC298" s="10"/>
      <c r="AD298" s="10">
        <f t="shared" si="76"/>
        <v>5.6170003411208986</v>
      </c>
      <c r="AE298" s="10">
        <f t="shared" si="77"/>
        <v>-3.7295074963613821</v>
      </c>
      <c r="AF298" s="10"/>
      <c r="AG298" s="10">
        <f t="shared" si="78"/>
        <v>1.2409257981820687E-2</v>
      </c>
      <c r="AH298" s="10">
        <f t="shared" si="79"/>
        <v>-8.4450443771926231E-3</v>
      </c>
    </row>
    <row r="299" spans="1:34" x14ac:dyDescent="0.2">
      <c r="A299" s="10">
        <v>-66</v>
      </c>
      <c r="B299" s="10">
        <v>182.83</v>
      </c>
      <c r="C299" s="10">
        <f t="shared" si="64"/>
        <v>1.8283000000000001E-4</v>
      </c>
      <c r="D299" s="10"/>
      <c r="E299" s="10">
        <v>4.26</v>
      </c>
      <c r="F299" s="10"/>
      <c r="G299" s="10">
        <v>4.2629999999999999</v>
      </c>
      <c r="H299" s="10">
        <v>4.2519999999999998</v>
      </c>
      <c r="I299" s="10">
        <v>4.2949999999999999</v>
      </c>
      <c r="J299" s="10">
        <v>4.2309999999999999</v>
      </c>
      <c r="K299" s="10"/>
      <c r="L299" s="10">
        <f t="shared" si="65"/>
        <v>1.8283000000000001E-4</v>
      </c>
      <c r="M299" s="10"/>
      <c r="N299" s="10">
        <f t="shared" si="66"/>
        <v>-3.5700000000000216</v>
      </c>
      <c r="O299" s="10">
        <f t="shared" si="67"/>
        <v>0.11699999999999999</v>
      </c>
      <c r="P299" s="10"/>
      <c r="Q299" s="10">
        <f t="shared" si="68"/>
        <v>-3.5700000000000217E-6</v>
      </c>
      <c r="R299" s="10">
        <f t="shared" si="69"/>
        <v>11700</v>
      </c>
      <c r="S299" s="10"/>
      <c r="T299" s="10">
        <f t="shared" si="70"/>
        <v>426000</v>
      </c>
      <c r="U299" s="10"/>
      <c r="V299" s="10">
        <f t="shared" si="71"/>
        <v>-1.3739905667197174</v>
      </c>
      <c r="W299" s="10"/>
      <c r="X299" s="10">
        <f t="shared" si="72"/>
        <v>0.62940959910271888</v>
      </c>
      <c r="Y299" s="10">
        <f t="shared" si="73"/>
        <v>2.2620474592614253</v>
      </c>
      <c r="Z299" s="10"/>
      <c r="AA299" s="10">
        <f t="shared" si="74"/>
        <v>1.1766947510395198E-2</v>
      </c>
      <c r="AB299" s="10">
        <f t="shared" si="75"/>
        <v>-8.5640671744107166E-3</v>
      </c>
      <c r="AC299" s="10"/>
      <c r="AD299" s="10">
        <f t="shared" si="76"/>
        <v>5.6294095991027193</v>
      </c>
      <c r="AE299" s="10">
        <f t="shared" si="77"/>
        <v>-3.7379525407385747</v>
      </c>
      <c r="AF299" s="10"/>
      <c r="AG299" s="10">
        <f t="shared" si="78"/>
        <v>1.176694751039431E-2</v>
      </c>
      <c r="AH299" s="10">
        <f t="shared" si="79"/>
        <v>-8.5640671744107166E-3</v>
      </c>
    </row>
    <row r="300" spans="1:34" x14ac:dyDescent="0.2">
      <c r="A300" s="10">
        <v>-65</v>
      </c>
      <c r="B300" s="10">
        <v>179.26</v>
      </c>
      <c r="C300" s="10">
        <f t="shared" si="64"/>
        <v>1.7925999999999999E-4</v>
      </c>
      <c r="D300" s="10"/>
      <c r="E300" s="10">
        <v>4.3769999999999998</v>
      </c>
      <c r="F300" s="10"/>
      <c r="G300" s="10">
        <v>4.3840000000000003</v>
      </c>
      <c r="H300" s="10">
        <v>4.3730000000000002</v>
      </c>
      <c r="I300" s="10">
        <v>4.4119999999999999</v>
      </c>
      <c r="J300" s="10">
        <v>4.3380000000000001</v>
      </c>
      <c r="K300" s="10"/>
      <c r="L300" s="10">
        <f t="shared" si="65"/>
        <v>1.7925999999999999E-4</v>
      </c>
      <c r="M300" s="10"/>
      <c r="N300" s="10">
        <f t="shared" si="66"/>
        <v>-3.5600000000000023</v>
      </c>
      <c r="O300" s="10">
        <f t="shared" si="67"/>
        <v>0.1120000000000001</v>
      </c>
      <c r="P300" s="10"/>
      <c r="Q300" s="10">
        <f t="shared" si="68"/>
        <v>-3.5599999999999998E-6</v>
      </c>
      <c r="R300" s="10">
        <f t="shared" si="69"/>
        <v>11200</v>
      </c>
      <c r="S300" s="10"/>
      <c r="T300" s="10">
        <f t="shared" si="70"/>
        <v>437700</v>
      </c>
      <c r="U300" s="10"/>
      <c r="V300" s="10">
        <f t="shared" si="71"/>
        <v>-1.2595872463840583</v>
      </c>
      <c r="W300" s="10"/>
      <c r="X300" s="10">
        <f t="shared" si="72"/>
        <v>0.64117654661311407</v>
      </c>
      <c r="Y300" s="10">
        <f t="shared" si="73"/>
        <v>2.2534833920870145</v>
      </c>
      <c r="Z300" s="10"/>
      <c r="AA300" s="10">
        <f t="shared" si="74"/>
        <v>1.0973058788538825E-2</v>
      </c>
      <c r="AB300" s="10">
        <f t="shared" si="75"/>
        <v>-8.7116305917196435E-3</v>
      </c>
      <c r="AC300" s="10"/>
      <c r="AD300" s="10">
        <f t="shared" si="76"/>
        <v>5.6411765466131136</v>
      </c>
      <c r="AE300" s="10">
        <f t="shared" si="77"/>
        <v>-3.7465166079129855</v>
      </c>
      <c r="AF300" s="10"/>
      <c r="AG300" s="10">
        <f t="shared" si="78"/>
        <v>1.0973058788539269E-2</v>
      </c>
      <c r="AH300" s="10">
        <f t="shared" si="79"/>
        <v>-8.7116305917196435E-3</v>
      </c>
    </row>
    <row r="301" spans="1:34" x14ac:dyDescent="0.2">
      <c r="A301" s="10">
        <v>-64</v>
      </c>
      <c r="B301" s="10">
        <v>175.7</v>
      </c>
      <c r="C301" s="10">
        <f t="shared" si="64"/>
        <v>1.7569999999999999E-4</v>
      </c>
      <c r="D301" s="10"/>
      <c r="E301" s="10">
        <v>4.4889999999999999</v>
      </c>
      <c r="F301" s="10"/>
      <c r="G301" s="10">
        <v>4.4969999999999999</v>
      </c>
      <c r="H301" s="10">
        <v>4.4820000000000002</v>
      </c>
      <c r="I301" s="10">
        <v>4.5170000000000003</v>
      </c>
      <c r="J301" s="10">
        <v>4.4630000000000001</v>
      </c>
      <c r="K301" s="10"/>
      <c r="L301" s="10">
        <f t="shared" si="65"/>
        <v>1.7569999999999999E-4</v>
      </c>
      <c r="M301" s="10"/>
      <c r="N301" s="10">
        <f t="shared" si="66"/>
        <v>-3.539999999999992</v>
      </c>
      <c r="O301" s="10">
        <f t="shared" si="67"/>
        <v>0.10700000000000021</v>
      </c>
      <c r="P301" s="10"/>
      <c r="Q301" s="10">
        <f t="shared" si="68"/>
        <v>-3.5400000000000102E-6</v>
      </c>
      <c r="R301" s="10">
        <f t="shared" si="69"/>
        <v>10700</v>
      </c>
      <c r="S301" s="10"/>
      <c r="T301" s="10">
        <f t="shared" si="70"/>
        <v>448900</v>
      </c>
      <c r="U301" s="10"/>
      <c r="V301" s="10">
        <f t="shared" si="71"/>
        <v>-1.1573511990548324</v>
      </c>
      <c r="W301" s="10"/>
      <c r="X301" s="10">
        <f t="shared" si="72"/>
        <v>0.6521496054016529</v>
      </c>
      <c r="Y301" s="10">
        <f t="shared" si="73"/>
        <v>2.2447717614952949</v>
      </c>
      <c r="Z301" s="10"/>
      <c r="AA301" s="10">
        <f t="shared" si="74"/>
        <v>1.0230414614594729E-2</v>
      </c>
      <c r="AB301" s="10">
        <f t="shared" si="75"/>
        <v>-8.8395075089997555E-3</v>
      </c>
      <c r="AC301" s="10"/>
      <c r="AD301" s="10">
        <f t="shared" si="76"/>
        <v>5.6521496054016529</v>
      </c>
      <c r="AE301" s="10">
        <f t="shared" si="77"/>
        <v>-3.7552282385047051</v>
      </c>
      <c r="AF301" s="10"/>
      <c r="AG301" s="10">
        <f t="shared" si="78"/>
        <v>1.0230414614595063E-2</v>
      </c>
      <c r="AH301" s="10">
        <f t="shared" si="79"/>
        <v>-8.8395075089997555E-3</v>
      </c>
    </row>
    <row r="302" spans="1:34" x14ac:dyDescent="0.2">
      <c r="A302" s="10">
        <v>-63</v>
      </c>
      <c r="B302" s="10">
        <v>172.16</v>
      </c>
      <c r="C302" s="10">
        <f t="shared" si="64"/>
        <v>1.7215999999999998E-4</v>
      </c>
      <c r="D302" s="10"/>
      <c r="E302" s="10">
        <v>4.5960000000000001</v>
      </c>
      <c r="F302" s="10"/>
      <c r="G302" s="10">
        <v>4.6020000000000003</v>
      </c>
      <c r="H302" s="10">
        <v>4.5839999999999996</v>
      </c>
      <c r="I302" s="10">
        <v>4.6150000000000002</v>
      </c>
      <c r="J302" s="10">
        <v>4.5819999999999999</v>
      </c>
      <c r="K302" s="10"/>
      <c r="L302" s="10">
        <f t="shared" si="65"/>
        <v>1.7215999999999998E-4</v>
      </c>
      <c r="M302" s="10"/>
      <c r="N302" s="10">
        <f t="shared" si="66"/>
        <v>-3.5300000000000011</v>
      </c>
      <c r="O302" s="10">
        <f t="shared" si="67"/>
        <v>0.11500000000000021</v>
      </c>
      <c r="P302" s="10"/>
      <c r="Q302" s="10">
        <f t="shared" si="68"/>
        <v>-3.5299999999999882E-6</v>
      </c>
      <c r="R302" s="10">
        <f t="shared" si="69"/>
        <v>11500.000000000058</v>
      </c>
      <c r="S302" s="10"/>
      <c r="T302" s="10">
        <f t="shared" si="70"/>
        <v>459600</v>
      </c>
      <c r="U302" s="10"/>
      <c r="V302" s="10">
        <f t="shared" si="71"/>
        <v>-1.1929076791804409</v>
      </c>
      <c r="W302" s="10"/>
      <c r="X302" s="10">
        <f t="shared" si="72"/>
        <v>0.66238002001624763</v>
      </c>
      <c r="Y302" s="10">
        <f t="shared" si="73"/>
        <v>2.2359322539862951</v>
      </c>
      <c r="Z302" s="10"/>
      <c r="AA302" s="10">
        <f t="shared" si="74"/>
        <v>1.0733084221986045E-2</v>
      </c>
      <c r="AB302" s="10">
        <f t="shared" si="75"/>
        <v>-8.9974139736948011E-3</v>
      </c>
      <c r="AC302" s="10"/>
      <c r="AD302" s="10">
        <f t="shared" si="76"/>
        <v>5.662380020016248</v>
      </c>
      <c r="AE302" s="10">
        <f t="shared" si="77"/>
        <v>-3.7640677460137049</v>
      </c>
      <c r="AF302" s="10"/>
      <c r="AG302" s="10">
        <f t="shared" si="78"/>
        <v>1.0733084221985933E-2</v>
      </c>
      <c r="AH302" s="10">
        <f t="shared" si="79"/>
        <v>-8.9974139736948011E-3</v>
      </c>
    </row>
    <row r="303" spans="1:34" x14ac:dyDescent="0.2">
      <c r="A303" s="10">
        <v>-62</v>
      </c>
      <c r="B303" s="10">
        <v>168.63</v>
      </c>
      <c r="C303" s="10">
        <f t="shared" si="64"/>
        <v>1.6862999999999999E-4</v>
      </c>
      <c r="D303" s="10"/>
      <c r="E303" s="10">
        <v>4.7110000000000003</v>
      </c>
      <c r="F303" s="10"/>
      <c r="G303" s="10">
        <v>4.7140000000000004</v>
      </c>
      <c r="H303" s="10">
        <v>4.718</v>
      </c>
      <c r="I303" s="10">
        <v>4.7380000000000004</v>
      </c>
      <c r="J303" s="10">
        <v>4.6749999999999998</v>
      </c>
      <c r="K303" s="10"/>
      <c r="L303" s="10">
        <f t="shared" si="65"/>
        <v>1.6862999999999999E-4</v>
      </c>
      <c r="M303" s="10"/>
      <c r="N303" s="10">
        <f t="shared" si="66"/>
        <v>-3.5099999999999909</v>
      </c>
      <c r="O303" s="10">
        <f t="shared" si="67"/>
        <v>0.12899999999999956</v>
      </c>
      <c r="P303" s="10"/>
      <c r="Q303" s="10">
        <f t="shared" si="68"/>
        <v>-3.5099999999999986E-6</v>
      </c>
      <c r="R303" s="10">
        <f t="shared" si="69"/>
        <v>12899.999999999942</v>
      </c>
      <c r="S303" s="10"/>
      <c r="T303" s="10">
        <f t="shared" si="70"/>
        <v>471100.00000000006</v>
      </c>
      <c r="U303" s="10"/>
      <c r="V303" s="10">
        <f t="shared" si="71"/>
        <v>-1.2842968620230595</v>
      </c>
      <c r="W303" s="10"/>
      <c r="X303" s="10">
        <f t="shared" si="72"/>
        <v>0.67311310423823367</v>
      </c>
      <c r="Y303" s="10">
        <f t="shared" si="73"/>
        <v>2.2269348400126003</v>
      </c>
      <c r="Z303" s="10"/>
      <c r="AA303" s="10">
        <f t="shared" si="74"/>
        <v>1.1732257406178781E-2</v>
      </c>
      <c r="AB303" s="10">
        <f t="shared" si="75"/>
        <v>-9.1351600654832055E-3</v>
      </c>
      <c r="AC303" s="10"/>
      <c r="AD303" s="10">
        <f t="shared" si="76"/>
        <v>5.6731131042382339</v>
      </c>
      <c r="AE303" s="10">
        <f t="shared" si="77"/>
        <v>-3.7730651599873997</v>
      </c>
      <c r="AF303" s="10"/>
      <c r="AG303" s="10">
        <f t="shared" si="78"/>
        <v>1.1732257406178448E-2</v>
      </c>
      <c r="AH303" s="10">
        <f t="shared" si="79"/>
        <v>-9.1351600654832055E-3</v>
      </c>
    </row>
    <row r="304" spans="1:34" x14ac:dyDescent="0.2">
      <c r="A304" s="10">
        <v>-61</v>
      </c>
      <c r="B304" s="10">
        <v>165.12</v>
      </c>
      <c r="C304" s="10">
        <f t="shared" si="64"/>
        <v>1.6511999999999999E-4</v>
      </c>
      <c r="D304" s="10"/>
      <c r="E304" s="10">
        <v>4.84</v>
      </c>
      <c r="F304" s="10"/>
      <c r="G304" s="10">
        <v>4.8479999999999999</v>
      </c>
      <c r="H304" s="10">
        <v>4.8600000000000003</v>
      </c>
      <c r="I304" s="10">
        <v>4.8869999999999996</v>
      </c>
      <c r="J304" s="10">
        <v>4.7670000000000003</v>
      </c>
      <c r="K304" s="10"/>
      <c r="L304" s="10">
        <f t="shared" si="65"/>
        <v>1.6511999999999999E-4</v>
      </c>
      <c r="M304" s="10"/>
      <c r="N304" s="10">
        <f t="shared" si="66"/>
        <v>-3.4900000000000091</v>
      </c>
      <c r="O304" s="10">
        <f t="shared" si="67"/>
        <v>0.14400000000000013</v>
      </c>
      <c r="P304" s="10"/>
      <c r="Q304" s="10">
        <f t="shared" si="68"/>
        <v>-3.4900000000000089E-6</v>
      </c>
      <c r="R304" s="10">
        <f t="shared" si="69"/>
        <v>14400</v>
      </c>
      <c r="S304" s="10"/>
      <c r="T304" s="10">
        <f t="shared" si="70"/>
        <v>484000</v>
      </c>
      <c r="U304" s="10"/>
      <c r="V304" s="10">
        <f t="shared" si="71"/>
        <v>-1.3723942764279784</v>
      </c>
      <c r="W304" s="10"/>
      <c r="X304" s="10">
        <f t="shared" si="72"/>
        <v>0.68484536164441245</v>
      </c>
      <c r="Y304" s="10">
        <f t="shared" si="73"/>
        <v>2.2177996799471171</v>
      </c>
      <c r="Z304" s="10"/>
      <c r="AA304" s="10">
        <f t="shared" si="74"/>
        <v>1.2732672006700696E-2</v>
      </c>
      <c r="AB304" s="10">
        <f t="shared" si="75"/>
        <v>-9.277707015683756E-3</v>
      </c>
      <c r="AC304" s="10"/>
      <c r="AD304" s="10">
        <f t="shared" si="76"/>
        <v>5.6848453616444123</v>
      </c>
      <c r="AE304" s="10">
        <f t="shared" si="77"/>
        <v>-3.7822003200528829</v>
      </c>
      <c r="AF304" s="10"/>
      <c r="AG304" s="10">
        <f t="shared" si="78"/>
        <v>1.2732672006700696E-2</v>
      </c>
      <c r="AH304" s="10">
        <f t="shared" si="79"/>
        <v>-9.2777070156842001E-3</v>
      </c>
    </row>
    <row r="305" spans="1:34" x14ac:dyDescent="0.2">
      <c r="A305" s="10">
        <v>-60</v>
      </c>
      <c r="B305" s="10">
        <v>161.63</v>
      </c>
      <c r="C305" s="10">
        <f t="shared" si="64"/>
        <v>1.6162999999999998E-4</v>
      </c>
      <c r="D305" s="10"/>
      <c r="E305" s="10">
        <v>4.984</v>
      </c>
      <c r="F305" s="10"/>
      <c r="G305" s="10">
        <v>5.0030000000000001</v>
      </c>
      <c r="H305" s="10">
        <v>5.0049999999999999</v>
      </c>
      <c r="I305" s="10">
        <v>5.0449999999999999</v>
      </c>
      <c r="J305" s="10">
        <v>4.883</v>
      </c>
      <c r="K305" s="10"/>
      <c r="L305" s="10">
        <f t="shared" si="65"/>
        <v>1.6162999999999998E-4</v>
      </c>
      <c r="M305" s="10"/>
      <c r="N305" s="10">
        <f t="shared" si="66"/>
        <v>-3.4699999999999989</v>
      </c>
      <c r="O305" s="10">
        <f t="shared" si="67"/>
        <v>0.14599999999999991</v>
      </c>
      <c r="P305" s="10"/>
      <c r="Q305" s="10">
        <f t="shared" si="68"/>
        <v>-3.4699999999999922E-6</v>
      </c>
      <c r="R305" s="10">
        <f t="shared" si="69"/>
        <v>14600</v>
      </c>
      <c r="S305" s="10"/>
      <c r="T305" s="10">
        <f t="shared" si="70"/>
        <v>498400</v>
      </c>
      <c r="U305" s="10"/>
      <c r="V305" s="10">
        <f t="shared" si="71"/>
        <v>-1.3303883528280742</v>
      </c>
      <c r="W305" s="10"/>
      <c r="X305" s="10">
        <f t="shared" si="72"/>
        <v>0.69757803365111315</v>
      </c>
      <c r="Y305" s="10">
        <f t="shared" si="73"/>
        <v>2.2085219729314334</v>
      </c>
      <c r="Z305" s="10"/>
      <c r="AA305" s="10">
        <f t="shared" si="74"/>
        <v>1.2539331460703074E-2</v>
      </c>
      <c r="AB305" s="10">
        <f t="shared" si="75"/>
        <v>-9.4253166258173593E-3</v>
      </c>
      <c r="AC305" s="10"/>
      <c r="AD305" s="10">
        <f t="shared" si="76"/>
        <v>5.697578033651113</v>
      </c>
      <c r="AE305" s="10">
        <f t="shared" si="77"/>
        <v>-3.7914780270685671</v>
      </c>
      <c r="AF305" s="10"/>
      <c r="AG305" s="10">
        <f t="shared" si="78"/>
        <v>1.2539331460703629E-2</v>
      </c>
      <c r="AH305" s="10">
        <f t="shared" si="79"/>
        <v>-9.4253166258169152E-3</v>
      </c>
    </row>
    <row r="306" spans="1:34" x14ac:dyDescent="0.2">
      <c r="A306" s="10">
        <v>-59</v>
      </c>
      <c r="B306" s="10">
        <v>158.16</v>
      </c>
      <c r="C306" s="10">
        <f t="shared" si="64"/>
        <v>1.5815999999999999E-4</v>
      </c>
      <c r="D306" s="10"/>
      <c r="E306" s="10">
        <v>5.13</v>
      </c>
      <c r="F306" s="10"/>
      <c r="G306" s="10">
        <v>5.1619999999999999</v>
      </c>
      <c r="H306" s="10">
        <v>5.1509999999999998</v>
      </c>
      <c r="I306" s="10">
        <v>5.19</v>
      </c>
      <c r="J306" s="10">
        <v>5.016</v>
      </c>
      <c r="K306" s="10"/>
      <c r="L306" s="10">
        <f t="shared" si="65"/>
        <v>1.5815999999999999E-4</v>
      </c>
      <c r="M306" s="10"/>
      <c r="N306" s="10">
        <f t="shared" si="66"/>
        <v>-3.4399999999999977</v>
      </c>
      <c r="O306" s="10">
        <f t="shared" si="67"/>
        <v>0.13700000000000045</v>
      </c>
      <c r="P306" s="10"/>
      <c r="Q306" s="10">
        <f t="shared" si="68"/>
        <v>-3.4400000000000077E-6</v>
      </c>
      <c r="R306" s="10">
        <f t="shared" si="69"/>
        <v>13700</v>
      </c>
      <c r="S306" s="10"/>
      <c r="T306" s="10">
        <f t="shared" si="70"/>
        <v>513000</v>
      </c>
      <c r="U306" s="10"/>
      <c r="V306" s="10">
        <f t="shared" si="71"/>
        <v>-1.1985040904889896</v>
      </c>
      <c r="W306" s="10"/>
      <c r="X306" s="10">
        <f t="shared" si="72"/>
        <v>0.71011736511181622</v>
      </c>
      <c r="Y306" s="10">
        <f t="shared" si="73"/>
        <v>2.199096656305616</v>
      </c>
      <c r="Z306" s="10"/>
      <c r="AA306" s="10">
        <f t="shared" si="74"/>
        <v>1.1445953245664664E-2</v>
      </c>
      <c r="AB306" s="10">
        <f t="shared" si="75"/>
        <v>-9.5501995666893436E-3</v>
      </c>
      <c r="AC306" s="10"/>
      <c r="AD306" s="10">
        <f t="shared" si="76"/>
        <v>5.7101173651118167</v>
      </c>
      <c r="AE306" s="10">
        <f t="shared" si="77"/>
        <v>-3.800903343694384</v>
      </c>
      <c r="AF306" s="10"/>
      <c r="AG306" s="10">
        <f t="shared" si="78"/>
        <v>1.1445953245663887E-2</v>
      </c>
      <c r="AH306" s="10">
        <f t="shared" si="79"/>
        <v>-9.5501995666897876E-3</v>
      </c>
    </row>
    <row r="307" spans="1:34" x14ac:dyDescent="0.2">
      <c r="A307" s="10">
        <v>-58</v>
      </c>
      <c r="B307" s="10">
        <v>154.72</v>
      </c>
      <c r="C307" s="10">
        <f t="shared" si="64"/>
        <v>1.5471999999999998E-4</v>
      </c>
      <c r="D307" s="10"/>
      <c r="E307" s="10">
        <v>5.2670000000000003</v>
      </c>
      <c r="F307" s="10"/>
      <c r="G307" s="10">
        <v>5.2969999999999997</v>
      </c>
      <c r="H307" s="10">
        <v>5.29</v>
      </c>
      <c r="I307" s="10">
        <v>5.319</v>
      </c>
      <c r="J307" s="10">
        <v>5.1619999999999999</v>
      </c>
      <c r="K307" s="10"/>
      <c r="L307" s="10">
        <f t="shared" si="65"/>
        <v>1.5471999999999998E-4</v>
      </c>
      <c r="M307" s="10"/>
      <c r="N307" s="10">
        <f t="shared" si="66"/>
        <v>-3.4199999999999875</v>
      </c>
      <c r="O307" s="10">
        <f t="shared" si="67"/>
        <v>0.14299999999999979</v>
      </c>
      <c r="P307" s="10"/>
      <c r="Q307" s="10">
        <f t="shared" si="68"/>
        <v>-3.419999999999991E-6</v>
      </c>
      <c r="R307" s="10">
        <f t="shared" si="69"/>
        <v>14300</v>
      </c>
      <c r="S307" s="10"/>
      <c r="T307" s="10">
        <f t="shared" si="70"/>
        <v>526700</v>
      </c>
      <c r="U307" s="10"/>
      <c r="V307" s="10">
        <f t="shared" si="71"/>
        <v>-1.1984457723236979</v>
      </c>
      <c r="W307" s="10"/>
      <c r="X307" s="10">
        <f t="shared" si="72"/>
        <v>0.72156331835748089</v>
      </c>
      <c r="Y307" s="10">
        <f t="shared" si="73"/>
        <v>2.1895464567389267</v>
      </c>
      <c r="Z307" s="10"/>
      <c r="AA307" s="10">
        <f t="shared" si="74"/>
        <v>1.1633946749088575E-2</v>
      </c>
      <c r="AB307" s="10">
        <f t="shared" si="75"/>
        <v>-9.7075287157397661E-3</v>
      </c>
      <c r="AC307" s="10"/>
      <c r="AD307" s="10">
        <f t="shared" si="76"/>
        <v>5.7215633183574806</v>
      </c>
      <c r="AE307" s="10">
        <f t="shared" si="77"/>
        <v>-3.8104535432610738</v>
      </c>
      <c r="AF307" s="10"/>
      <c r="AG307" s="10">
        <f t="shared" si="78"/>
        <v>1.1633946749088686E-2</v>
      </c>
      <c r="AH307" s="10">
        <f t="shared" si="79"/>
        <v>-9.707528715739322E-3</v>
      </c>
    </row>
    <row r="308" spans="1:34" x14ac:dyDescent="0.2">
      <c r="A308" s="10">
        <v>-57</v>
      </c>
      <c r="B308" s="10">
        <v>151.30000000000001</v>
      </c>
      <c r="C308" s="10">
        <f t="shared" si="64"/>
        <v>1.5129999999999999E-4</v>
      </c>
      <c r="D308" s="10"/>
      <c r="E308" s="10">
        <v>5.41</v>
      </c>
      <c r="F308" s="10"/>
      <c r="G308" s="10">
        <v>5.4349999999999996</v>
      </c>
      <c r="H308" s="10">
        <v>5.4390000000000001</v>
      </c>
      <c r="I308" s="10">
        <v>5.4550000000000001</v>
      </c>
      <c r="J308" s="10">
        <v>5.31</v>
      </c>
      <c r="K308" s="10"/>
      <c r="L308" s="10">
        <f t="shared" si="65"/>
        <v>1.5129999999999999E-4</v>
      </c>
      <c r="M308" s="10"/>
      <c r="N308" s="10">
        <f t="shared" si="66"/>
        <v>-3.4000000000000057</v>
      </c>
      <c r="O308" s="10">
        <f t="shared" si="67"/>
        <v>0.17799999999999994</v>
      </c>
      <c r="P308" s="10"/>
      <c r="Q308" s="10">
        <f t="shared" si="68"/>
        <v>-3.4000000000000013E-6</v>
      </c>
      <c r="R308" s="10">
        <f t="shared" si="69"/>
        <v>17800</v>
      </c>
      <c r="S308" s="10"/>
      <c r="T308" s="10">
        <f t="shared" si="70"/>
        <v>541000</v>
      </c>
      <c r="U308" s="10"/>
      <c r="V308" s="10">
        <f t="shared" si="71"/>
        <v>-1.4243220222207003</v>
      </c>
      <c r="W308" s="10"/>
      <c r="X308" s="10">
        <f t="shared" si="72"/>
        <v>0.73319726510656946</v>
      </c>
      <c r="Y308" s="10">
        <f t="shared" si="73"/>
        <v>2.1798389280231869</v>
      </c>
      <c r="Z308" s="10"/>
      <c r="AA308" s="10">
        <f t="shared" si="74"/>
        <v>1.4059132335574875E-2</v>
      </c>
      <c r="AB308" s="10">
        <f t="shared" si="75"/>
        <v>-9.8707540262945592E-3</v>
      </c>
      <c r="AC308" s="10"/>
      <c r="AD308" s="10">
        <f t="shared" si="76"/>
        <v>5.7331972651065692</v>
      </c>
      <c r="AE308" s="10">
        <f t="shared" si="77"/>
        <v>-3.8201610719768131</v>
      </c>
      <c r="AF308" s="10"/>
      <c r="AG308" s="10">
        <f t="shared" si="78"/>
        <v>1.4059132335574986E-2</v>
      </c>
      <c r="AH308" s="10">
        <f t="shared" si="79"/>
        <v>-9.8707540262945592E-3</v>
      </c>
    </row>
    <row r="309" spans="1:34" x14ac:dyDescent="0.2">
      <c r="A309" s="10">
        <v>-56</v>
      </c>
      <c r="B309" s="10">
        <v>147.9</v>
      </c>
      <c r="C309" s="10">
        <f t="shared" si="64"/>
        <v>1.4789999999999999E-4</v>
      </c>
      <c r="D309" s="10"/>
      <c r="E309" s="10">
        <v>5.5880000000000001</v>
      </c>
      <c r="F309" s="10"/>
      <c r="G309" s="10">
        <v>5.6020000000000003</v>
      </c>
      <c r="H309" s="10">
        <v>5.6239999999999997</v>
      </c>
      <c r="I309" s="10">
        <v>5.64</v>
      </c>
      <c r="J309" s="10">
        <v>5.4859999999999998</v>
      </c>
      <c r="K309" s="10"/>
      <c r="L309" s="10">
        <f t="shared" si="65"/>
        <v>1.4789999999999999E-4</v>
      </c>
      <c r="M309" s="10"/>
      <c r="N309" s="10">
        <f t="shared" si="66"/>
        <v>-3.3700000000000045</v>
      </c>
      <c r="O309" s="10">
        <f t="shared" si="67"/>
        <v>0.18900000000000006</v>
      </c>
      <c r="P309" s="10"/>
      <c r="Q309" s="10">
        <f t="shared" si="68"/>
        <v>-3.3699999999999898E-6</v>
      </c>
      <c r="R309" s="10">
        <f t="shared" si="69"/>
        <v>18900</v>
      </c>
      <c r="S309" s="10"/>
      <c r="T309" s="10">
        <f t="shared" si="70"/>
        <v>558800</v>
      </c>
      <c r="U309" s="10"/>
      <c r="V309" s="10">
        <f t="shared" si="71"/>
        <v>-1.4431291573155507</v>
      </c>
      <c r="W309" s="10"/>
      <c r="X309" s="10">
        <f t="shared" si="72"/>
        <v>0.74725639744214434</v>
      </c>
      <c r="Y309" s="10">
        <f t="shared" si="73"/>
        <v>2.1699681739968923</v>
      </c>
      <c r="Z309" s="10"/>
      <c r="AA309" s="10">
        <f t="shared" si="74"/>
        <v>1.4445970099268401E-2</v>
      </c>
      <c r="AB309" s="10">
        <f t="shared" si="75"/>
        <v>-1.0010171318373562E-2</v>
      </c>
      <c r="AC309" s="10"/>
      <c r="AD309" s="10">
        <f t="shared" si="76"/>
        <v>5.7472563974421442</v>
      </c>
      <c r="AE309" s="10">
        <f t="shared" si="77"/>
        <v>-3.8300318260031077</v>
      </c>
      <c r="AF309" s="10"/>
      <c r="AG309" s="10">
        <f t="shared" si="78"/>
        <v>1.4445970099268735E-2</v>
      </c>
      <c r="AH309" s="10">
        <f t="shared" si="79"/>
        <v>-1.0010171318373562E-2</v>
      </c>
    </row>
    <row r="310" spans="1:34" x14ac:dyDescent="0.2">
      <c r="A310" s="10">
        <v>-55</v>
      </c>
      <c r="B310" s="10">
        <v>144.53</v>
      </c>
      <c r="C310" s="10">
        <f t="shared" si="64"/>
        <v>1.4453E-4</v>
      </c>
      <c r="D310" s="10"/>
      <c r="E310" s="10">
        <v>5.7770000000000001</v>
      </c>
      <c r="F310" s="10"/>
      <c r="G310" s="10">
        <v>5.7949999999999999</v>
      </c>
      <c r="H310" s="10">
        <v>5.8239999999999998</v>
      </c>
      <c r="I310" s="10">
        <v>5.83</v>
      </c>
      <c r="J310" s="10">
        <v>5.66</v>
      </c>
      <c r="K310" s="10"/>
      <c r="L310" s="10">
        <f t="shared" si="65"/>
        <v>1.4453E-4</v>
      </c>
      <c r="M310" s="10"/>
      <c r="N310" s="10">
        <f t="shared" si="66"/>
        <v>-3.3400000000000034</v>
      </c>
      <c r="O310" s="10">
        <f t="shared" si="67"/>
        <v>0.1769999999999996</v>
      </c>
      <c r="P310" s="10"/>
      <c r="Q310" s="10">
        <f t="shared" si="68"/>
        <v>-3.3400000000000053E-6</v>
      </c>
      <c r="R310" s="10">
        <f t="shared" si="69"/>
        <v>17700</v>
      </c>
      <c r="S310" s="10"/>
      <c r="T310" s="10">
        <f t="shared" si="70"/>
        <v>577700</v>
      </c>
      <c r="U310" s="10"/>
      <c r="V310" s="10">
        <f t="shared" si="71"/>
        <v>-1.2907602499372555</v>
      </c>
      <c r="W310" s="10"/>
      <c r="X310" s="10">
        <f t="shared" si="72"/>
        <v>0.76170236754141274</v>
      </c>
      <c r="Y310" s="10">
        <f t="shared" si="73"/>
        <v>2.1599580026785188</v>
      </c>
      <c r="Z310" s="10"/>
      <c r="AA310" s="10">
        <f t="shared" si="74"/>
        <v>1.310646276929317E-2</v>
      </c>
      <c r="AB310" s="10">
        <f t="shared" si="75"/>
        <v>-1.0154064451496581E-2</v>
      </c>
      <c r="AC310" s="10"/>
      <c r="AD310" s="10">
        <f t="shared" si="76"/>
        <v>5.761702367541413</v>
      </c>
      <c r="AE310" s="10">
        <f t="shared" si="77"/>
        <v>-3.8400419973214812</v>
      </c>
      <c r="AF310" s="10"/>
      <c r="AG310" s="10">
        <f t="shared" si="78"/>
        <v>1.3106462769292726E-2</v>
      </c>
      <c r="AH310" s="10">
        <f t="shared" si="79"/>
        <v>-1.0154064451496581E-2</v>
      </c>
    </row>
    <row r="311" spans="1:34" x14ac:dyDescent="0.2">
      <c r="A311" s="10">
        <v>-54</v>
      </c>
      <c r="B311" s="10">
        <v>141.19</v>
      </c>
      <c r="C311" s="10">
        <f t="shared" si="64"/>
        <v>1.4118999999999999E-4</v>
      </c>
      <c r="D311" s="10"/>
      <c r="E311" s="10">
        <v>5.9539999999999997</v>
      </c>
      <c r="F311" s="10"/>
      <c r="G311" s="10">
        <v>5.9820000000000002</v>
      </c>
      <c r="H311" s="10">
        <v>6.008</v>
      </c>
      <c r="I311" s="10">
        <v>6.016</v>
      </c>
      <c r="J311" s="10">
        <v>5.8120000000000003</v>
      </c>
      <c r="K311" s="10"/>
      <c r="L311" s="10">
        <f t="shared" si="65"/>
        <v>1.4118999999999999E-4</v>
      </c>
      <c r="M311" s="10"/>
      <c r="N311" s="10">
        <f t="shared" si="66"/>
        <v>-3.3000000000000114</v>
      </c>
      <c r="O311" s="10">
        <f t="shared" si="67"/>
        <v>0.16500000000000004</v>
      </c>
      <c r="P311" s="10"/>
      <c r="Q311" s="10">
        <f t="shared" si="68"/>
        <v>-3.300000000000026E-6</v>
      </c>
      <c r="R311" s="10">
        <f t="shared" si="69"/>
        <v>16500</v>
      </c>
      <c r="S311" s="10"/>
      <c r="T311" s="10">
        <f t="shared" si="70"/>
        <v>595400</v>
      </c>
      <c r="U311" s="10"/>
      <c r="V311" s="10">
        <f t="shared" si="71"/>
        <v>-1.1558202991594364</v>
      </c>
      <c r="W311" s="10"/>
      <c r="X311" s="10">
        <f t="shared" si="72"/>
        <v>0.77480883031070591</v>
      </c>
      <c r="Y311" s="10">
        <f t="shared" si="73"/>
        <v>2.1498039382270222</v>
      </c>
      <c r="Z311" s="10"/>
      <c r="AA311" s="10">
        <f t="shared" si="74"/>
        <v>1.187162288594279E-2</v>
      </c>
      <c r="AB311" s="10">
        <f t="shared" si="75"/>
        <v>-1.0271166629082895E-2</v>
      </c>
      <c r="AC311" s="10"/>
      <c r="AD311" s="10">
        <f t="shared" si="76"/>
        <v>5.7748088303107057</v>
      </c>
      <c r="AE311" s="10">
        <f t="shared" si="77"/>
        <v>-3.8501960617729778</v>
      </c>
      <c r="AF311" s="10"/>
      <c r="AG311" s="10">
        <f t="shared" si="78"/>
        <v>1.1871622885943012E-2</v>
      </c>
      <c r="AH311" s="10">
        <f t="shared" si="79"/>
        <v>-1.0271166629082895E-2</v>
      </c>
    </row>
    <row r="312" spans="1:34" x14ac:dyDescent="0.2">
      <c r="A312" s="10">
        <v>-53</v>
      </c>
      <c r="B312" s="10">
        <v>137.88999999999999</v>
      </c>
      <c r="C312" s="10">
        <f t="shared" si="64"/>
        <v>1.3788999999999997E-4</v>
      </c>
      <c r="D312" s="10"/>
      <c r="E312" s="10">
        <v>6.1189999999999998</v>
      </c>
      <c r="F312" s="10"/>
      <c r="G312" s="10">
        <v>6.1589999999999998</v>
      </c>
      <c r="H312" s="10">
        <v>6.1779999999999999</v>
      </c>
      <c r="I312" s="10">
        <v>6.18</v>
      </c>
      <c r="J312" s="10">
        <v>5.9589999999999996</v>
      </c>
      <c r="K312" s="10"/>
      <c r="L312" s="10">
        <f t="shared" si="65"/>
        <v>1.3788999999999997E-4</v>
      </c>
      <c r="M312" s="10"/>
      <c r="N312" s="10">
        <f t="shared" si="66"/>
        <v>-3.2799999999999727</v>
      </c>
      <c r="O312" s="10">
        <f t="shared" si="67"/>
        <v>0.18200000000000038</v>
      </c>
      <c r="P312" s="10"/>
      <c r="Q312" s="10">
        <f t="shared" si="68"/>
        <v>-3.279999999999955E-6</v>
      </c>
      <c r="R312" s="10">
        <f t="shared" si="69"/>
        <v>18200</v>
      </c>
      <c r="S312" s="10"/>
      <c r="T312" s="10">
        <f t="shared" si="70"/>
        <v>611900</v>
      </c>
      <c r="U312" s="10"/>
      <c r="V312" s="10">
        <f t="shared" si="71"/>
        <v>-1.2174540216415486</v>
      </c>
      <c r="W312" s="10"/>
      <c r="X312" s="10">
        <f t="shared" si="72"/>
        <v>0.7866804531966487</v>
      </c>
      <c r="Y312" s="10">
        <f t="shared" si="73"/>
        <v>2.1395327715979393</v>
      </c>
      <c r="Z312" s="10"/>
      <c r="AA312" s="10">
        <f t="shared" si="74"/>
        <v>1.2729026418478173E-2</v>
      </c>
      <c r="AB312" s="10">
        <f t="shared" si="75"/>
        <v>-1.045544734520254E-2</v>
      </c>
      <c r="AC312" s="10"/>
      <c r="AD312" s="10">
        <f t="shared" si="76"/>
        <v>5.7866804531966487</v>
      </c>
      <c r="AE312" s="10">
        <f t="shared" si="77"/>
        <v>-3.8604672284020607</v>
      </c>
      <c r="AF312" s="10"/>
      <c r="AG312" s="10">
        <f t="shared" si="78"/>
        <v>1.2729026418478284E-2</v>
      </c>
      <c r="AH312" s="10">
        <f t="shared" si="79"/>
        <v>-1.045544734520254E-2</v>
      </c>
    </row>
    <row r="313" spans="1:34" x14ac:dyDescent="0.2">
      <c r="A313" s="10">
        <v>-52</v>
      </c>
      <c r="B313" s="10">
        <v>134.61000000000001</v>
      </c>
      <c r="C313" s="10">
        <f t="shared" si="64"/>
        <v>1.3461000000000001E-4</v>
      </c>
      <c r="D313" s="10"/>
      <c r="E313" s="10">
        <v>6.3010000000000002</v>
      </c>
      <c r="F313" s="10"/>
      <c r="G313" s="10">
        <v>6.3419999999999996</v>
      </c>
      <c r="H313" s="10">
        <v>6.3730000000000002</v>
      </c>
      <c r="I313" s="10">
        <v>6.3639999999999999</v>
      </c>
      <c r="J313" s="10">
        <v>6.1269999999999998</v>
      </c>
      <c r="K313" s="10"/>
      <c r="L313" s="10">
        <f t="shared" si="65"/>
        <v>1.3461000000000001E-4</v>
      </c>
      <c r="M313" s="10"/>
      <c r="N313" s="10">
        <f t="shared" si="66"/>
        <v>-3.2400000000000091</v>
      </c>
      <c r="O313" s="10">
        <f t="shared" si="67"/>
        <v>0.21899999999999942</v>
      </c>
      <c r="P313" s="10"/>
      <c r="Q313" s="10">
        <f t="shared" si="68"/>
        <v>-3.2400000000000029E-6</v>
      </c>
      <c r="R313" s="10">
        <f t="shared" si="69"/>
        <v>21900</v>
      </c>
      <c r="S313" s="10"/>
      <c r="T313" s="10">
        <f t="shared" si="70"/>
        <v>630100</v>
      </c>
      <c r="U313" s="10"/>
      <c r="V313" s="10">
        <f t="shared" si="71"/>
        <v>-1.4023194169801327</v>
      </c>
      <c r="W313" s="10"/>
      <c r="X313" s="10">
        <f t="shared" si="72"/>
        <v>0.79940947961512687</v>
      </c>
      <c r="Y313" s="10">
        <f t="shared" si="73"/>
        <v>2.1290773242527368</v>
      </c>
      <c r="Z313" s="10"/>
      <c r="AA313" s="10">
        <f t="shared" si="74"/>
        <v>1.483811611679331E-2</v>
      </c>
      <c r="AB313" s="10">
        <f t="shared" si="75"/>
        <v>-1.0581124340948822E-2</v>
      </c>
      <c r="AC313" s="10"/>
      <c r="AD313" s="10">
        <f t="shared" si="76"/>
        <v>5.799409479615127</v>
      </c>
      <c r="AE313" s="10">
        <f t="shared" si="77"/>
        <v>-3.8709226757472632</v>
      </c>
      <c r="AF313" s="10"/>
      <c r="AG313" s="10">
        <f t="shared" si="78"/>
        <v>1.4838116116793643E-2</v>
      </c>
      <c r="AH313" s="10">
        <f t="shared" si="79"/>
        <v>-1.0581124340948822E-2</v>
      </c>
    </row>
    <row r="314" spans="1:34" x14ac:dyDescent="0.2">
      <c r="A314" s="10">
        <v>-51</v>
      </c>
      <c r="B314" s="10">
        <v>131.37</v>
      </c>
      <c r="C314" s="10">
        <f t="shared" si="64"/>
        <v>1.3137000000000001E-4</v>
      </c>
      <c r="D314" s="10"/>
      <c r="E314" s="10">
        <v>6.52</v>
      </c>
      <c r="F314" s="10"/>
      <c r="G314" s="10">
        <v>6.5549999999999997</v>
      </c>
      <c r="H314" s="10">
        <v>6.5830000000000002</v>
      </c>
      <c r="I314" s="10">
        <v>6.5910000000000002</v>
      </c>
      <c r="J314" s="10">
        <v>6.3520000000000003</v>
      </c>
      <c r="K314" s="10"/>
      <c r="L314" s="10">
        <f t="shared" si="65"/>
        <v>1.3137000000000001E-4</v>
      </c>
      <c r="M314" s="10"/>
      <c r="N314" s="10">
        <f t="shared" si="66"/>
        <v>-3.210000000000008</v>
      </c>
      <c r="O314" s="10">
        <f t="shared" si="67"/>
        <v>0.23399999999999999</v>
      </c>
      <c r="P314" s="10"/>
      <c r="Q314" s="10">
        <f t="shared" si="68"/>
        <v>-3.2100000000000184E-6</v>
      </c>
      <c r="R314" s="10">
        <f t="shared" si="69"/>
        <v>23400</v>
      </c>
      <c r="S314" s="10"/>
      <c r="T314" s="10">
        <f t="shared" si="70"/>
        <v>652000</v>
      </c>
      <c r="U314" s="10"/>
      <c r="V314" s="10">
        <f t="shared" si="71"/>
        <v>-1.4253431217833614</v>
      </c>
      <c r="W314" s="10"/>
      <c r="X314" s="10">
        <f t="shared" si="72"/>
        <v>0.81424759573192018</v>
      </c>
      <c r="Y314" s="10">
        <f t="shared" si="73"/>
        <v>2.1184961999117879</v>
      </c>
      <c r="Z314" s="10"/>
      <c r="AA314" s="10">
        <f t="shared" si="74"/>
        <v>1.5313460567472514E-2</v>
      </c>
      <c r="AB314" s="10">
        <f t="shared" si="75"/>
        <v>-1.0743701171625375E-2</v>
      </c>
      <c r="AC314" s="10"/>
      <c r="AD314" s="10">
        <f t="shared" si="76"/>
        <v>5.8142475957319206</v>
      </c>
      <c r="AE314" s="10">
        <f t="shared" si="77"/>
        <v>-3.8815038000882121</v>
      </c>
      <c r="AF314" s="10"/>
      <c r="AG314" s="10">
        <f t="shared" si="78"/>
        <v>1.531346056747207E-2</v>
      </c>
      <c r="AH314" s="10">
        <f t="shared" si="79"/>
        <v>-1.0743701171625375E-2</v>
      </c>
    </row>
    <row r="315" spans="1:34" x14ac:dyDescent="0.2">
      <c r="A315" s="10">
        <v>-50</v>
      </c>
      <c r="B315" s="10">
        <v>128.16</v>
      </c>
      <c r="C315" s="10">
        <f t="shared" si="64"/>
        <v>1.2815999999999999E-4</v>
      </c>
      <c r="D315" s="10"/>
      <c r="E315" s="10">
        <v>6.7539999999999996</v>
      </c>
      <c r="F315" s="10"/>
      <c r="G315" s="10">
        <v>6.7850000000000001</v>
      </c>
      <c r="H315" s="10">
        <v>6.8220000000000001</v>
      </c>
      <c r="I315" s="10">
        <v>6.8140000000000001</v>
      </c>
      <c r="J315" s="10">
        <v>6.5979999999999999</v>
      </c>
      <c r="K315" s="10"/>
      <c r="L315" s="10">
        <f t="shared" si="65"/>
        <v>1.2815999999999999E-4</v>
      </c>
      <c r="M315" s="10"/>
      <c r="N315" s="10">
        <f t="shared" si="66"/>
        <v>-3.1700000000000017</v>
      </c>
      <c r="O315" s="10">
        <f t="shared" si="67"/>
        <v>0.23200000000000021</v>
      </c>
      <c r="P315" s="10"/>
      <c r="Q315" s="10">
        <f t="shared" si="68"/>
        <v>-3.170000000000012E-6</v>
      </c>
      <c r="R315" s="10">
        <f t="shared" si="69"/>
        <v>23200</v>
      </c>
      <c r="S315" s="10"/>
      <c r="T315" s="10">
        <f t="shared" si="70"/>
        <v>675400</v>
      </c>
      <c r="U315" s="10"/>
      <c r="V315" s="10">
        <f t="shared" si="71"/>
        <v>-1.3484613347921746</v>
      </c>
      <c r="W315" s="10"/>
      <c r="X315" s="10">
        <f t="shared" si="72"/>
        <v>0.8295610562993927</v>
      </c>
      <c r="Y315" s="10">
        <f t="shared" si="73"/>
        <v>2.1077524987401626</v>
      </c>
      <c r="Z315" s="10"/>
      <c r="AA315" s="10">
        <f t="shared" si="74"/>
        <v>1.4667525002235227E-2</v>
      </c>
      <c r="AB315" s="10">
        <f t="shared" si="75"/>
        <v>-1.087723068047497E-2</v>
      </c>
      <c r="AC315" s="10"/>
      <c r="AD315" s="10">
        <f t="shared" si="76"/>
        <v>5.8295610562993927</v>
      </c>
      <c r="AE315" s="10">
        <f t="shared" si="77"/>
        <v>-3.8922475012598374</v>
      </c>
      <c r="AF315" s="10"/>
      <c r="AG315" s="10">
        <f t="shared" si="78"/>
        <v>1.4667525002235671E-2</v>
      </c>
      <c r="AH315" s="10">
        <f t="shared" si="79"/>
        <v>-1.087723068047497E-2</v>
      </c>
    </row>
    <row r="316" spans="1:34" x14ac:dyDescent="0.2">
      <c r="A316" s="10">
        <v>-49</v>
      </c>
      <c r="B316" s="10">
        <v>124.99</v>
      </c>
      <c r="C316" s="10">
        <f t="shared" si="64"/>
        <v>1.2498999999999998E-4</v>
      </c>
      <c r="D316" s="10"/>
      <c r="E316" s="10">
        <v>6.9859999999999998</v>
      </c>
      <c r="F316" s="10"/>
      <c r="G316" s="10">
        <v>7.0129999999999999</v>
      </c>
      <c r="H316" s="10">
        <v>7.0410000000000004</v>
      </c>
      <c r="I316" s="10">
        <v>7.032</v>
      </c>
      <c r="J316" s="10">
        <v>6.8550000000000004</v>
      </c>
      <c r="K316" s="10"/>
      <c r="L316" s="10">
        <f t="shared" si="65"/>
        <v>1.2498999999999998E-4</v>
      </c>
      <c r="M316" s="10"/>
      <c r="N316" s="10">
        <f t="shared" si="66"/>
        <v>-3.1400000000000006</v>
      </c>
      <c r="O316" s="10">
        <f t="shared" si="67"/>
        <v>0.23800000000000043</v>
      </c>
      <c r="P316" s="10"/>
      <c r="Q316" s="10">
        <f t="shared" si="68"/>
        <v>-3.1399999999999869E-6</v>
      </c>
      <c r="R316" s="10">
        <f t="shared" si="69"/>
        <v>23800</v>
      </c>
      <c r="S316" s="10"/>
      <c r="T316" s="10">
        <f t="shared" si="70"/>
        <v>698600</v>
      </c>
      <c r="U316" s="10"/>
      <c r="V316" s="10">
        <f t="shared" si="71"/>
        <v>-1.3166973335461416</v>
      </c>
      <c r="W316" s="10"/>
      <c r="X316" s="10">
        <f t="shared" si="72"/>
        <v>0.84422858130162792</v>
      </c>
      <c r="Y316" s="10">
        <f t="shared" si="73"/>
        <v>2.0968752680596876</v>
      </c>
      <c r="Z316" s="10"/>
      <c r="AA316" s="10">
        <f t="shared" si="74"/>
        <v>1.4549156003821451E-2</v>
      </c>
      <c r="AB316" s="10">
        <f t="shared" si="75"/>
        <v>-1.1049734538944644E-2</v>
      </c>
      <c r="AC316" s="10"/>
      <c r="AD316" s="10">
        <f t="shared" si="76"/>
        <v>5.8442285813016284</v>
      </c>
      <c r="AE316" s="10">
        <f t="shared" si="77"/>
        <v>-3.9031247319403124</v>
      </c>
      <c r="AF316" s="10"/>
      <c r="AG316" s="10">
        <f t="shared" si="78"/>
        <v>1.4549156003821118E-2</v>
      </c>
      <c r="AH316" s="10">
        <f t="shared" si="79"/>
        <v>-1.1049734538944644E-2</v>
      </c>
    </row>
    <row r="317" spans="1:34" x14ac:dyDescent="0.2">
      <c r="A317" s="10">
        <v>-48</v>
      </c>
      <c r="B317" s="10">
        <v>121.85</v>
      </c>
      <c r="C317" s="10">
        <f t="shared" si="64"/>
        <v>1.2184999999999999E-4</v>
      </c>
      <c r="D317" s="10"/>
      <c r="E317" s="10">
        <v>7.2240000000000002</v>
      </c>
      <c r="F317" s="10"/>
      <c r="G317" s="10">
        <v>7.242</v>
      </c>
      <c r="H317" s="10">
        <v>7.2770000000000001</v>
      </c>
      <c r="I317" s="10">
        <v>7.2549999999999999</v>
      </c>
      <c r="J317" s="10">
        <v>7.1219999999999999</v>
      </c>
      <c r="K317" s="10"/>
      <c r="L317" s="10">
        <f t="shared" si="65"/>
        <v>1.2184999999999999E-4</v>
      </c>
      <c r="M317" s="10"/>
      <c r="N317" s="10">
        <f t="shared" si="66"/>
        <v>-3.0899999999999892</v>
      </c>
      <c r="O317" s="10">
        <f t="shared" si="67"/>
        <v>0.25099999999999945</v>
      </c>
      <c r="P317" s="10"/>
      <c r="Q317" s="10">
        <f t="shared" si="68"/>
        <v>-3.0899999999999992E-6</v>
      </c>
      <c r="R317" s="10">
        <f t="shared" si="69"/>
        <v>25100</v>
      </c>
      <c r="S317" s="10"/>
      <c r="T317" s="10">
        <f t="shared" si="70"/>
        <v>722400</v>
      </c>
      <c r="U317" s="10"/>
      <c r="V317" s="10">
        <f t="shared" si="71"/>
        <v>-1.3297177476129363</v>
      </c>
      <c r="W317" s="10"/>
      <c r="X317" s="10">
        <f t="shared" si="72"/>
        <v>0.85877773730544937</v>
      </c>
      <c r="Y317" s="10">
        <f t="shared" si="73"/>
        <v>2.085825533520743</v>
      </c>
      <c r="Z317" s="10"/>
      <c r="AA317" s="10">
        <f t="shared" si="74"/>
        <v>1.4833459691017903E-2</v>
      </c>
      <c r="AB317" s="10">
        <f t="shared" si="75"/>
        <v>-1.1155344596736061E-2</v>
      </c>
      <c r="AC317" s="10"/>
      <c r="AD317" s="10">
        <f t="shared" si="76"/>
        <v>5.8587777373054495</v>
      </c>
      <c r="AE317" s="10">
        <f t="shared" si="77"/>
        <v>-3.914174466479257</v>
      </c>
      <c r="AF317" s="10"/>
      <c r="AG317" s="10">
        <f t="shared" si="78"/>
        <v>1.4833459691018014E-2</v>
      </c>
      <c r="AH317" s="10">
        <f t="shared" si="79"/>
        <v>-1.1155344596736061E-2</v>
      </c>
    </row>
    <row r="318" spans="1:34" x14ac:dyDescent="0.2">
      <c r="A318" s="10">
        <v>-47</v>
      </c>
      <c r="B318" s="10">
        <v>118.76</v>
      </c>
      <c r="C318" s="10">
        <f t="shared" si="64"/>
        <v>1.1875999999999999E-4</v>
      </c>
      <c r="D318" s="10"/>
      <c r="E318" s="10">
        <v>7.4749999999999996</v>
      </c>
      <c r="F318" s="10"/>
      <c r="G318" s="10">
        <v>7.4909999999999997</v>
      </c>
      <c r="H318" s="10">
        <v>7.5339999999999998</v>
      </c>
      <c r="I318" s="10">
        <v>7.5030000000000001</v>
      </c>
      <c r="J318" s="10">
        <v>7.3719999999999999</v>
      </c>
      <c r="K318" s="10"/>
      <c r="L318" s="10">
        <f t="shared" si="65"/>
        <v>1.1875999999999999E-4</v>
      </c>
      <c r="M318" s="10"/>
      <c r="N318" s="10">
        <f t="shared" si="66"/>
        <v>-3.0600000000000023</v>
      </c>
      <c r="O318" s="10">
        <f t="shared" si="67"/>
        <v>0.25700000000000056</v>
      </c>
      <c r="P318" s="10"/>
      <c r="Q318" s="10">
        <f t="shared" si="68"/>
        <v>-3.0600000000000012E-6</v>
      </c>
      <c r="R318" s="10">
        <f t="shared" si="69"/>
        <v>25700</v>
      </c>
      <c r="S318" s="10"/>
      <c r="T318" s="10">
        <f t="shared" si="70"/>
        <v>747500</v>
      </c>
      <c r="U318" s="10"/>
      <c r="V318" s="10">
        <f t="shared" si="71"/>
        <v>-1.2949517983398642</v>
      </c>
      <c r="W318" s="10"/>
      <c r="X318" s="10">
        <f t="shared" si="72"/>
        <v>0.87361119699646728</v>
      </c>
      <c r="Y318" s="10">
        <f t="shared" si="73"/>
        <v>2.0746701889240069</v>
      </c>
      <c r="Z318" s="10"/>
      <c r="AA318" s="10">
        <f t="shared" si="74"/>
        <v>1.4680648360048121E-2</v>
      </c>
      <c r="AB318" s="10">
        <f t="shared" si="75"/>
        <v>-1.1336829972257156E-2</v>
      </c>
      <c r="AC318" s="10"/>
      <c r="AD318" s="10">
        <f t="shared" si="76"/>
        <v>5.8736111969964675</v>
      </c>
      <c r="AE318" s="10">
        <f t="shared" si="77"/>
        <v>-3.9253298110759931</v>
      </c>
      <c r="AF318" s="10"/>
      <c r="AG318" s="10">
        <f t="shared" si="78"/>
        <v>1.4680648360047677E-2</v>
      </c>
      <c r="AH318" s="10">
        <f t="shared" si="79"/>
        <v>-1.1336829972257156E-2</v>
      </c>
    </row>
    <row r="319" spans="1:34" x14ac:dyDescent="0.2">
      <c r="A319" s="10">
        <v>-46</v>
      </c>
      <c r="B319" s="10">
        <v>115.7</v>
      </c>
      <c r="C319" s="10">
        <f t="shared" si="64"/>
        <v>1.1569999999999999E-4</v>
      </c>
      <c r="D319" s="10"/>
      <c r="E319" s="10">
        <v>7.7320000000000002</v>
      </c>
      <c r="F319" s="10"/>
      <c r="G319" s="10">
        <v>7.75</v>
      </c>
      <c r="H319" s="10">
        <v>7.8079999999999998</v>
      </c>
      <c r="I319" s="10">
        <v>7.766</v>
      </c>
      <c r="J319" s="10">
        <v>7.6029999999999998</v>
      </c>
      <c r="K319" s="10"/>
      <c r="L319" s="10">
        <f t="shared" si="65"/>
        <v>1.1569999999999999E-4</v>
      </c>
      <c r="M319" s="10"/>
      <c r="N319" s="10">
        <f t="shared" si="66"/>
        <v>-3.0100000000000051</v>
      </c>
      <c r="O319" s="10">
        <f t="shared" si="67"/>
        <v>0.27700000000000014</v>
      </c>
      <c r="P319" s="10"/>
      <c r="Q319" s="10">
        <f t="shared" si="68"/>
        <v>-3.01E-6</v>
      </c>
      <c r="R319" s="10">
        <f t="shared" si="69"/>
        <v>27700</v>
      </c>
      <c r="S319" s="10"/>
      <c r="T319" s="10">
        <f t="shared" si="70"/>
        <v>773200</v>
      </c>
      <c r="U319" s="10"/>
      <c r="V319" s="10">
        <f t="shared" si="71"/>
        <v>-1.335296552222649</v>
      </c>
      <c r="W319" s="10"/>
      <c r="X319" s="10">
        <f t="shared" si="72"/>
        <v>0.8882918453565154</v>
      </c>
      <c r="Y319" s="10">
        <f t="shared" si="73"/>
        <v>2.0633333589517497</v>
      </c>
      <c r="Z319" s="10"/>
      <c r="AA319" s="10">
        <f t="shared" si="74"/>
        <v>1.5286448306539024E-2</v>
      </c>
      <c r="AB319" s="10">
        <f t="shared" si="75"/>
        <v>-1.144798006187786E-2</v>
      </c>
      <c r="AC319" s="10"/>
      <c r="AD319" s="10">
        <f t="shared" si="76"/>
        <v>5.8882918453565152</v>
      </c>
      <c r="AE319" s="10">
        <f t="shared" si="77"/>
        <v>-3.9366666410482503</v>
      </c>
      <c r="AF319" s="10"/>
      <c r="AG319" s="10">
        <f t="shared" si="78"/>
        <v>1.5286448306539135E-2</v>
      </c>
      <c r="AH319" s="10">
        <f t="shared" si="79"/>
        <v>-1.144798006187786E-2</v>
      </c>
    </row>
    <row r="320" spans="1:34" x14ac:dyDescent="0.2">
      <c r="A320" s="10">
        <v>-45</v>
      </c>
      <c r="B320" s="10">
        <v>112.69</v>
      </c>
      <c r="C320" s="10">
        <f t="shared" si="64"/>
        <v>1.1268999999999999E-4</v>
      </c>
      <c r="D320" s="10"/>
      <c r="E320" s="10">
        <v>8.0090000000000003</v>
      </c>
      <c r="F320" s="10"/>
      <c r="G320" s="10">
        <v>8.032</v>
      </c>
      <c r="H320" s="10">
        <v>8.1</v>
      </c>
      <c r="I320" s="10">
        <v>8.0440000000000005</v>
      </c>
      <c r="J320" s="10">
        <v>7.859</v>
      </c>
      <c r="K320" s="10"/>
      <c r="L320" s="10">
        <f t="shared" si="65"/>
        <v>1.1268999999999999E-4</v>
      </c>
      <c r="M320" s="10"/>
      <c r="N320" s="10">
        <f t="shared" si="66"/>
        <v>-2.9699999999999989</v>
      </c>
      <c r="O320" s="10">
        <f t="shared" si="67"/>
        <v>0.29400000000000048</v>
      </c>
      <c r="P320" s="10"/>
      <c r="Q320" s="10">
        <f t="shared" si="68"/>
        <v>-2.9699999999999936E-6</v>
      </c>
      <c r="R320" s="10">
        <f t="shared" si="69"/>
        <v>29400.000000000116</v>
      </c>
      <c r="S320" s="10"/>
      <c r="T320" s="10">
        <f t="shared" si="70"/>
        <v>800900</v>
      </c>
      <c r="U320" s="10"/>
      <c r="V320" s="10">
        <f t="shared" si="71"/>
        <v>-1.3497682086526623</v>
      </c>
      <c r="W320" s="10"/>
      <c r="X320" s="10">
        <f t="shared" si="72"/>
        <v>0.90357829366305442</v>
      </c>
      <c r="Y320" s="10">
        <f t="shared" si="73"/>
        <v>2.0518853788898719</v>
      </c>
      <c r="Z320" s="10"/>
      <c r="AA320" s="10">
        <f t="shared" si="74"/>
        <v>1.5656744260196476E-2</v>
      </c>
      <c r="AB320" s="10">
        <f t="shared" si="75"/>
        <v>-1.1599579957380257E-2</v>
      </c>
      <c r="AC320" s="10"/>
      <c r="AD320" s="10">
        <f t="shared" si="76"/>
        <v>5.9035782936630543</v>
      </c>
      <c r="AE320" s="10">
        <f t="shared" si="77"/>
        <v>-3.9481146211101281</v>
      </c>
      <c r="AF320" s="10"/>
      <c r="AG320" s="10">
        <f t="shared" si="78"/>
        <v>1.5656744260196476E-2</v>
      </c>
      <c r="AH320" s="10">
        <f t="shared" si="79"/>
        <v>-1.1599579957380257E-2</v>
      </c>
    </row>
    <row r="321" spans="1:34" x14ac:dyDescent="0.2">
      <c r="A321" s="10">
        <v>-44</v>
      </c>
      <c r="B321" s="10">
        <v>109.72</v>
      </c>
      <c r="C321" s="10">
        <f t="shared" si="64"/>
        <v>1.0972E-4</v>
      </c>
      <c r="D321" s="10"/>
      <c r="E321" s="10">
        <v>8.3030000000000008</v>
      </c>
      <c r="F321" s="10"/>
      <c r="G321" s="10">
        <v>8.3379999999999992</v>
      </c>
      <c r="H321" s="10">
        <v>8.4039999999999999</v>
      </c>
      <c r="I321" s="10">
        <v>8.3420000000000005</v>
      </c>
      <c r="J321" s="10">
        <v>8.1300000000000008</v>
      </c>
      <c r="K321" s="10"/>
      <c r="L321" s="10">
        <f t="shared" si="65"/>
        <v>1.0972E-4</v>
      </c>
      <c r="M321" s="10"/>
      <c r="N321" s="10">
        <f t="shared" si="66"/>
        <v>-2.9200000000000017</v>
      </c>
      <c r="O321" s="10">
        <f t="shared" si="67"/>
        <v>0.26699999999999946</v>
      </c>
      <c r="P321" s="10"/>
      <c r="Q321" s="10">
        <f t="shared" si="68"/>
        <v>-2.9200000000000059E-6</v>
      </c>
      <c r="R321" s="10">
        <f t="shared" si="69"/>
        <v>26699.999999999884</v>
      </c>
      <c r="S321" s="10"/>
      <c r="T321" s="10">
        <f t="shared" si="70"/>
        <v>830300.00000000012</v>
      </c>
      <c r="U321" s="10"/>
      <c r="V321" s="10">
        <f t="shared" si="71"/>
        <v>-1.1733944890725478</v>
      </c>
      <c r="W321" s="10"/>
      <c r="X321" s="10">
        <f t="shared" si="72"/>
        <v>0.9192350379232509</v>
      </c>
      <c r="Y321" s="10">
        <f t="shared" si="73"/>
        <v>2.0402857989324916</v>
      </c>
      <c r="Z321" s="10"/>
      <c r="AA321" s="10">
        <f t="shared" si="74"/>
        <v>1.3745783999947303E-2</v>
      </c>
      <c r="AB321" s="10">
        <f t="shared" si="75"/>
        <v>-1.171454623995416E-2</v>
      </c>
      <c r="AC321" s="10"/>
      <c r="AD321" s="10">
        <f t="shared" si="76"/>
        <v>5.9192350379232508</v>
      </c>
      <c r="AE321" s="10">
        <f t="shared" si="77"/>
        <v>-3.9597142010675084</v>
      </c>
      <c r="AF321" s="10"/>
      <c r="AG321" s="10">
        <f t="shared" si="78"/>
        <v>1.3745783999947747E-2</v>
      </c>
      <c r="AH321" s="10">
        <f t="shared" si="79"/>
        <v>-1.171454623995416E-2</v>
      </c>
    </row>
    <row r="322" spans="1:34" x14ac:dyDescent="0.2">
      <c r="A322" s="10">
        <v>-43</v>
      </c>
      <c r="B322" s="10">
        <v>106.8</v>
      </c>
      <c r="C322" s="10">
        <f t="shared" si="64"/>
        <v>1.0679999999999999E-4</v>
      </c>
      <c r="D322" s="10"/>
      <c r="E322" s="10">
        <v>8.57</v>
      </c>
      <c r="F322" s="10"/>
      <c r="G322" s="10">
        <v>8.6270000000000007</v>
      </c>
      <c r="H322" s="10">
        <v>8.6809999999999992</v>
      </c>
      <c r="I322" s="10">
        <v>8.61</v>
      </c>
      <c r="J322" s="10">
        <v>8.3629999999999995</v>
      </c>
      <c r="K322" s="10"/>
      <c r="L322" s="10">
        <f t="shared" si="65"/>
        <v>1.0679999999999999E-4</v>
      </c>
      <c r="M322" s="10"/>
      <c r="N322" s="10">
        <f t="shared" si="66"/>
        <v>-2.8799999999999955</v>
      </c>
      <c r="O322" s="10">
        <f t="shared" si="67"/>
        <v>0.27999999999999936</v>
      </c>
      <c r="P322" s="10"/>
      <c r="Q322" s="10">
        <f t="shared" si="68"/>
        <v>-2.8799999999999995E-6</v>
      </c>
      <c r="R322" s="10">
        <f t="shared" si="69"/>
        <v>28000</v>
      </c>
      <c r="S322" s="10"/>
      <c r="T322" s="10">
        <f t="shared" si="70"/>
        <v>857000</v>
      </c>
      <c r="U322" s="10"/>
      <c r="V322" s="10">
        <f t="shared" si="71"/>
        <v>-1.1760709201886448</v>
      </c>
      <c r="W322" s="10"/>
      <c r="X322" s="10">
        <f t="shared" si="72"/>
        <v>0.9329808219231982</v>
      </c>
      <c r="Y322" s="10">
        <f t="shared" si="73"/>
        <v>2.0285712526925375</v>
      </c>
      <c r="Z322" s="10"/>
      <c r="AA322" s="10">
        <f t="shared" si="74"/>
        <v>1.3962448774627267E-2</v>
      </c>
      <c r="AB322" s="10">
        <f t="shared" si="75"/>
        <v>-1.1872114627565988E-2</v>
      </c>
      <c r="AC322" s="10"/>
      <c r="AD322" s="10">
        <f t="shared" si="76"/>
        <v>5.9329808219231985</v>
      </c>
      <c r="AE322" s="10">
        <f t="shared" si="77"/>
        <v>-3.9714287473074625</v>
      </c>
      <c r="AF322" s="10"/>
      <c r="AG322" s="10">
        <f t="shared" si="78"/>
        <v>1.3962448774626601E-2</v>
      </c>
      <c r="AH322" s="10">
        <f t="shared" si="79"/>
        <v>-1.1872114627565988E-2</v>
      </c>
    </row>
    <row r="323" spans="1:34" x14ac:dyDescent="0.2">
      <c r="A323" s="10">
        <v>-42</v>
      </c>
      <c r="B323" s="10">
        <v>103.92</v>
      </c>
      <c r="C323" s="10">
        <f t="shared" si="64"/>
        <v>1.0391999999999999E-4</v>
      </c>
      <c r="D323" s="10"/>
      <c r="E323" s="10">
        <v>8.85</v>
      </c>
      <c r="F323" s="10"/>
      <c r="G323" s="10">
        <v>8.9</v>
      </c>
      <c r="H323" s="10">
        <v>8.9849999999999994</v>
      </c>
      <c r="I323" s="10">
        <v>8.8930000000000007</v>
      </c>
      <c r="J323" s="10">
        <v>8.6210000000000004</v>
      </c>
      <c r="K323" s="10"/>
      <c r="L323" s="10">
        <f t="shared" si="65"/>
        <v>1.0391999999999999E-4</v>
      </c>
      <c r="M323" s="10"/>
      <c r="N323" s="10">
        <f t="shared" si="66"/>
        <v>-2.8299999999999983</v>
      </c>
      <c r="O323" s="10">
        <f t="shared" si="67"/>
        <v>0.35599999999999987</v>
      </c>
      <c r="P323" s="10"/>
      <c r="Q323" s="10">
        <f t="shared" si="68"/>
        <v>-2.8299999999999983E-6</v>
      </c>
      <c r="R323" s="10">
        <f t="shared" si="69"/>
        <v>35600</v>
      </c>
      <c r="S323" s="10"/>
      <c r="T323" s="10">
        <f t="shared" si="70"/>
        <v>885000</v>
      </c>
      <c r="U323" s="10"/>
      <c r="V323" s="10">
        <f t="shared" si="71"/>
        <v>-1.428386572535207</v>
      </c>
      <c r="W323" s="10"/>
      <c r="X323" s="10">
        <f t="shared" si="72"/>
        <v>0.94694327069782547</v>
      </c>
      <c r="Y323" s="10">
        <f t="shared" si="73"/>
        <v>2.0166991380649715</v>
      </c>
      <c r="Z323" s="10"/>
      <c r="AA323" s="10">
        <f t="shared" si="74"/>
        <v>1.7127699860129963E-2</v>
      </c>
      <c r="AB323" s="10">
        <f t="shared" si="75"/>
        <v>-1.1990941520635179E-2</v>
      </c>
      <c r="AC323" s="10"/>
      <c r="AD323" s="10">
        <f t="shared" si="76"/>
        <v>5.9469432706978251</v>
      </c>
      <c r="AE323" s="10">
        <f t="shared" si="77"/>
        <v>-3.9833008619350285</v>
      </c>
      <c r="AF323" s="10"/>
      <c r="AG323" s="10">
        <f t="shared" si="78"/>
        <v>1.7127699860130186E-2</v>
      </c>
      <c r="AH323" s="10">
        <f t="shared" si="79"/>
        <v>-1.1990941520635179E-2</v>
      </c>
    </row>
    <row r="324" spans="1:34" x14ac:dyDescent="0.2">
      <c r="A324" s="10">
        <v>-41</v>
      </c>
      <c r="B324" s="10">
        <v>101.09</v>
      </c>
      <c r="C324" s="10">
        <f t="shared" si="64"/>
        <v>1.0109E-4</v>
      </c>
      <c r="D324" s="10"/>
      <c r="E324" s="10">
        <v>9.2059999999999995</v>
      </c>
      <c r="F324" s="10"/>
      <c r="G324" s="10">
        <v>9.25</v>
      </c>
      <c r="H324" s="10">
        <v>9.3740000000000006</v>
      </c>
      <c r="I324" s="10">
        <v>9.2509999999999994</v>
      </c>
      <c r="J324" s="10">
        <v>8.9489999999999998</v>
      </c>
      <c r="K324" s="10"/>
      <c r="L324" s="10">
        <f t="shared" si="65"/>
        <v>1.0109E-4</v>
      </c>
      <c r="M324" s="10"/>
      <c r="N324" s="10">
        <f t="shared" si="66"/>
        <v>-2.7900000000000063</v>
      </c>
      <c r="O324" s="10">
        <f t="shared" si="67"/>
        <v>0.36300000000000132</v>
      </c>
      <c r="P324" s="10"/>
      <c r="Q324" s="10">
        <f t="shared" si="68"/>
        <v>-2.7900000000000055E-6</v>
      </c>
      <c r="R324" s="10">
        <f t="shared" si="69"/>
        <v>36300.000000000116</v>
      </c>
      <c r="S324" s="10"/>
      <c r="T324" s="10">
        <f t="shared" si="70"/>
        <v>920600</v>
      </c>
      <c r="U324" s="10"/>
      <c r="V324" s="10">
        <f t="shared" si="71"/>
        <v>-1.3818204842604329</v>
      </c>
      <c r="W324" s="10"/>
      <c r="X324" s="10">
        <f t="shared" si="72"/>
        <v>0.96407097055795543</v>
      </c>
      <c r="Y324" s="10">
        <f t="shared" si="73"/>
        <v>2.0047081965443363</v>
      </c>
      <c r="Z324" s="10"/>
      <c r="AA324" s="10">
        <f t="shared" si="74"/>
        <v>1.6795584024123733E-2</v>
      </c>
      <c r="AB324" s="10">
        <f t="shared" si="75"/>
        <v>-1.2154678712200662E-2</v>
      </c>
      <c r="AC324" s="10"/>
      <c r="AD324" s="10">
        <f t="shared" si="76"/>
        <v>5.9640709705579553</v>
      </c>
      <c r="AE324" s="10">
        <f t="shared" si="77"/>
        <v>-3.9952918034556637</v>
      </c>
      <c r="AF324" s="10"/>
      <c r="AG324" s="10">
        <f t="shared" si="78"/>
        <v>1.67955840241234E-2</v>
      </c>
      <c r="AH324" s="10">
        <f t="shared" si="79"/>
        <v>-1.2154678712200884E-2</v>
      </c>
    </row>
    <row r="325" spans="1:34" x14ac:dyDescent="0.2">
      <c r="A325" s="10">
        <v>-40</v>
      </c>
      <c r="B325" s="10">
        <v>98.3</v>
      </c>
      <c r="C325" s="10">
        <f t="shared" si="64"/>
        <v>9.8299999999999991E-5</v>
      </c>
      <c r="D325" s="10"/>
      <c r="E325" s="10">
        <v>9.5690000000000008</v>
      </c>
      <c r="F325" s="10"/>
      <c r="G325" s="10">
        <v>9.6319999999999997</v>
      </c>
      <c r="H325" s="10">
        <v>9.7319999999999993</v>
      </c>
      <c r="I325" s="10">
        <v>9.6329999999999991</v>
      </c>
      <c r="J325" s="10">
        <v>9.2799999999999994</v>
      </c>
      <c r="K325" s="10"/>
      <c r="L325" s="10">
        <f t="shared" si="65"/>
        <v>9.8299999999999991E-5</v>
      </c>
      <c r="M325" s="10"/>
      <c r="N325" s="10">
        <f t="shared" si="66"/>
        <v>-2.730000000000004</v>
      </c>
      <c r="O325" s="10">
        <f t="shared" si="67"/>
        <v>0.32499999999999929</v>
      </c>
      <c r="P325" s="10"/>
      <c r="Q325" s="10">
        <f t="shared" si="68"/>
        <v>-2.7299999999999959E-6</v>
      </c>
      <c r="R325" s="10">
        <f t="shared" si="69"/>
        <v>32499.999999999884</v>
      </c>
      <c r="S325" s="10"/>
      <c r="T325" s="10">
        <f t="shared" si="70"/>
        <v>956900.00000000012</v>
      </c>
      <c r="U325" s="10"/>
      <c r="V325" s="10">
        <f t="shared" si="71"/>
        <v>-1.1858594092520269</v>
      </c>
      <c r="W325" s="10"/>
      <c r="X325" s="10">
        <f t="shared" si="72"/>
        <v>0.98086655458207916</v>
      </c>
      <c r="Y325" s="10">
        <f t="shared" si="73"/>
        <v>1.9925535178321356</v>
      </c>
      <c r="Z325" s="10"/>
      <c r="AA325" s="10">
        <f t="shared" si="74"/>
        <v>1.4505351446083226E-2</v>
      </c>
      <c r="AB325" s="10">
        <f t="shared" si="75"/>
        <v>-1.2231931823379227E-2</v>
      </c>
      <c r="AC325" s="10"/>
      <c r="AD325" s="10">
        <f t="shared" si="76"/>
        <v>5.9808665545820787</v>
      </c>
      <c r="AE325" s="10">
        <f t="shared" si="77"/>
        <v>-4.0074464821678646</v>
      </c>
      <c r="AF325" s="10"/>
      <c r="AG325" s="10">
        <f t="shared" si="78"/>
        <v>1.4505351446083559E-2</v>
      </c>
      <c r="AH325" s="10">
        <f t="shared" si="79"/>
        <v>-1.2231931823379227E-2</v>
      </c>
    </row>
    <row r="326" spans="1:34" x14ac:dyDescent="0.2">
      <c r="A326" s="10">
        <v>-39</v>
      </c>
      <c r="B326" s="10">
        <v>95.57</v>
      </c>
      <c r="C326" s="10">
        <f t="shared" ref="C326:C389" si="80">B326*10^-6</f>
        <v>9.5569999999999995E-5</v>
      </c>
      <c r="D326" s="10"/>
      <c r="E326" s="10">
        <v>9.8940000000000001</v>
      </c>
      <c r="F326" s="10"/>
      <c r="G326" s="10">
        <v>9.9719999999999995</v>
      </c>
      <c r="H326" s="10">
        <v>10.054</v>
      </c>
      <c r="I326" s="10">
        <v>9.9459999999999997</v>
      </c>
      <c r="J326" s="10">
        <v>9.6050000000000004</v>
      </c>
      <c r="K326" s="10"/>
      <c r="L326" s="10">
        <f t="shared" ref="L326:L389" si="81">C326</f>
        <v>9.5569999999999995E-5</v>
      </c>
      <c r="M326" s="10"/>
      <c r="N326" s="10">
        <f t="shared" ref="N326:N389" si="82">B327-B326</f>
        <v>-2.6799999999999926</v>
      </c>
      <c r="O326" s="10">
        <f t="shared" ref="O326:O389" si="83">E327-E326</f>
        <v>0.37400000000000055</v>
      </c>
      <c r="P326" s="10"/>
      <c r="Q326" s="10">
        <f t="shared" ref="Q326:Q389" si="84">L327-L326</f>
        <v>-2.6799999999999947E-6</v>
      </c>
      <c r="R326" s="10">
        <f t="shared" ref="R326:R389" si="85">T327-T326</f>
        <v>37400.000000000116</v>
      </c>
      <c r="S326" s="10"/>
      <c r="T326" s="10">
        <f t="shared" ref="T326:T389" si="86">E326*10^5</f>
        <v>989400</v>
      </c>
      <c r="U326" s="10"/>
      <c r="V326" s="10">
        <f t="shared" ref="V326:V389" si="87">((AD327-AD326)/(AE327-AE326))</f>
        <v>-1.3044965268975857</v>
      </c>
      <c r="W326" s="10"/>
      <c r="X326" s="10">
        <f t="shared" ref="X326:X389" si="88">LOG(E326)</f>
        <v>0.99537190602816239</v>
      </c>
      <c r="Y326" s="10">
        <f t="shared" ref="Y326:Y389" si="89">LOG(B326)</f>
        <v>1.9803215860087564</v>
      </c>
      <c r="Z326" s="10"/>
      <c r="AA326" s="10">
        <f t="shared" ref="AA326:AA389" si="90">X327-X326</f>
        <v>1.6113953971243489E-2</v>
      </c>
      <c r="AB326" s="10">
        <f t="shared" ref="AB326:AB389" si="91">Y327-Y326</f>
        <v>-1.2352623130064133E-2</v>
      </c>
      <c r="AC326" s="10"/>
      <c r="AD326" s="10">
        <f t="shared" ref="AD326:AD389" si="92">LOG(T326)</f>
        <v>5.9953719060281623</v>
      </c>
      <c r="AE326" s="10">
        <f t="shared" ref="AE326:AE389" si="93">LOG(C326)</f>
        <v>-4.0196784139912438</v>
      </c>
      <c r="AF326" s="10"/>
      <c r="AG326" s="10">
        <f t="shared" ref="AG326:AG389" si="94">AD327-AD326</f>
        <v>1.6113953971243156E-2</v>
      </c>
      <c r="AH326" s="10">
        <f t="shared" ref="AH326:AH389" si="95">AE327-AE326</f>
        <v>-1.2352623130063911E-2</v>
      </c>
    </row>
    <row r="327" spans="1:34" x14ac:dyDescent="0.2">
      <c r="A327" s="10">
        <v>-38</v>
      </c>
      <c r="B327" s="10">
        <v>92.89</v>
      </c>
      <c r="C327" s="10">
        <f t="shared" si="80"/>
        <v>9.289E-5</v>
      </c>
      <c r="D327" s="10"/>
      <c r="E327" s="10">
        <v>10.268000000000001</v>
      </c>
      <c r="F327" s="10"/>
      <c r="G327" s="10">
        <v>10.323</v>
      </c>
      <c r="H327" s="10">
        <v>10.426</v>
      </c>
      <c r="I327" s="10">
        <v>10.307</v>
      </c>
      <c r="J327" s="10">
        <v>10.015000000000001</v>
      </c>
      <c r="K327" s="10"/>
      <c r="L327" s="10">
        <f t="shared" si="81"/>
        <v>9.289E-5</v>
      </c>
      <c r="M327" s="10"/>
      <c r="N327" s="10">
        <f t="shared" si="82"/>
        <v>-2.6299999999999955</v>
      </c>
      <c r="O327" s="10">
        <f t="shared" si="83"/>
        <v>0.42199999999999882</v>
      </c>
      <c r="P327" s="10"/>
      <c r="Q327" s="10">
        <f t="shared" si="84"/>
        <v>-2.6299999999999935E-6</v>
      </c>
      <c r="R327" s="10">
        <f t="shared" si="85"/>
        <v>42199.999999999884</v>
      </c>
      <c r="S327" s="10"/>
      <c r="T327" s="10">
        <f t="shared" si="86"/>
        <v>1026800.0000000001</v>
      </c>
      <c r="U327" s="10"/>
      <c r="V327" s="10">
        <f t="shared" si="87"/>
        <v>-1.4023055059724603</v>
      </c>
      <c r="W327" s="10"/>
      <c r="X327" s="10">
        <f t="shared" si="88"/>
        <v>1.0114858599994059</v>
      </c>
      <c r="Y327" s="10">
        <f t="shared" si="89"/>
        <v>1.9679689628786923</v>
      </c>
      <c r="Z327" s="10"/>
      <c r="AA327" s="10">
        <f t="shared" si="90"/>
        <v>1.7491845209372192E-2</v>
      </c>
      <c r="AB327" s="10">
        <f t="shared" si="91"/>
        <v>-1.2473633694565223E-2</v>
      </c>
      <c r="AC327" s="10"/>
      <c r="AD327" s="10">
        <f t="shared" si="92"/>
        <v>6.0114858599994054</v>
      </c>
      <c r="AE327" s="10">
        <f t="shared" si="93"/>
        <v>-4.0320310371213077</v>
      </c>
      <c r="AF327" s="10"/>
      <c r="AG327" s="10">
        <f t="shared" si="94"/>
        <v>1.7491845209372414E-2</v>
      </c>
      <c r="AH327" s="10">
        <f t="shared" si="95"/>
        <v>-1.2473633694565223E-2</v>
      </c>
    </row>
    <row r="328" spans="1:34" x14ac:dyDescent="0.2">
      <c r="A328" s="10">
        <v>-37</v>
      </c>
      <c r="B328" s="10">
        <v>90.26</v>
      </c>
      <c r="C328" s="10">
        <f t="shared" si="80"/>
        <v>9.0260000000000007E-5</v>
      </c>
      <c r="D328" s="10"/>
      <c r="E328" s="10">
        <v>10.69</v>
      </c>
      <c r="F328" s="10"/>
      <c r="G328" s="10">
        <v>10.741</v>
      </c>
      <c r="H328" s="10">
        <v>10.847</v>
      </c>
      <c r="I328" s="10">
        <v>10.738</v>
      </c>
      <c r="J328" s="10">
        <v>10.435</v>
      </c>
      <c r="K328" s="10"/>
      <c r="L328" s="10">
        <f t="shared" si="81"/>
        <v>9.0260000000000007E-5</v>
      </c>
      <c r="M328" s="10"/>
      <c r="N328" s="10">
        <f t="shared" si="82"/>
        <v>-2.5700000000000074</v>
      </c>
      <c r="O328" s="10">
        <f t="shared" si="83"/>
        <v>0.40700000000000003</v>
      </c>
      <c r="P328" s="10"/>
      <c r="Q328" s="10">
        <f t="shared" si="84"/>
        <v>-2.570000000000011E-6</v>
      </c>
      <c r="R328" s="10">
        <f t="shared" si="85"/>
        <v>40700</v>
      </c>
      <c r="S328" s="10"/>
      <c r="T328" s="10">
        <f t="shared" si="86"/>
        <v>1069000</v>
      </c>
      <c r="U328" s="10"/>
      <c r="V328" s="10">
        <f t="shared" si="87"/>
        <v>-1.2935468839528887</v>
      </c>
      <c r="W328" s="10"/>
      <c r="X328" s="10">
        <f t="shared" si="88"/>
        <v>1.0289777052087781</v>
      </c>
      <c r="Y328" s="10">
        <f t="shared" si="89"/>
        <v>1.9554953291841271</v>
      </c>
      <c r="Z328" s="10"/>
      <c r="AA328" s="10">
        <f t="shared" si="90"/>
        <v>1.6227880826278351E-2</v>
      </c>
      <c r="AB328" s="10">
        <f t="shared" si="91"/>
        <v>-1.2545259107028306E-2</v>
      </c>
      <c r="AC328" s="10"/>
      <c r="AD328" s="10">
        <f t="shared" si="92"/>
        <v>6.0289777052087778</v>
      </c>
      <c r="AE328" s="10">
        <f t="shared" si="93"/>
        <v>-4.0445046708158729</v>
      </c>
      <c r="AF328" s="10"/>
      <c r="AG328" s="10">
        <f t="shared" si="94"/>
        <v>1.6227880826278351E-2</v>
      </c>
      <c r="AH328" s="10">
        <f t="shared" si="95"/>
        <v>-1.2545259107028528E-2</v>
      </c>
    </row>
    <row r="329" spans="1:34" x14ac:dyDescent="0.2">
      <c r="A329" s="10">
        <v>-36</v>
      </c>
      <c r="B329" s="10">
        <v>87.69</v>
      </c>
      <c r="C329" s="10">
        <f t="shared" si="80"/>
        <v>8.7689999999999996E-5</v>
      </c>
      <c r="D329" s="10"/>
      <c r="E329" s="10">
        <v>11.097</v>
      </c>
      <c r="F329" s="10"/>
      <c r="G329" s="10">
        <v>11.15</v>
      </c>
      <c r="H329" s="10">
        <v>11.253</v>
      </c>
      <c r="I329" s="10">
        <v>11.14</v>
      </c>
      <c r="J329" s="10">
        <v>10.843999999999999</v>
      </c>
      <c r="K329" s="10"/>
      <c r="L329" s="10">
        <f t="shared" si="81"/>
        <v>8.7689999999999996E-5</v>
      </c>
      <c r="M329" s="10"/>
      <c r="N329" s="10">
        <f t="shared" si="82"/>
        <v>-2.519999999999996</v>
      </c>
      <c r="O329" s="10">
        <f t="shared" si="83"/>
        <v>0.47600000000000087</v>
      </c>
      <c r="P329" s="10"/>
      <c r="Q329" s="10">
        <f t="shared" si="84"/>
        <v>-2.5199999999999962E-6</v>
      </c>
      <c r="R329" s="10">
        <f t="shared" si="85"/>
        <v>47600</v>
      </c>
      <c r="S329" s="10"/>
      <c r="T329" s="10">
        <f t="shared" si="86"/>
        <v>1109700</v>
      </c>
      <c r="U329" s="10"/>
      <c r="V329" s="10">
        <f t="shared" si="87"/>
        <v>-1.4403978553484671</v>
      </c>
      <c r="W329" s="10"/>
      <c r="X329" s="10">
        <f t="shared" si="88"/>
        <v>1.0452055860350564</v>
      </c>
      <c r="Y329" s="10">
        <f t="shared" si="89"/>
        <v>1.9429500700770987</v>
      </c>
      <c r="Z329" s="10"/>
      <c r="AA329" s="10">
        <f t="shared" si="90"/>
        <v>1.8240367087976717E-2</v>
      </c>
      <c r="AB329" s="10">
        <f t="shared" si="91"/>
        <v>-1.2663422831579174E-2</v>
      </c>
      <c r="AC329" s="10"/>
      <c r="AD329" s="10">
        <f t="shared" si="92"/>
        <v>6.0452055860350562</v>
      </c>
      <c r="AE329" s="10">
        <f t="shared" si="93"/>
        <v>-4.0570499299229015</v>
      </c>
      <c r="AF329" s="10"/>
      <c r="AG329" s="10">
        <f t="shared" si="94"/>
        <v>1.8240367087976495E-2</v>
      </c>
      <c r="AH329" s="10">
        <f t="shared" si="95"/>
        <v>-1.2663422831578508E-2</v>
      </c>
    </row>
    <row r="330" spans="1:34" x14ac:dyDescent="0.2">
      <c r="A330" s="10">
        <v>-35</v>
      </c>
      <c r="B330" s="10">
        <v>85.17</v>
      </c>
      <c r="C330" s="10">
        <f t="shared" si="80"/>
        <v>8.5169999999999999E-5</v>
      </c>
      <c r="D330" s="10"/>
      <c r="E330" s="10">
        <v>11.573</v>
      </c>
      <c r="F330" s="10"/>
      <c r="G330" s="10">
        <v>11.609</v>
      </c>
      <c r="H330" s="10">
        <v>11.726000000000001</v>
      </c>
      <c r="I330" s="10">
        <v>11.601000000000001</v>
      </c>
      <c r="J330" s="10">
        <v>11.356</v>
      </c>
      <c r="K330" s="10"/>
      <c r="L330" s="10">
        <f t="shared" si="81"/>
        <v>8.5169999999999999E-5</v>
      </c>
      <c r="M330" s="10"/>
      <c r="N330" s="10">
        <f t="shared" si="82"/>
        <v>-2.460000000000008</v>
      </c>
      <c r="O330" s="10">
        <f t="shared" si="83"/>
        <v>0.44299999999999962</v>
      </c>
      <c r="P330" s="10"/>
      <c r="Q330" s="10">
        <f t="shared" si="84"/>
        <v>-2.4600000000000137E-6</v>
      </c>
      <c r="R330" s="10">
        <f t="shared" si="85"/>
        <v>44300</v>
      </c>
      <c r="S330" s="10"/>
      <c r="T330" s="10">
        <f t="shared" si="86"/>
        <v>1157300</v>
      </c>
      <c r="U330" s="10"/>
      <c r="V330" s="10">
        <f t="shared" si="87"/>
        <v>-1.2816753354721291</v>
      </c>
      <c r="W330" s="10"/>
      <c r="X330" s="10">
        <f t="shared" si="88"/>
        <v>1.0634459531230331</v>
      </c>
      <c r="Y330" s="10">
        <f t="shared" si="89"/>
        <v>1.9302866472455196</v>
      </c>
      <c r="Z330" s="10"/>
      <c r="AA330" s="10">
        <f t="shared" si="90"/>
        <v>1.6313966537059965E-2</v>
      </c>
      <c r="AB330" s="10">
        <f t="shared" si="91"/>
        <v>-1.2728626420083433E-2</v>
      </c>
      <c r="AC330" s="10"/>
      <c r="AD330" s="10">
        <f t="shared" si="92"/>
        <v>6.0634459531230327</v>
      </c>
      <c r="AE330" s="10">
        <f t="shared" si="93"/>
        <v>-4.06971335275448</v>
      </c>
      <c r="AF330" s="10"/>
      <c r="AG330" s="10">
        <f t="shared" si="94"/>
        <v>1.6313966537060409E-2</v>
      </c>
      <c r="AH330" s="10">
        <f t="shared" si="95"/>
        <v>-1.2728626420083877E-2</v>
      </c>
    </row>
    <row r="331" spans="1:34" x14ac:dyDescent="0.2">
      <c r="A331" s="10">
        <v>-34</v>
      </c>
      <c r="B331" s="10">
        <v>82.71</v>
      </c>
      <c r="C331" s="10">
        <f t="shared" si="80"/>
        <v>8.2709999999999986E-5</v>
      </c>
      <c r="D331" s="10"/>
      <c r="E331" s="10">
        <v>12.016</v>
      </c>
      <c r="F331" s="10"/>
      <c r="G331" s="10">
        <v>12.071999999999999</v>
      </c>
      <c r="H331" s="10">
        <v>12.135</v>
      </c>
      <c r="I331" s="10">
        <v>12.053000000000001</v>
      </c>
      <c r="J331" s="10">
        <v>11.805999999999999</v>
      </c>
      <c r="K331" s="10"/>
      <c r="L331" s="10">
        <f t="shared" si="81"/>
        <v>8.2709999999999986E-5</v>
      </c>
      <c r="M331" s="10"/>
      <c r="N331" s="10">
        <f t="shared" si="82"/>
        <v>-2.3999999999999915</v>
      </c>
      <c r="O331" s="10">
        <f t="shared" si="83"/>
        <v>0.42900000000000027</v>
      </c>
      <c r="P331" s="10"/>
      <c r="Q331" s="10">
        <f t="shared" si="84"/>
        <v>-2.3999999999999906E-6</v>
      </c>
      <c r="R331" s="10">
        <f t="shared" si="85"/>
        <v>42900</v>
      </c>
      <c r="S331" s="10"/>
      <c r="T331" s="10">
        <f t="shared" si="86"/>
        <v>1201600</v>
      </c>
      <c r="U331" s="10"/>
      <c r="V331" s="10">
        <f t="shared" si="87"/>
        <v>-1.1913130131814409</v>
      </c>
      <c r="W331" s="10"/>
      <c r="X331" s="10">
        <f t="shared" si="88"/>
        <v>1.0797599196600931</v>
      </c>
      <c r="Y331" s="10">
        <f t="shared" si="89"/>
        <v>1.9175580208254361</v>
      </c>
      <c r="Z331" s="10"/>
      <c r="AA331" s="10">
        <f t="shared" si="90"/>
        <v>1.5234981284518945E-2</v>
      </c>
      <c r="AB331" s="10">
        <f t="shared" si="91"/>
        <v>-1.2788394918840984E-2</v>
      </c>
      <c r="AC331" s="10"/>
      <c r="AD331" s="10">
        <f t="shared" si="92"/>
        <v>6.0797599196600931</v>
      </c>
      <c r="AE331" s="10">
        <f t="shared" si="93"/>
        <v>-4.0824419791745639</v>
      </c>
      <c r="AF331" s="10"/>
      <c r="AG331" s="10">
        <f t="shared" si="94"/>
        <v>1.5234981284518945E-2</v>
      </c>
      <c r="AH331" s="10">
        <f t="shared" si="95"/>
        <v>-1.2788394918841206E-2</v>
      </c>
    </row>
    <row r="332" spans="1:34" x14ac:dyDescent="0.2">
      <c r="A332" s="10">
        <v>-33</v>
      </c>
      <c r="B332" s="10">
        <v>80.31</v>
      </c>
      <c r="C332" s="10">
        <f t="shared" si="80"/>
        <v>8.0309999999999995E-5</v>
      </c>
      <c r="D332" s="10"/>
      <c r="E332" s="10">
        <v>12.445</v>
      </c>
      <c r="F332" s="10"/>
      <c r="G332" s="10">
        <v>12.487</v>
      </c>
      <c r="H332" s="10">
        <v>12.574999999999999</v>
      </c>
      <c r="I332" s="10">
        <v>12.449</v>
      </c>
      <c r="J332" s="10">
        <v>12.27</v>
      </c>
      <c r="K332" s="10"/>
      <c r="L332" s="10">
        <f t="shared" si="81"/>
        <v>8.0309999999999995E-5</v>
      </c>
      <c r="M332" s="10"/>
      <c r="N332" s="10">
        <f t="shared" si="82"/>
        <v>-2.3500000000000085</v>
      </c>
      <c r="O332" s="10">
        <f t="shared" si="83"/>
        <v>0.57600000000000051</v>
      </c>
      <c r="P332" s="10"/>
      <c r="Q332" s="10">
        <f t="shared" si="84"/>
        <v>-2.3500000000000029E-6</v>
      </c>
      <c r="R332" s="10">
        <f t="shared" si="85"/>
        <v>57600</v>
      </c>
      <c r="S332" s="10"/>
      <c r="T332" s="10">
        <f t="shared" si="86"/>
        <v>1244500</v>
      </c>
      <c r="U332" s="10"/>
      <c r="V332" s="10">
        <f t="shared" si="87"/>
        <v>-1.5234725978609933</v>
      </c>
      <c r="W332" s="10"/>
      <c r="X332" s="10">
        <f t="shared" si="88"/>
        <v>1.094994900944612</v>
      </c>
      <c r="Y332" s="10">
        <f t="shared" si="89"/>
        <v>1.9047696259065952</v>
      </c>
      <c r="Z332" s="10"/>
      <c r="AA332" s="10">
        <f t="shared" si="90"/>
        <v>1.9649437957667271E-2</v>
      </c>
      <c r="AB332" s="10">
        <f t="shared" si="91"/>
        <v>-1.2897795461011441E-2</v>
      </c>
      <c r="AC332" s="10"/>
      <c r="AD332" s="10">
        <f t="shared" si="92"/>
        <v>6.094994900944612</v>
      </c>
      <c r="AE332" s="10">
        <f t="shared" si="93"/>
        <v>-4.0952303740934051</v>
      </c>
      <c r="AF332" s="10"/>
      <c r="AG332" s="10">
        <f t="shared" si="94"/>
        <v>1.9649437957666827E-2</v>
      </c>
      <c r="AH332" s="10">
        <f t="shared" si="95"/>
        <v>-1.2897795461011441E-2</v>
      </c>
    </row>
    <row r="333" spans="1:34" x14ac:dyDescent="0.2">
      <c r="A333" s="10">
        <v>-32</v>
      </c>
      <c r="B333" s="10">
        <v>77.959999999999994</v>
      </c>
      <c r="C333" s="10">
        <f t="shared" si="80"/>
        <v>7.7959999999999992E-5</v>
      </c>
      <c r="D333" s="10"/>
      <c r="E333" s="10">
        <v>13.021000000000001</v>
      </c>
      <c r="F333" s="10"/>
      <c r="G333" s="10">
        <v>13.023</v>
      </c>
      <c r="H333" s="10">
        <v>13.151999999999999</v>
      </c>
      <c r="I333" s="10">
        <v>13.026</v>
      </c>
      <c r="J333" s="10">
        <v>12.882999999999999</v>
      </c>
      <c r="K333" s="10"/>
      <c r="L333" s="10">
        <f t="shared" si="81"/>
        <v>7.7959999999999992E-5</v>
      </c>
      <c r="M333" s="10"/>
      <c r="N333" s="10">
        <f t="shared" si="82"/>
        <v>-2.289999999999992</v>
      </c>
      <c r="O333" s="10">
        <f t="shared" si="83"/>
        <v>0.51099999999999923</v>
      </c>
      <c r="P333" s="10"/>
      <c r="Q333" s="10">
        <f t="shared" si="84"/>
        <v>-2.2899999999999933E-6</v>
      </c>
      <c r="R333" s="10">
        <f t="shared" si="85"/>
        <v>51100</v>
      </c>
      <c r="S333" s="10"/>
      <c r="T333" s="10">
        <f t="shared" si="86"/>
        <v>1302100</v>
      </c>
      <c r="U333" s="10"/>
      <c r="V333" s="10">
        <f t="shared" si="87"/>
        <v>-1.2911280234934708</v>
      </c>
      <c r="W333" s="10"/>
      <c r="X333" s="10">
        <f t="shared" si="88"/>
        <v>1.1146443389022793</v>
      </c>
      <c r="Y333" s="10">
        <f t="shared" si="89"/>
        <v>1.8918718304455837</v>
      </c>
      <c r="Z333" s="10"/>
      <c r="AA333" s="10">
        <f t="shared" si="90"/>
        <v>1.6717650213663671E-2</v>
      </c>
      <c r="AB333" s="10">
        <f t="shared" si="91"/>
        <v>-1.2948096478016424E-2</v>
      </c>
      <c r="AC333" s="10"/>
      <c r="AD333" s="10">
        <f t="shared" si="92"/>
        <v>6.1146443389022789</v>
      </c>
      <c r="AE333" s="10">
        <f t="shared" si="93"/>
        <v>-4.1081281695544165</v>
      </c>
      <c r="AF333" s="10"/>
      <c r="AG333" s="10">
        <f t="shared" si="94"/>
        <v>1.6717650213664115E-2</v>
      </c>
      <c r="AH333" s="10">
        <f t="shared" si="95"/>
        <v>-1.2948096478016424E-2</v>
      </c>
    </row>
    <row r="334" spans="1:34" x14ac:dyDescent="0.2">
      <c r="A334" s="10">
        <v>-31</v>
      </c>
      <c r="B334" s="10">
        <v>75.67</v>
      </c>
      <c r="C334" s="10">
        <f t="shared" si="80"/>
        <v>7.5669999999999999E-5</v>
      </c>
      <c r="D334" s="10"/>
      <c r="E334" s="10">
        <v>13.532</v>
      </c>
      <c r="F334" s="10"/>
      <c r="G334" s="10">
        <v>13.551</v>
      </c>
      <c r="H334" s="10">
        <v>13.632999999999999</v>
      </c>
      <c r="I334" s="10">
        <v>13.542999999999999</v>
      </c>
      <c r="J334" s="10">
        <v>13.401</v>
      </c>
      <c r="K334" s="10"/>
      <c r="L334" s="10">
        <f t="shared" si="81"/>
        <v>7.5669999999999999E-5</v>
      </c>
      <c r="M334" s="10"/>
      <c r="N334" s="10">
        <f t="shared" si="82"/>
        <v>-2.2199999999999989</v>
      </c>
      <c r="O334" s="10">
        <f t="shared" si="83"/>
        <v>0.51900000000000013</v>
      </c>
      <c r="P334" s="10"/>
      <c r="Q334" s="10">
        <f t="shared" si="84"/>
        <v>-2.2200000000000025E-6</v>
      </c>
      <c r="R334" s="10">
        <f t="shared" si="85"/>
        <v>51900</v>
      </c>
      <c r="S334" s="10"/>
      <c r="T334" s="10">
        <f t="shared" si="86"/>
        <v>1353200</v>
      </c>
      <c r="U334" s="10"/>
      <c r="V334" s="10">
        <f t="shared" si="87"/>
        <v>-1.2639443462258264</v>
      </c>
      <c r="W334" s="10"/>
      <c r="X334" s="10">
        <f t="shared" si="88"/>
        <v>1.131361989115943</v>
      </c>
      <c r="Y334" s="10">
        <f t="shared" si="89"/>
        <v>1.8789237339675673</v>
      </c>
      <c r="Z334" s="10"/>
      <c r="AA334" s="10">
        <f t="shared" si="90"/>
        <v>1.6345244664466518E-2</v>
      </c>
      <c r="AB334" s="10">
        <f t="shared" si="91"/>
        <v>-1.2931933841291876E-2</v>
      </c>
      <c r="AC334" s="10"/>
      <c r="AD334" s="10">
        <f t="shared" si="92"/>
        <v>6.131361989115943</v>
      </c>
      <c r="AE334" s="10">
        <f t="shared" si="93"/>
        <v>-4.1210762660324329</v>
      </c>
      <c r="AF334" s="10"/>
      <c r="AG334" s="10">
        <f t="shared" si="94"/>
        <v>1.634524466446674E-2</v>
      </c>
      <c r="AH334" s="10">
        <f t="shared" si="95"/>
        <v>-1.2931933841291432E-2</v>
      </c>
    </row>
    <row r="335" spans="1:34" x14ac:dyDescent="0.2">
      <c r="A335" s="10">
        <v>-30</v>
      </c>
      <c r="B335" s="10">
        <v>73.45</v>
      </c>
      <c r="C335" s="10">
        <f t="shared" si="80"/>
        <v>7.3449999999999996E-5</v>
      </c>
      <c r="D335" s="10"/>
      <c r="E335" s="10">
        <v>14.051</v>
      </c>
      <c r="F335" s="10"/>
      <c r="G335" s="10">
        <v>14.06</v>
      </c>
      <c r="H335" s="10">
        <v>14.162000000000001</v>
      </c>
      <c r="I335" s="10">
        <v>14.054</v>
      </c>
      <c r="J335" s="10">
        <v>13.929</v>
      </c>
      <c r="K335" s="10"/>
      <c r="L335" s="10">
        <f t="shared" si="81"/>
        <v>7.3449999999999996E-5</v>
      </c>
      <c r="M335" s="10"/>
      <c r="N335" s="10">
        <f t="shared" si="82"/>
        <v>-2.1599999999999966</v>
      </c>
      <c r="O335" s="10">
        <f t="shared" si="83"/>
        <v>0.56300000000000061</v>
      </c>
      <c r="P335" s="10"/>
      <c r="Q335" s="10">
        <f t="shared" si="84"/>
        <v>-2.1599999999999929E-6</v>
      </c>
      <c r="R335" s="10">
        <f t="shared" si="85"/>
        <v>56300</v>
      </c>
      <c r="S335" s="10"/>
      <c r="T335" s="10">
        <f t="shared" si="86"/>
        <v>1405100</v>
      </c>
      <c r="U335" s="10"/>
      <c r="V335" s="10">
        <f t="shared" si="87"/>
        <v>-1.3161787542822752</v>
      </c>
      <c r="W335" s="10"/>
      <c r="X335" s="10">
        <f t="shared" si="88"/>
        <v>1.1477072337804095</v>
      </c>
      <c r="Y335" s="10">
        <f t="shared" si="89"/>
        <v>1.8659918001262754</v>
      </c>
      <c r="Z335" s="10"/>
      <c r="AA335" s="10">
        <f t="shared" si="90"/>
        <v>1.7061869228788717E-2</v>
      </c>
      <c r="AB335" s="10">
        <f t="shared" si="91"/>
        <v>-1.2963185413285672E-2</v>
      </c>
      <c r="AC335" s="10"/>
      <c r="AD335" s="10">
        <f t="shared" si="92"/>
        <v>6.1477072337804097</v>
      </c>
      <c r="AE335" s="10">
        <f t="shared" si="93"/>
        <v>-4.1340081998737244</v>
      </c>
      <c r="AF335" s="10"/>
      <c r="AG335" s="10">
        <f t="shared" si="94"/>
        <v>1.7061869228788495E-2</v>
      </c>
      <c r="AH335" s="10">
        <f t="shared" si="95"/>
        <v>-1.2963185413285672E-2</v>
      </c>
    </row>
    <row r="336" spans="1:34" x14ac:dyDescent="0.2">
      <c r="A336" s="10">
        <v>-29</v>
      </c>
      <c r="B336" s="10">
        <v>71.290000000000006</v>
      </c>
      <c r="C336" s="10">
        <f t="shared" si="80"/>
        <v>7.1290000000000004E-5</v>
      </c>
      <c r="D336" s="10"/>
      <c r="E336" s="10">
        <v>14.614000000000001</v>
      </c>
      <c r="F336" s="10"/>
      <c r="G336" s="10">
        <v>14.647</v>
      </c>
      <c r="H336" s="10">
        <v>14.71</v>
      </c>
      <c r="I336" s="10">
        <v>14.646000000000001</v>
      </c>
      <c r="J336" s="10">
        <v>14.455</v>
      </c>
      <c r="K336" s="10"/>
      <c r="L336" s="10">
        <f t="shared" si="81"/>
        <v>7.1290000000000004E-5</v>
      </c>
      <c r="M336" s="10"/>
      <c r="N336" s="10">
        <f t="shared" si="82"/>
        <v>-2.1000000000000085</v>
      </c>
      <c r="O336" s="10">
        <f t="shared" si="83"/>
        <v>0.53599999999999959</v>
      </c>
      <c r="P336" s="10"/>
      <c r="Q336" s="10">
        <f t="shared" si="84"/>
        <v>-2.1000000000000104E-6</v>
      </c>
      <c r="R336" s="10">
        <f t="shared" si="85"/>
        <v>53600</v>
      </c>
      <c r="S336" s="10"/>
      <c r="T336" s="10">
        <f t="shared" si="86"/>
        <v>1461400</v>
      </c>
      <c r="U336" s="10"/>
      <c r="V336" s="10">
        <f t="shared" si="87"/>
        <v>-1.2047121724263921</v>
      </c>
      <c r="W336" s="10"/>
      <c r="X336" s="10">
        <f t="shared" si="88"/>
        <v>1.1647691030091982</v>
      </c>
      <c r="Y336" s="10">
        <f t="shared" si="89"/>
        <v>1.8530286147129897</v>
      </c>
      <c r="Z336" s="10"/>
      <c r="AA336" s="10">
        <f t="shared" si="90"/>
        <v>1.5643529829125535E-2</v>
      </c>
      <c r="AB336" s="10">
        <f t="shared" si="91"/>
        <v>-1.2985284109495732E-2</v>
      </c>
      <c r="AC336" s="10"/>
      <c r="AD336" s="10">
        <f t="shared" si="92"/>
        <v>6.1647691030091982</v>
      </c>
      <c r="AE336" s="10">
        <f t="shared" si="93"/>
        <v>-4.14697138528701</v>
      </c>
      <c r="AF336" s="10"/>
      <c r="AG336" s="10">
        <f t="shared" si="94"/>
        <v>1.5643529829125313E-2</v>
      </c>
      <c r="AH336" s="10">
        <f t="shared" si="95"/>
        <v>-1.2985284109496398E-2</v>
      </c>
    </row>
    <row r="337" spans="1:34" x14ac:dyDescent="0.2">
      <c r="A337" s="10">
        <v>-28</v>
      </c>
      <c r="B337" s="10">
        <v>69.19</v>
      </c>
      <c r="C337" s="10">
        <f t="shared" si="80"/>
        <v>6.9189999999999993E-5</v>
      </c>
      <c r="D337" s="10"/>
      <c r="E337" s="10">
        <v>15.15</v>
      </c>
      <c r="F337" s="10"/>
      <c r="G337" s="10">
        <v>15.170999999999999</v>
      </c>
      <c r="H337" s="10">
        <v>15.263</v>
      </c>
      <c r="I337" s="10">
        <v>15.183999999999999</v>
      </c>
      <c r="J337" s="10">
        <v>14.984</v>
      </c>
      <c r="K337" s="10"/>
      <c r="L337" s="10">
        <f t="shared" si="81"/>
        <v>6.9189999999999993E-5</v>
      </c>
      <c r="M337" s="10"/>
      <c r="N337" s="10">
        <f t="shared" si="82"/>
        <v>-2.039999999999992</v>
      </c>
      <c r="O337" s="10">
        <f t="shared" si="83"/>
        <v>0.66900000000000048</v>
      </c>
      <c r="P337" s="10"/>
      <c r="Q337" s="10">
        <f t="shared" si="84"/>
        <v>-2.0399999999999872E-6</v>
      </c>
      <c r="R337" s="10">
        <f t="shared" si="85"/>
        <v>66900</v>
      </c>
      <c r="S337" s="10"/>
      <c r="T337" s="10">
        <f t="shared" si="86"/>
        <v>1515000</v>
      </c>
      <c r="U337" s="10"/>
      <c r="V337" s="10">
        <f t="shared" si="87"/>
        <v>-1.4438670783933201</v>
      </c>
      <c r="W337" s="10"/>
      <c r="X337" s="10">
        <f t="shared" si="88"/>
        <v>1.1804126328383238</v>
      </c>
      <c r="Y337" s="10">
        <f t="shared" si="89"/>
        <v>1.840043330603494</v>
      </c>
      <c r="Z337" s="10"/>
      <c r="AA337" s="10">
        <f t="shared" si="90"/>
        <v>1.8766393212802823E-2</v>
      </c>
      <c r="AB337" s="10">
        <f t="shared" si="91"/>
        <v>-1.2997313598759774E-2</v>
      </c>
      <c r="AC337" s="10"/>
      <c r="AD337" s="10">
        <f t="shared" si="92"/>
        <v>6.1804126328383235</v>
      </c>
      <c r="AE337" s="10">
        <f t="shared" si="93"/>
        <v>-4.1599566693965064</v>
      </c>
      <c r="AF337" s="10"/>
      <c r="AG337" s="10">
        <f t="shared" si="94"/>
        <v>1.8766393212803045E-2</v>
      </c>
      <c r="AH337" s="10">
        <f t="shared" si="95"/>
        <v>-1.2997313598759774E-2</v>
      </c>
    </row>
    <row r="338" spans="1:34" x14ac:dyDescent="0.2">
      <c r="A338" s="10">
        <v>-27</v>
      </c>
      <c r="B338" s="10">
        <v>67.150000000000006</v>
      </c>
      <c r="C338" s="10">
        <f t="shared" si="80"/>
        <v>6.7150000000000006E-5</v>
      </c>
      <c r="D338" s="10"/>
      <c r="E338" s="10">
        <v>15.819000000000001</v>
      </c>
      <c r="F338" s="10"/>
      <c r="G338" s="10">
        <v>15.819000000000001</v>
      </c>
      <c r="H338" s="10">
        <v>15.941000000000001</v>
      </c>
      <c r="I338" s="10">
        <v>15.881</v>
      </c>
      <c r="J338" s="10">
        <v>15.637</v>
      </c>
      <c r="K338" s="10"/>
      <c r="L338" s="10">
        <f t="shared" si="81"/>
        <v>6.7150000000000006E-5</v>
      </c>
      <c r="M338" s="10"/>
      <c r="N338" s="10">
        <f t="shared" si="82"/>
        <v>-1.9699999999999989</v>
      </c>
      <c r="O338" s="10">
        <f t="shared" si="83"/>
        <v>0.59899999999999842</v>
      </c>
      <c r="P338" s="10"/>
      <c r="Q338" s="10">
        <f t="shared" si="84"/>
        <v>-1.9699999999999964E-6</v>
      </c>
      <c r="R338" s="10">
        <f t="shared" si="85"/>
        <v>59900</v>
      </c>
      <c r="S338" s="10"/>
      <c r="T338" s="10">
        <f t="shared" si="86"/>
        <v>1581900</v>
      </c>
      <c r="U338" s="10"/>
      <c r="V338" s="10">
        <f t="shared" si="87"/>
        <v>-1.2481942910557717</v>
      </c>
      <c r="W338" s="10"/>
      <c r="X338" s="10">
        <f t="shared" si="88"/>
        <v>1.1991790260511266</v>
      </c>
      <c r="Y338" s="10">
        <f t="shared" si="89"/>
        <v>1.8270460170047342</v>
      </c>
      <c r="Z338" s="10"/>
      <c r="AA338" s="10">
        <f t="shared" si="90"/>
        <v>1.6141225278803573E-2</v>
      </c>
      <c r="AB338" s="10">
        <f t="shared" si="91"/>
        <v>-1.2931660875608708E-2</v>
      </c>
      <c r="AC338" s="10"/>
      <c r="AD338" s="10">
        <f t="shared" si="92"/>
        <v>6.1991790260511266</v>
      </c>
      <c r="AE338" s="10">
        <f t="shared" si="93"/>
        <v>-4.1729539829952662</v>
      </c>
      <c r="AF338" s="10"/>
      <c r="AG338" s="10">
        <f t="shared" si="94"/>
        <v>1.6141225278803795E-2</v>
      </c>
      <c r="AH338" s="10">
        <f t="shared" si="95"/>
        <v>-1.2931660875608486E-2</v>
      </c>
    </row>
    <row r="339" spans="1:34" x14ac:dyDescent="0.2">
      <c r="A339" s="10">
        <v>-26</v>
      </c>
      <c r="B339" s="10">
        <v>65.180000000000007</v>
      </c>
      <c r="C339" s="10">
        <f t="shared" si="80"/>
        <v>6.518000000000001E-5</v>
      </c>
      <c r="D339" s="10"/>
      <c r="E339" s="10">
        <v>16.417999999999999</v>
      </c>
      <c r="F339" s="10"/>
      <c r="G339" s="10">
        <v>16.451000000000001</v>
      </c>
      <c r="H339" s="10">
        <v>16.542000000000002</v>
      </c>
      <c r="I339" s="10">
        <v>16.484000000000002</v>
      </c>
      <c r="J339" s="10">
        <v>16.196000000000002</v>
      </c>
      <c r="K339" s="10"/>
      <c r="L339" s="10">
        <f t="shared" si="81"/>
        <v>6.518000000000001E-5</v>
      </c>
      <c r="M339" s="10"/>
      <c r="N339" s="10">
        <f t="shared" si="82"/>
        <v>-1.9000000000000057</v>
      </c>
      <c r="O339" s="10">
        <f t="shared" si="83"/>
        <v>0.62600000000000122</v>
      </c>
      <c r="P339" s="10"/>
      <c r="Q339" s="10">
        <f t="shared" si="84"/>
        <v>-1.9000000000000055E-6</v>
      </c>
      <c r="R339" s="10">
        <f t="shared" si="85"/>
        <v>62600</v>
      </c>
      <c r="S339" s="10"/>
      <c r="T339" s="10">
        <f t="shared" si="86"/>
        <v>1641800</v>
      </c>
      <c r="U339" s="10"/>
      <c r="V339" s="10">
        <f t="shared" si="87"/>
        <v>-1.2648987276563457</v>
      </c>
      <c r="W339" s="10"/>
      <c r="X339" s="10">
        <f t="shared" si="88"/>
        <v>1.2153202513299302</v>
      </c>
      <c r="Y339" s="10">
        <f t="shared" si="89"/>
        <v>1.8141143561291255</v>
      </c>
      <c r="Z339" s="10"/>
      <c r="AA339" s="10">
        <f t="shared" si="90"/>
        <v>1.6251274198485488E-2</v>
      </c>
      <c r="AB339" s="10">
        <f t="shared" si="91"/>
        <v>-1.2847885639505341E-2</v>
      </c>
      <c r="AC339" s="10"/>
      <c r="AD339" s="10">
        <f t="shared" si="92"/>
        <v>6.2153202513299304</v>
      </c>
      <c r="AE339" s="10">
        <f t="shared" si="93"/>
        <v>-4.1858856438708747</v>
      </c>
      <c r="AF339" s="10"/>
      <c r="AG339" s="10">
        <f t="shared" si="94"/>
        <v>1.6251274198484822E-2</v>
      </c>
      <c r="AH339" s="10">
        <f t="shared" si="95"/>
        <v>-1.2847885639505563E-2</v>
      </c>
    </row>
    <row r="340" spans="1:34" x14ac:dyDescent="0.2">
      <c r="A340" s="10">
        <v>-25</v>
      </c>
      <c r="B340" s="10">
        <v>63.28</v>
      </c>
      <c r="C340" s="10">
        <f t="shared" si="80"/>
        <v>6.3280000000000004E-5</v>
      </c>
      <c r="D340" s="10"/>
      <c r="E340" s="10">
        <v>17.044</v>
      </c>
      <c r="F340" s="10"/>
      <c r="G340" s="10">
        <v>17.047999999999998</v>
      </c>
      <c r="H340" s="10">
        <v>17.161999999999999</v>
      </c>
      <c r="I340" s="10">
        <v>17.111000000000001</v>
      </c>
      <c r="J340" s="10">
        <v>16.853999999999999</v>
      </c>
      <c r="K340" s="10"/>
      <c r="L340" s="10">
        <f t="shared" si="81"/>
        <v>6.3280000000000004E-5</v>
      </c>
      <c r="M340" s="10"/>
      <c r="N340" s="10">
        <f t="shared" si="82"/>
        <v>-1.8400000000000034</v>
      </c>
      <c r="O340" s="10">
        <f t="shared" si="83"/>
        <v>0.67999999999999972</v>
      </c>
      <c r="P340" s="10"/>
      <c r="Q340" s="10">
        <f t="shared" si="84"/>
        <v>-1.8400000000000095E-6</v>
      </c>
      <c r="R340" s="10">
        <f t="shared" si="85"/>
        <v>68000</v>
      </c>
      <c r="S340" s="10"/>
      <c r="T340" s="10">
        <f t="shared" si="86"/>
        <v>1704400</v>
      </c>
      <c r="U340" s="10"/>
      <c r="V340" s="10">
        <f t="shared" si="87"/>
        <v>-1.3257796748399102</v>
      </c>
      <c r="W340" s="10"/>
      <c r="X340" s="10">
        <f t="shared" si="88"/>
        <v>1.2315715255284156</v>
      </c>
      <c r="Y340" s="10">
        <f t="shared" si="89"/>
        <v>1.8012664704896202</v>
      </c>
      <c r="Z340" s="10"/>
      <c r="AA340" s="10">
        <f t="shared" si="90"/>
        <v>1.6990215831158784E-2</v>
      </c>
      <c r="AB340" s="10">
        <f t="shared" si="91"/>
        <v>-1.2815263466164684E-2</v>
      </c>
      <c r="AC340" s="10"/>
      <c r="AD340" s="10">
        <f t="shared" si="92"/>
        <v>6.2315715255284152</v>
      </c>
      <c r="AE340" s="10">
        <f t="shared" si="93"/>
        <v>-4.1987335295103803</v>
      </c>
      <c r="AF340" s="10"/>
      <c r="AG340" s="10">
        <f t="shared" si="94"/>
        <v>1.6990215831159006E-2</v>
      </c>
      <c r="AH340" s="10">
        <f t="shared" si="95"/>
        <v>-1.281526346616424E-2</v>
      </c>
    </row>
    <row r="341" spans="1:34" x14ac:dyDescent="0.2">
      <c r="A341" s="10">
        <v>-24</v>
      </c>
      <c r="B341" s="10">
        <v>61.44</v>
      </c>
      <c r="C341" s="10">
        <f t="shared" si="80"/>
        <v>6.1439999999999995E-5</v>
      </c>
      <c r="D341" s="10"/>
      <c r="E341" s="10">
        <v>17.724</v>
      </c>
      <c r="F341" s="10"/>
      <c r="G341" s="10">
        <v>17.713999999999999</v>
      </c>
      <c r="H341" s="10">
        <v>17.835000000000001</v>
      </c>
      <c r="I341" s="10">
        <v>17.800999999999998</v>
      </c>
      <c r="J341" s="10">
        <v>17.545999999999999</v>
      </c>
      <c r="K341" s="10"/>
      <c r="L341" s="10">
        <f t="shared" si="81"/>
        <v>6.1439999999999995E-5</v>
      </c>
      <c r="M341" s="10"/>
      <c r="N341" s="10">
        <f t="shared" si="82"/>
        <v>-1.769999999999996</v>
      </c>
      <c r="O341" s="10">
        <f t="shared" si="83"/>
        <v>0.71000000000000085</v>
      </c>
      <c r="P341" s="10"/>
      <c r="Q341" s="10">
        <f t="shared" si="84"/>
        <v>-1.7699999999999983E-6</v>
      </c>
      <c r="R341" s="10">
        <f t="shared" si="85"/>
        <v>71000</v>
      </c>
      <c r="S341" s="10"/>
      <c r="T341" s="10">
        <f t="shared" si="86"/>
        <v>1772400</v>
      </c>
      <c r="U341" s="10"/>
      <c r="V341" s="10">
        <f t="shared" si="87"/>
        <v>-1.3436482455110836</v>
      </c>
      <c r="W341" s="10"/>
      <c r="X341" s="10">
        <f t="shared" si="88"/>
        <v>1.2485617413595744</v>
      </c>
      <c r="Y341" s="10">
        <f t="shared" si="89"/>
        <v>1.7884512070234555</v>
      </c>
      <c r="Z341" s="10"/>
      <c r="AA341" s="10">
        <f t="shared" si="90"/>
        <v>1.7057841794310136E-2</v>
      </c>
      <c r="AB341" s="10">
        <f t="shared" si="91"/>
        <v>-1.2695169179357535E-2</v>
      </c>
      <c r="AC341" s="10"/>
      <c r="AD341" s="10">
        <f t="shared" si="92"/>
        <v>6.2485617413595742</v>
      </c>
      <c r="AE341" s="10">
        <f t="shared" si="93"/>
        <v>-4.2115487929765445</v>
      </c>
      <c r="AF341" s="10"/>
      <c r="AG341" s="10">
        <f t="shared" si="94"/>
        <v>1.7057841794310136E-2</v>
      </c>
      <c r="AH341" s="10">
        <f t="shared" si="95"/>
        <v>-1.2695169179357535E-2</v>
      </c>
    </row>
    <row r="342" spans="1:34" x14ac:dyDescent="0.2">
      <c r="A342" s="10">
        <v>-23</v>
      </c>
      <c r="B342" s="10">
        <v>59.67</v>
      </c>
      <c r="C342" s="10">
        <f t="shared" si="80"/>
        <v>5.9669999999999996E-5</v>
      </c>
      <c r="D342" s="10"/>
      <c r="E342" s="10">
        <v>18.434000000000001</v>
      </c>
      <c r="F342" s="10"/>
      <c r="G342" s="10">
        <v>18.399999999999999</v>
      </c>
      <c r="H342" s="10">
        <v>18.542999999999999</v>
      </c>
      <c r="I342" s="10">
        <v>18.498000000000001</v>
      </c>
      <c r="J342" s="10">
        <v>18.295000000000002</v>
      </c>
      <c r="K342" s="10"/>
      <c r="L342" s="10">
        <f t="shared" si="81"/>
        <v>5.9669999999999996E-5</v>
      </c>
      <c r="M342" s="10"/>
      <c r="N342" s="10">
        <f t="shared" si="82"/>
        <v>-1.7000000000000028</v>
      </c>
      <c r="O342" s="10">
        <f t="shared" si="83"/>
        <v>0.74799999999999756</v>
      </c>
      <c r="P342" s="10"/>
      <c r="Q342" s="10">
        <f t="shared" si="84"/>
        <v>-1.7000000000000007E-6</v>
      </c>
      <c r="R342" s="10">
        <f t="shared" si="85"/>
        <v>74799.999999999767</v>
      </c>
      <c r="S342" s="10"/>
      <c r="T342" s="10">
        <f t="shared" si="86"/>
        <v>1843400</v>
      </c>
      <c r="U342" s="10"/>
      <c r="V342" s="10">
        <f t="shared" si="87"/>
        <v>-1.3761383553311968</v>
      </c>
      <c r="W342" s="10"/>
      <c r="X342" s="10">
        <f t="shared" si="88"/>
        <v>1.2656195831538846</v>
      </c>
      <c r="Y342" s="10">
        <f t="shared" si="89"/>
        <v>1.775756037844098</v>
      </c>
      <c r="Z342" s="10"/>
      <c r="AA342" s="10">
        <f t="shared" si="90"/>
        <v>1.7274303501447097E-2</v>
      </c>
      <c r="AB342" s="10">
        <f t="shared" si="91"/>
        <v>-1.2552737473326303E-2</v>
      </c>
      <c r="AC342" s="10"/>
      <c r="AD342" s="10">
        <f t="shared" si="92"/>
        <v>6.2656195831538843</v>
      </c>
      <c r="AE342" s="10">
        <f t="shared" si="93"/>
        <v>-4.224243962155902</v>
      </c>
      <c r="AF342" s="10"/>
      <c r="AG342" s="10">
        <f t="shared" si="94"/>
        <v>1.7274303501447541E-2</v>
      </c>
      <c r="AH342" s="10">
        <f t="shared" si="95"/>
        <v>-1.2552737473326303E-2</v>
      </c>
    </row>
    <row r="343" spans="1:34" x14ac:dyDescent="0.2">
      <c r="A343" s="10">
        <v>-22</v>
      </c>
      <c r="B343" s="10">
        <v>57.97</v>
      </c>
      <c r="C343" s="10">
        <f t="shared" si="80"/>
        <v>5.7969999999999996E-5</v>
      </c>
      <c r="D343" s="10"/>
      <c r="E343" s="10">
        <v>19.181999999999999</v>
      </c>
      <c r="F343" s="10"/>
      <c r="G343" s="10">
        <v>19.12</v>
      </c>
      <c r="H343" s="10">
        <v>19.277999999999999</v>
      </c>
      <c r="I343" s="10">
        <v>19.242000000000001</v>
      </c>
      <c r="J343" s="10">
        <v>19.088000000000001</v>
      </c>
      <c r="K343" s="10"/>
      <c r="L343" s="10">
        <f t="shared" si="81"/>
        <v>5.7969999999999996E-5</v>
      </c>
      <c r="M343" s="10"/>
      <c r="N343" s="10">
        <f t="shared" si="82"/>
        <v>-1.6299999999999955</v>
      </c>
      <c r="O343" s="10">
        <f t="shared" si="83"/>
        <v>0.70800000000000196</v>
      </c>
      <c r="P343" s="10"/>
      <c r="Q343" s="10">
        <f t="shared" si="84"/>
        <v>-1.6299999999999963E-6</v>
      </c>
      <c r="R343" s="10">
        <f t="shared" si="85"/>
        <v>70800.000000000233</v>
      </c>
      <c r="S343" s="10"/>
      <c r="T343" s="10">
        <f t="shared" si="86"/>
        <v>1918199.9999999998</v>
      </c>
      <c r="U343" s="10"/>
      <c r="V343" s="10">
        <f t="shared" si="87"/>
        <v>-1.2708150161764911</v>
      </c>
      <c r="W343" s="10"/>
      <c r="X343" s="10">
        <f t="shared" si="88"/>
        <v>1.2828938866553317</v>
      </c>
      <c r="Y343" s="10">
        <f t="shared" si="89"/>
        <v>1.7632033003707717</v>
      </c>
      <c r="Z343" s="10"/>
      <c r="AA343" s="10">
        <f t="shared" si="90"/>
        <v>1.5740896469103927E-2</v>
      </c>
      <c r="AB343" s="10">
        <f t="shared" si="91"/>
        <v>-1.2386457721017097E-2</v>
      </c>
      <c r="AC343" s="10"/>
      <c r="AD343" s="10">
        <f t="shared" si="92"/>
        <v>6.2828938866553319</v>
      </c>
      <c r="AE343" s="10">
        <f t="shared" si="93"/>
        <v>-4.2367966996292283</v>
      </c>
      <c r="AF343" s="10"/>
      <c r="AG343" s="10">
        <f t="shared" si="94"/>
        <v>1.5740896469103483E-2</v>
      </c>
      <c r="AH343" s="10">
        <f t="shared" si="95"/>
        <v>-1.2386457721016875E-2</v>
      </c>
    </row>
    <row r="344" spans="1:34" x14ac:dyDescent="0.2">
      <c r="A344" s="10">
        <v>-21</v>
      </c>
      <c r="B344" s="10">
        <v>56.34</v>
      </c>
      <c r="C344" s="10">
        <f t="shared" si="80"/>
        <v>5.6339999999999999E-5</v>
      </c>
      <c r="D344" s="10"/>
      <c r="E344" s="10">
        <v>19.89</v>
      </c>
      <c r="F344" s="10"/>
      <c r="G344" s="10">
        <v>19.844999999999999</v>
      </c>
      <c r="H344" s="10">
        <v>19.971</v>
      </c>
      <c r="I344" s="10">
        <v>19.923999999999999</v>
      </c>
      <c r="J344" s="10">
        <v>19.818999999999999</v>
      </c>
      <c r="K344" s="10"/>
      <c r="L344" s="10">
        <f t="shared" si="81"/>
        <v>5.6339999999999999E-5</v>
      </c>
      <c r="M344" s="10"/>
      <c r="N344" s="10">
        <f t="shared" si="82"/>
        <v>-1.5600000000000023</v>
      </c>
      <c r="O344" s="10">
        <f t="shared" si="83"/>
        <v>0.69899999999999807</v>
      </c>
      <c r="P344" s="10"/>
      <c r="Q344" s="10">
        <f t="shared" si="84"/>
        <v>-1.5599999999999986E-6</v>
      </c>
      <c r="R344" s="10">
        <f t="shared" si="85"/>
        <v>69899.999999999767</v>
      </c>
      <c r="S344" s="10"/>
      <c r="T344" s="10">
        <f t="shared" si="86"/>
        <v>1989000</v>
      </c>
      <c r="U344" s="10"/>
      <c r="V344" s="10">
        <f t="shared" si="87"/>
        <v>-1.230069567745711</v>
      </c>
      <c r="W344" s="10"/>
      <c r="X344" s="10">
        <f t="shared" si="88"/>
        <v>1.2986347831244356</v>
      </c>
      <c r="Y344" s="10">
        <f t="shared" si="89"/>
        <v>1.7508168426497546</v>
      </c>
      <c r="Z344" s="10"/>
      <c r="AA344" s="10">
        <f t="shared" si="90"/>
        <v>1.5000470485898143E-2</v>
      </c>
      <c r="AB344" s="10">
        <f t="shared" si="91"/>
        <v>-1.2194814731812054E-2</v>
      </c>
      <c r="AC344" s="10"/>
      <c r="AD344" s="10">
        <f t="shared" si="92"/>
        <v>6.2986347831244354</v>
      </c>
      <c r="AE344" s="10">
        <f t="shared" si="93"/>
        <v>-4.2491831573502452</v>
      </c>
      <c r="AF344" s="10"/>
      <c r="AG344" s="10">
        <f t="shared" si="94"/>
        <v>1.5000470485898809E-2</v>
      </c>
      <c r="AH344" s="10">
        <f t="shared" si="95"/>
        <v>-1.2194814731811832E-2</v>
      </c>
    </row>
    <row r="345" spans="1:34" x14ac:dyDescent="0.2">
      <c r="A345" s="10">
        <v>-20</v>
      </c>
      <c r="B345" s="10">
        <v>54.78</v>
      </c>
      <c r="C345" s="10">
        <f t="shared" si="80"/>
        <v>5.4780000000000001E-5</v>
      </c>
      <c r="D345" s="10"/>
      <c r="E345" s="10">
        <v>20.588999999999999</v>
      </c>
      <c r="F345" s="10"/>
      <c r="G345" s="10">
        <v>20.501000000000001</v>
      </c>
      <c r="H345" s="10">
        <v>20.664999999999999</v>
      </c>
      <c r="I345" s="10">
        <v>20.617999999999999</v>
      </c>
      <c r="J345" s="10">
        <v>20.574000000000002</v>
      </c>
      <c r="K345" s="10"/>
      <c r="L345" s="10">
        <f t="shared" si="81"/>
        <v>5.4780000000000001E-5</v>
      </c>
      <c r="M345" s="10"/>
      <c r="N345" s="10">
        <f t="shared" si="82"/>
        <v>-1.490000000000002</v>
      </c>
      <c r="O345" s="10">
        <f t="shared" si="83"/>
        <v>0.8230000000000004</v>
      </c>
      <c r="P345" s="10"/>
      <c r="Q345" s="10">
        <f t="shared" si="84"/>
        <v>-1.490000000000001E-6</v>
      </c>
      <c r="R345" s="10">
        <f t="shared" si="85"/>
        <v>82300.000000000233</v>
      </c>
      <c r="S345" s="10"/>
      <c r="T345" s="10">
        <f t="shared" si="86"/>
        <v>2058899.9999999998</v>
      </c>
      <c r="U345" s="10"/>
      <c r="V345" s="10">
        <f t="shared" si="87"/>
        <v>-1.4213045923749421</v>
      </c>
      <c r="W345" s="10"/>
      <c r="X345" s="10">
        <f t="shared" si="88"/>
        <v>1.3136352536103337</v>
      </c>
      <c r="Y345" s="10">
        <f t="shared" si="89"/>
        <v>1.7386220279179425</v>
      </c>
      <c r="Z345" s="10"/>
      <c r="AA345" s="10">
        <f t="shared" si="90"/>
        <v>1.7021981101060346E-2</v>
      </c>
      <c r="AB345" s="10">
        <f t="shared" si="91"/>
        <v>-1.1976307677030729E-2</v>
      </c>
      <c r="AC345" s="10"/>
      <c r="AD345" s="10">
        <f t="shared" si="92"/>
        <v>6.3136352536103342</v>
      </c>
      <c r="AE345" s="10">
        <f t="shared" si="93"/>
        <v>-4.261377972082057</v>
      </c>
      <c r="AF345" s="10"/>
      <c r="AG345" s="10">
        <f t="shared" si="94"/>
        <v>1.702198110105968E-2</v>
      </c>
      <c r="AH345" s="10">
        <f t="shared" si="95"/>
        <v>-1.1976307677031173E-2</v>
      </c>
    </row>
    <row r="346" spans="1:34" x14ac:dyDescent="0.2">
      <c r="A346" s="10">
        <v>-19</v>
      </c>
      <c r="B346" s="10">
        <v>53.29</v>
      </c>
      <c r="C346" s="10">
        <f t="shared" si="80"/>
        <v>5.329E-5</v>
      </c>
      <c r="D346" s="10"/>
      <c r="E346" s="10">
        <v>21.411999999999999</v>
      </c>
      <c r="F346" s="10"/>
      <c r="G346" s="10">
        <v>21.311</v>
      </c>
      <c r="H346" s="10">
        <v>21.475999999999999</v>
      </c>
      <c r="I346" s="10">
        <v>21.451000000000001</v>
      </c>
      <c r="J346" s="10">
        <v>21.411000000000001</v>
      </c>
      <c r="K346" s="10"/>
      <c r="L346" s="10">
        <f t="shared" si="81"/>
        <v>5.329E-5</v>
      </c>
      <c r="M346" s="10"/>
      <c r="N346" s="10">
        <f t="shared" si="82"/>
        <v>-1.4200000000000017</v>
      </c>
      <c r="O346" s="10">
        <f t="shared" si="83"/>
        <v>0.71900000000000119</v>
      </c>
      <c r="P346" s="10"/>
      <c r="Q346" s="10">
        <f t="shared" si="84"/>
        <v>-1.4200000000000033E-6</v>
      </c>
      <c r="R346" s="10">
        <f t="shared" si="85"/>
        <v>71900</v>
      </c>
      <c r="S346" s="10"/>
      <c r="T346" s="10">
        <f t="shared" si="86"/>
        <v>2141200</v>
      </c>
      <c r="U346" s="10"/>
      <c r="V346" s="10">
        <f t="shared" si="87"/>
        <v>-1.2228856647763957</v>
      </c>
      <c r="W346" s="10"/>
      <c r="X346" s="10">
        <f t="shared" si="88"/>
        <v>1.3306572347113941</v>
      </c>
      <c r="Y346" s="10">
        <f t="shared" si="89"/>
        <v>1.7266457202409118</v>
      </c>
      <c r="Z346" s="10"/>
      <c r="AA346" s="10">
        <f t="shared" si="90"/>
        <v>1.4343803466647875E-2</v>
      </c>
      <c r="AB346" s="10">
        <f t="shared" si="91"/>
        <v>-1.17294722473269E-2</v>
      </c>
      <c r="AC346" s="10"/>
      <c r="AD346" s="10">
        <f t="shared" si="92"/>
        <v>6.3306572347113939</v>
      </c>
      <c r="AE346" s="10">
        <f t="shared" si="93"/>
        <v>-4.2733542797590882</v>
      </c>
      <c r="AF346" s="10"/>
      <c r="AG346" s="10">
        <f t="shared" si="94"/>
        <v>1.4343803466648097E-2</v>
      </c>
      <c r="AH346" s="10">
        <f t="shared" si="95"/>
        <v>-1.1729472247326456E-2</v>
      </c>
    </row>
    <row r="347" spans="1:34" x14ac:dyDescent="0.2">
      <c r="A347" s="10">
        <v>-18</v>
      </c>
      <c r="B347" s="10">
        <v>51.87</v>
      </c>
      <c r="C347" s="10">
        <f t="shared" si="80"/>
        <v>5.1869999999999996E-5</v>
      </c>
      <c r="D347" s="10"/>
      <c r="E347" s="10">
        <v>22.131</v>
      </c>
      <c r="F347" s="10"/>
      <c r="G347" s="10">
        <v>22.026</v>
      </c>
      <c r="H347" s="10">
        <v>22.192</v>
      </c>
      <c r="I347" s="10">
        <v>22.166</v>
      </c>
      <c r="J347" s="10">
        <v>22.140999999999998</v>
      </c>
      <c r="K347" s="10"/>
      <c r="L347" s="10">
        <f t="shared" si="81"/>
        <v>5.1869999999999996E-5</v>
      </c>
      <c r="M347" s="10"/>
      <c r="N347" s="10">
        <f t="shared" si="82"/>
        <v>-1.3399999999999963</v>
      </c>
      <c r="O347" s="10">
        <f t="shared" si="83"/>
        <v>0.78999999999999915</v>
      </c>
      <c r="P347" s="10"/>
      <c r="Q347" s="10">
        <f t="shared" si="84"/>
        <v>-1.3399999999999973E-6</v>
      </c>
      <c r="R347" s="10">
        <f t="shared" si="85"/>
        <v>79000</v>
      </c>
      <c r="S347" s="10"/>
      <c r="T347" s="10">
        <f t="shared" si="86"/>
        <v>2213100</v>
      </c>
      <c r="U347" s="10"/>
      <c r="V347" s="10">
        <f t="shared" si="87"/>
        <v>-1.340071286284535</v>
      </c>
      <c r="W347" s="10"/>
      <c r="X347" s="10">
        <f t="shared" si="88"/>
        <v>1.345001038178042</v>
      </c>
      <c r="Y347" s="10">
        <f t="shared" si="89"/>
        <v>1.7149162479935849</v>
      </c>
      <c r="Z347" s="10"/>
      <c r="AA347" s="10">
        <f t="shared" si="90"/>
        <v>1.5232522979790275E-2</v>
      </c>
      <c r="AB347" s="10">
        <f t="shared" si="91"/>
        <v>-1.136694975535435E-2</v>
      </c>
      <c r="AC347" s="10"/>
      <c r="AD347" s="10">
        <f t="shared" si="92"/>
        <v>6.345001038178042</v>
      </c>
      <c r="AE347" s="10">
        <f t="shared" si="93"/>
        <v>-4.2850837520064147</v>
      </c>
      <c r="AF347" s="10"/>
      <c r="AG347" s="10">
        <f t="shared" si="94"/>
        <v>1.5232522979790275E-2</v>
      </c>
      <c r="AH347" s="10">
        <f t="shared" si="95"/>
        <v>-1.1366949755355016E-2</v>
      </c>
    </row>
    <row r="348" spans="1:34" x14ac:dyDescent="0.2">
      <c r="A348" s="10">
        <v>-17</v>
      </c>
      <c r="B348" s="10">
        <v>50.53</v>
      </c>
      <c r="C348" s="10">
        <f t="shared" si="80"/>
        <v>5.0529999999999999E-5</v>
      </c>
      <c r="D348" s="10"/>
      <c r="E348" s="10">
        <v>22.920999999999999</v>
      </c>
      <c r="F348" s="10"/>
      <c r="G348" s="10">
        <v>22.834</v>
      </c>
      <c r="H348" s="10">
        <v>22.984000000000002</v>
      </c>
      <c r="I348" s="10">
        <v>22.965</v>
      </c>
      <c r="J348" s="10">
        <v>22.9</v>
      </c>
      <c r="K348" s="10"/>
      <c r="L348" s="10">
        <f t="shared" si="81"/>
        <v>5.0529999999999999E-5</v>
      </c>
      <c r="M348" s="10"/>
      <c r="N348" s="10">
        <f t="shared" si="82"/>
        <v>-1.2700000000000031</v>
      </c>
      <c r="O348" s="10">
        <f t="shared" si="83"/>
        <v>0.66100000000000136</v>
      </c>
      <c r="P348" s="10"/>
      <c r="Q348" s="10">
        <f t="shared" si="84"/>
        <v>-1.2700000000000065E-6</v>
      </c>
      <c r="R348" s="10">
        <f t="shared" si="85"/>
        <v>66100</v>
      </c>
      <c r="S348" s="10"/>
      <c r="T348" s="10">
        <f t="shared" si="86"/>
        <v>2292100</v>
      </c>
      <c r="U348" s="10"/>
      <c r="V348" s="10">
        <f t="shared" si="87"/>
        <v>-1.1168879158458995</v>
      </c>
      <c r="W348" s="10"/>
      <c r="X348" s="10">
        <f t="shared" si="88"/>
        <v>1.3602335611578322</v>
      </c>
      <c r="Y348" s="10">
        <f t="shared" si="89"/>
        <v>1.7035492982382305</v>
      </c>
      <c r="Z348" s="10"/>
      <c r="AA348" s="10">
        <f t="shared" si="90"/>
        <v>1.2347073873081094E-2</v>
      </c>
      <c r="AB348" s="10">
        <f t="shared" si="91"/>
        <v>-1.1054890735146206E-2</v>
      </c>
      <c r="AC348" s="10"/>
      <c r="AD348" s="10">
        <f t="shared" si="92"/>
        <v>6.3602335611578322</v>
      </c>
      <c r="AE348" s="10">
        <f t="shared" si="93"/>
        <v>-4.2964507017617697</v>
      </c>
      <c r="AF348" s="10"/>
      <c r="AG348" s="10">
        <f t="shared" si="94"/>
        <v>1.2347073873081094E-2</v>
      </c>
      <c r="AH348" s="10">
        <f t="shared" si="95"/>
        <v>-1.1054890735145761E-2</v>
      </c>
    </row>
    <row r="349" spans="1:34" x14ac:dyDescent="0.2">
      <c r="A349" s="10">
        <v>-16</v>
      </c>
      <c r="B349" s="10">
        <v>49.26</v>
      </c>
      <c r="C349" s="10">
        <f t="shared" si="80"/>
        <v>4.9259999999999993E-5</v>
      </c>
      <c r="D349" s="10"/>
      <c r="E349" s="10">
        <v>23.582000000000001</v>
      </c>
      <c r="F349" s="10"/>
      <c r="G349" s="10">
        <v>23.513000000000002</v>
      </c>
      <c r="H349" s="10">
        <v>23.631</v>
      </c>
      <c r="I349" s="10">
        <v>23.628</v>
      </c>
      <c r="J349" s="10">
        <v>23.556000000000001</v>
      </c>
      <c r="K349" s="10"/>
      <c r="L349" s="10">
        <f t="shared" si="81"/>
        <v>4.9259999999999993E-5</v>
      </c>
      <c r="M349" s="10"/>
      <c r="N349" s="10">
        <f t="shared" si="82"/>
        <v>-1.1999999999999957</v>
      </c>
      <c r="O349" s="10">
        <f t="shared" si="83"/>
        <v>0.79400000000000048</v>
      </c>
      <c r="P349" s="10"/>
      <c r="Q349" s="10">
        <f t="shared" si="84"/>
        <v>-1.1999999999999953E-6</v>
      </c>
      <c r="R349" s="10">
        <f t="shared" si="85"/>
        <v>79400</v>
      </c>
      <c r="S349" s="10"/>
      <c r="T349" s="10">
        <f t="shared" si="86"/>
        <v>2358200</v>
      </c>
      <c r="U349" s="10"/>
      <c r="V349" s="10">
        <f t="shared" si="87"/>
        <v>-1.3427586767621726</v>
      </c>
      <c r="W349" s="10"/>
      <c r="X349" s="10">
        <f t="shared" si="88"/>
        <v>1.3725806350309133</v>
      </c>
      <c r="Y349" s="10">
        <f t="shared" si="89"/>
        <v>1.6924944075030843</v>
      </c>
      <c r="Z349" s="10"/>
      <c r="AA349" s="10">
        <f t="shared" si="90"/>
        <v>1.4381806183703771E-2</v>
      </c>
      <c r="AB349" s="10">
        <f t="shared" si="91"/>
        <v>-1.0710641035202917E-2</v>
      </c>
      <c r="AC349" s="10"/>
      <c r="AD349" s="10">
        <f t="shared" si="92"/>
        <v>6.3725806350309133</v>
      </c>
      <c r="AE349" s="10">
        <f t="shared" si="93"/>
        <v>-4.3075055924969154</v>
      </c>
      <c r="AF349" s="10"/>
      <c r="AG349" s="10">
        <f t="shared" si="94"/>
        <v>1.4381806183703993E-2</v>
      </c>
      <c r="AH349" s="10">
        <f t="shared" si="95"/>
        <v>-1.0710641035203139E-2</v>
      </c>
    </row>
    <row r="350" spans="1:34" x14ac:dyDescent="0.2">
      <c r="A350" s="10">
        <v>-15</v>
      </c>
      <c r="B350" s="10">
        <v>48.06</v>
      </c>
      <c r="C350" s="10">
        <f t="shared" si="80"/>
        <v>4.8059999999999997E-5</v>
      </c>
      <c r="D350" s="10"/>
      <c r="E350" s="10">
        <v>24.376000000000001</v>
      </c>
      <c r="F350" s="10"/>
      <c r="G350" s="10">
        <v>24.277999999999999</v>
      </c>
      <c r="H350" s="10">
        <v>24.45</v>
      </c>
      <c r="I350" s="10">
        <v>24.454999999999998</v>
      </c>
      <c r="J350" s="10">
        <v>24.321999999999999</v>
      </c>
      <c r="K350" s="10"/>
      <c r="L350" s="10">
        <f t="shared" si="81"/>
        <v>4.8059999999999997E-5</v>
      </c>
      <c r="M350" s="10"/>
      <c r="N350" s="10">
        <f t="shared" si="82"/>
        <v>-1.1300000000000026</v>
      </c>
      <c r="O350" s="10">
        <f t="shared" si="83"/>
        <v>0.74499999999999744</v>
      </c>
      <c r="P350" s="10"/>
      <c r="Q350" s="10">
        <f t="shared" si="84"/>
        <v>-1.1299999999999977E-6</v>
      </c>
      <c r="R350" s="10">
        <f t="shared" si="85"/>
        <v>74500</v>
      </c>
      <c r="S350" s="10"/>
      <c r="T350" s="10">
        <f t="shared" si="86"/>
        <v>2437600</v>
      </c>
      <c r="U350" s="10"/>
      <c r="V350" s="10">
        <f t="shared" si="87"/>
        <v>-1.2652873062469168</v>
      </c>
      <c r="W350" s="10"/>
      <c r="X350" s="10">
        <f t="shared" si="88"/>
        <v>1.3869624412146171</v>
      </c>
      <c r="Y350" s="10">
        <f t="shared" si="89"/>
        <v>1.6817837664678814</v>
      </c>
      <c r="Z350" s="10"/>
      <c r="AA350" s="10">
        <f t="shared" si="90"/>
        <v>1.3074482299495926E-2</v>
      </c>
      <c r="AB350" s="10">
        <f t="shared" si="91"/>
        <v>-1.0333212255386748E-2</v>
      </c>
      <c r="AC350" s="10"/>
      <c r="AD350" s="10">
        <f t="shared" si="92"/>
        <v>6.3869624412146173</v>
      </c>
      <c r="AE350" s="10">
        <f t="shared" si="93"/>
        <v>-4.3182162335321186</v>
      </c>
      <c r="AF350" s="10"/>
      <c r="AG350" s="10">
        <f t="shared" si="94"/>
        <v>1.3074482299495926E-2</v>
      </c>
      <c r="AH350" s="10">
        <f t="shared" si="95"/>
        <v>-1.0333212255386748E-2</v>
      </c>
    </row>
    <row r="351" spans="1:34" x14ac:dyDescent="0.2">
      <c r="A351" s="10">
        <v>-14</v>
      </c>
      <c r="B351" s="10">
        <v>46.93</v>
      </c>
      <c r="C351" s="10">
        <f t="shared" si="80"/>
        <v>4.693E-5</v>
      </c>
      <c r="D351" s="10"/>
      <c r="E351" s="10">
        <v>25.120999999999999</v>
      </c>
      <c r="F351" s="10"/>
      <c r="G351" s="10">
        <v>25.052</v>
      </c>
      <c r="H351" s="10">
        <v>25.195</v>
      </c>
      <c r="I351" s="10">
        <v>25.222999999999999</v>
      </c>
      <c r="J351" s="10">
        <v>25.015000000000001</v>
      </c>
      <c r="K351" s="10"/>
      <c r="L351" s="10">
        <f t="shared" si="81"/>
        <v>4.693E-5</v>
      </c>
      <c r="M351" s="10"/>
      <c r="N351" s="10">
        <f t="shared" si="82"/>
        <v>-1.0399999999999991</v>
      </c>
      <c r="O351" s="10">
        <f t="shared" si="83"/>
        <v>0.71600000000000108</v>
      </c>
      <c r="P351" s="10"/>
      <c r="Q351" s="10">
        <f t="shared" si="84"/>
        <v>-1.0400000000000036E-6</v>
      </c>
      <c r="R351" s="10">
        <f t="shared" si="85"/>
        <v>71600</v>
      </c>
      <c r="S351" s="10"/>
      <c r="T351" s="10">
        <f t="shared" si="86"/>
        <v>2512100</v>
      </c>
      <c r="U351" s="10"/>
      <c r="V351" s="10">
        <f t="shared" si="87"/>
        <v>-1.254062785785115</v>
      </c>
      <c r="W351" s="10"/>
      <c r="X351" s="10">
        <f t="shared" si="88"/>
        <v>1.400036923514113</v>
      </c>
      <c r="Y351" s="10">
        <f t="shared" si="89"/>
        <v>1.6714505542124947</v>
      </c>
      <c r="Z351" s="10"/>
      <c r="AA351" s="10">
        <f t="shared" si="90"/>
        <v>1.2205161695800992E-2</v>
      </c>
      <c r="AB351" s="10">
        <f t="shared" si="91"/>
        <v>-9.7324965178353651E-3</v>
      </c>
      <c r="AC351" s="10"/>
      <c r="AD351" s="10">
        <f t="shared" si="92"/>
        <v>6.4000369235141132</v>
      </c>
      <c r="AE351" s="10">
        <f t="shared" si="93"/>
        <v>-4.3285494457875053</v>
      </c>
      <c r="AF351" s="10"/>
      <c r="AG351" s="10">
        <f t="shared" si="94"/>
        <v>1.2205161695800548E-2</v>
      </c>
      <c r="AH351" s="10">
        <f t="shared" si="95"/>
        <v>-9.7324965178353651E-3</v>
      </c>
    </row>
    <row r="352" spans="1:34" x14ac:dyDescent="0.2">
      <c r="A352" s="10">
        <v>-13</v>
      </c>
      <c r="B352" s="10">
        <v>45.89</v>
      </c>
      <c r="C352" s="10">
        <f t="shared" si="80"/>
        <v>4.5889999999999996E-5</v>
      </c>
      <c r="D352" s="10"/>
      <c r="E352" s="10">
        <v>25.837</v>
      </c>
      <c r="F352" s="10"/>
      <c r="G352" s="10">
        <v>25.788</v>
      </c>
      <c r="H352" s="10">
        <v>25.93</v>
      </c>
      <c r="I352" s="10">
        <v>25.963000000000001</v>
      </c>
      <c r="J352" s="10">
        <v>25.666</v>
      </c>
      <c r="K352" s="10"/>
      <c r="L352" s="10">
        <f t="shared" si="81"/>
        <v>4.5889999999999996E-5</v>
      </c>
      <c r="M352" s="10"/>
      <c r="N352" s="10">
        <f t="shared" si="82"/>
        <v>-0.98000000000000398</v>
      </c>
      <c r="O352" s="10">
        <f t="shared" si="83"/>
        <v>0.69300000000000139</v>
      </c>
      <c r="P352" s="10"/>
      <c r="Q352" s="10">
        <f t="shared" si="84"/>
        <v>-9.8000000000000078E-7</v>
      </c>
      <c r="R352" s="10">
        <f t="shared" si="85"/>
        <v>69300</v>
      </c>
      <c r="S352" s="10"/>
      <c r="T352" s="10">
        <f t="shared" si="86"/>
        <v>2583700</v>
      </c>
      <c r="U352" s="10"/>
      <c r="V352" s="10">
        <f t="shared" si="87"/>
        <v>-1.2261505648271682</v>
      </c>
      <c r="W352" s="10"/>
      <c r="X352" s="10">
        <f t="shared" si="88"/>
        <v>1.412242085209914</v>
      </c>
      <c r="Y352" s="10">
        <f t="shared" si="89"/>
        <v>1.6617180576946593</v>
      </c>
      <c r="Z352" s="10"/>
      <c r="AA352" s="10">
        <f t="shared" si="90"/>
        <v>1.1495164772415079E-2</v>
      </c>
      <c r="AB352" s="10">
        <f t="shared" si="91"/>
        <v>-9.3750026319445734E-3</v>
      </c>
      <c r="AC352" s="10"/>
      <c r="AD352" s="10">
        <f t="shared" si="92"/>
        <v>6.4122420852099138</v>
      </c>
      <c r="AE352" s="10">
        <f t="shared" si="93"/>
        <v>-4.3382819423053407</v>
      </c>
      <c r="AF352" s="10"/>
      <c r="AG352" s="10">
        <f t="shared" si="94"/>
        <v>1.1495164772415301E-2</v>
      </c>
      <c r="AH352" s="10">
        <f t="shared" si="95"/>
        <v>-9.3750026319447954E-3</v>
      </c>
    </row>
    <row r="353" spans="1:34" x14ac:dyDescent="0.2">
      <c r="A353" s="10">
        <v>-12</v>
      </c>
      <c r="B353" s="10">
        <v>44.91</v>
      </c>
      <c r="C353" s="10">
        <f t="shared" si="80"/>
        <v>4.4909999999999995E-5</v>
      </c>
      <c r="D353" s="10"/>
      <c r="E353" s="10">
        <v>26.53</v>
      </c>
      <c r="F353" s="10"/>
      <c r="G353" s="10">
        <v>26.5</v>
      </c>
      <c r="H353" s="10">
        <v>26.616</v>
      </c>
      <c r="I353" s="10">
        <v>26.677</v>
      </c>
      <c r="J353" s="10">
        <v>26.326000000000001</v>
      </c>
      <c r="K353" s="10"/>
      <c r="L353" s="10">
        <f t="shared" si="81"/>
        <v>4.4909999999999995E-5</v>
      </c>
      <c r="M353" s="10"/>
      <c r="N353" s="10">
        <f t="shared" si="82"/>
        <v>-0.88999999999999346</v>
      </c>
      <c r="O353" s="10">
        <f t="shared" si="83"/>
        <v>0.64699999999999847</v>
      </c>
      <c r="P353" s="10"/>
      <c r="Q353" s="10">
        <f t="shared" si="84"/>
        <v>-8.8999999999999317E-7</v>
      </c>
      <c r="R353" s="10">
        <f t="shared" si="85"/>
        <v>64700</v>
      </c>
      <c r="S353" s="10"/>
      <c r="T353" s="10">
        <f t="shared" si="86"/>
        <v>2653000</v>
      </c>
      <c r="U353" s="10"/>
      <c r="V353" s="10">
        <f t="shared" si="87"/>
        <v>-1.2037552188557106</v>
      </c>
      <c r="W353" s="10"/>
      <c r="X353" s="10">
        <f t="shared" si="88"/>
        <v>1.4237372499823291</v>
      </c>
      <c r="Y353" s="10">
        <f t="shared" si="89"/>
        <v>1.6523430550627147</v>
      </c>
      <c r="Z353" s="10"/>
      <c r="AA353" s="10">
        <f t="shared" si="90"/>
        <v>1.0464264395233291E-2</v>
      </c>
      <c r="AB353" s="10">
        <f t="shared" si="91"/>
        <v>-8.6930168453855927E-3</v>
      </c>
      <c r="AC353" s="10"/>
      <c r="AD353" s="10">
        <f t="shared" si="92"/>
        <v>6.4237372499823291</v>
      </c>
      <c r="AE353" s="10">
        <f t="shared" si="93"/>
        <v>-4.3476569449372855</v>
      </c>
      <c r="AF353" s="10"/>
      <c r="AG353" s="10">
        <f t="shared" si="94"/>
        <v>1.0464264395233513E-2</v>
      </c>
      <c r="AH353" s="10">
        <f t="shared" si="95"/>
        <v>-8.6930168453855927E-3</v>
      </c>
    </row>
    <row r="354" spans="1:34" x14ac:dyDescent="0.2">
      <c r="A354" s="10">
        <v>-11</v>
      </c>
      <c r="B354" s="10">
        <v>44.02</v>
      </c>
      <c r="C354" s="10">
        <f t="shared" si="80"/>
        <v>4.4020000000000002E-5</v>
      </c>
      <c r="D354" s="10"/>
      <c r="E354" s="10">
        <v>27.177</v>
      </c>
      <c r="F354" s="10"/>
      <c r="G354" s="10">
        <v>27.134</v>
      </c>
      <c r="H354" s="10">
        <v>27.265000000000001</v>
      </c>
      <c r="I354" s="10">
        <v>27.355</v>
      </c>
      <c r="J354" s="10">
        <v>26.954000000000001</v>
      </c>
      <c r="K354" s="10"/>
      <c r="L354" s="10">
        <f t="shared" si="81"/>
        <v>4.4020000000000002E-5</v>
      </c>
      <c r="M354" s="10"/>
      <c r="N354" s="10">
        <f t="shared" si="82"/>
        <v>-0.82000000000000028</v>
      </c>
      <c r="O354" s="10">
        <f t="shared" si="83"/>
        <v>0.74800000000000111</v>
      </c>
      <c r="P354" s="10"/>
      <c r="Q354" s="10">
        <f t="shared" si="84"/>
        <v>-8.2000000000000231E-7</v>
      </c>
      <c r="R354" s="10">
        <f t="shared" si="85"/>
        <v>74800</v>
      </c>
      <c r="S354" s="10"/>
      <c r="T354" s="10">
        <f t="shared" si="86"/>
        <v>2717700</v>
      </c>
      <c r="U354" s="10"/>
      <c r="V354" s="10">
        <f t="shared" si="87"/>
        <v>-1.4439439923236403</v>
      </c>
      <c r="W354" s="10"/>
      <c r="X354" s="10">
        <f t="shared" si="88"/>
        <v>1.4342015143775624</v>
      </c>
      <c r="Y354" s="10">
        <f t="shared" si="89"/>
        <v>1.6436500382173291</v>
      </c>
      <c r="Z354" s="10"/>
      <c r="AA354" s="10">
        <f t="shared" si="90"/>
        <v>1.1791667410084195E-2</v>
      </c>
      <c r="AB354" s="10">
        <f t="shared" si="91"/>
        <v>-8.1662914024169808E-3</v>
      </c>
      <c r="AC354" s="10"/>
      <c r="AD354" s="10">
        <f t="shared" si="92"/>
        <v>6.4342015143775626</v>
      </c>
      <c r="AE354" s="10">
        <f t="shared" si="93"/>
        <v>-4.3563499617826711</v>
      </c>
      <c r="AF354" s="10"/>
      <c r="AG354" s="10">
        <f t="shared" si="94"/>
        <v>1.1791667410084195E-2</v>
      </c>
      <c r="AH354" s="10">
        <f t="shared" si="95"/>
        <v>-8.1662914024169808E-3</v>
      </c>
    </row>
    <row r="355" spans="1:34" x14ac:dyDescent="0.2">
      <c r="A355" s="10">
        <v>-10</v>
      </c>
      <c r="B355" s="10">
        <v>43.2</v>
      </c>
      <c r="C355" s="10">
        <f t="shared" si="80"/>
        <v>4.32E-5</v>
      </c>
      <c r="D355" s="10"/>
      <c r="E355" s="10">
        <v>27.925000000000001</v>
      </c>
      <c r="F355" s="10"/>
      <c r="G355" s="10">
        <v>27.875</v>
      </c>
      <c r="H355" s="10">
        <v>28.003</v>
      </c>
      <c r="I355" s="10">
        <v>28.146999999999998</v>
      </c>
      <c r="J355" s="10">
        <v>27.675999999999998</v>
      </c>
      <c r="K355" s="10"/>
      <c r="L355" s="10">
        <f t="shared" si="81"/>
        <v>4.32E-5</v>
      </c>
      <c r="M355" s="10"/>
      <c r="N355" s="10">
        <f t="shared" si="82"/>
        <v>-0.75</v>
      </c>
      <c r="O355" s="10">
        <f t="shared" si="83"/>
        <v>0.61899999999999977</v>
      </c>
      <c r="P355" s="10"/>
      <c r="Q355" s="10">
        <f t="shared" si="84"/>
        <v>-7.499999999999979E-7</v>
      </c>
      <c r="R355" s="10">
        <f t="shared" si="85"/>
        <v>61900</v>
      </c>
      <c r="S355" s="10"/>
      <c r="T355" s="10">
        <f t="shared" si="86"/>
        <v>2792500</v>
      </c>
      <c r="U355" s="10"/>
      <c r="V355" s="10">
        <f t="shared" si="87"/>
        <v>-1.2518518956051747</v>
      </c>
      <c r="W355" s="10"/>
      <c r="X355" s="10">
        <f t="shared" si="88"/>
        <v>1.4459931817876466</v>
      </c>
      <c r="Y355" s="10">
        <f t="shared" si="89"/>
        <v>1.6354837468149122</v>
      </c>
      <c r="Z355" s="10"/>
      <c r="AA355" s="10">
        <f t="shared" si="90"/>
        <v>9.5216509083824175E-3</v>
      </c>
      <c r="AB355" s="10">
        <f t="shared" si="91"/>
        <v>-7.6060522349405968E-3</v>
      </c>
      <c r="AC355" s="10"/>
      <c r="AD355" s="10">
        <f t="shared" si="92"/>
        <v>6.4459931817876468</v>
      </c>
      <c r="AE355" s="10">
        <f t="shared" si="93"/>
        <v>-4.3645162531850881</v>
      </c>
      <c r="AF355" s="10"/>
      <c r="AG355" s="10">
        <f t="shared" si="94"/>
        <v>9.5216509083826395E-3</v>
      </c>
      <c r="AH355" s="10">
        <f t="shared" si="95"/>
        <v>-7.6060522349408188E-3</v>
      </c>
    </row>
    <row r="356" spans="1:34" x14ac:dyDescent="0.2">
      <c r="A356" s="10">
        <v>-9</v>
      </c>
      <c r="B356" s="10">
        <v>42.45</v>
      </c>
      <c r="C356" s="10">
        <f t="shared" si="80"/>
        <v>4.2450000000000002E-5</v>
      </c>
      <c r="D356" s="10"/>
      <c r="E356" s="10">
        <v>28.544</v>
      </c>
      <c r="F356" s="10"/>
      <c r="G356" s="10">
        <v>28.533999999999999</v>
      </c>
      <c r="H356" s="10">
        <v>28.617000000000001</v>
      </c>
      <c r="I356" s="10">
        <v>28.802</v>
      </c>
      <c r="J356" s="10">
        <v>28.221</v>
      </c>
      <c r="K356" s="10"/>
      <c r="L356" s="10">
        <f t="shared" si="81"/>
        <v>4.2450000000000002E-5</v>
      </c>
      <c r="M356" s="10"/>
      <c r="N356" s="10">
        <f t="shared" si="82"/>
        <v>-0.66000000000000369</v>
      </c>
      <c r="O356" s="10">
        <f t="shared" si="83"/>
        <v>0.62999999999999901</v>
      </c>
      <c r="P356" s="10"/>
      <c r="Q356" s="10">
        <f t="shared" si="84"/>
        <v>-6.6000000000000385E-7</v>
      </c>
      <c r="R356" s="10">
        <f t="shared" si="85"/>
        <v>63000</v>
      </c>
      <c r="S356" s="10"/>
      <c r="T356" s="10">
        <f t="shared" si="86"/>
        <v>2854400</v>
      </c>
      <c r="U356" s="10"/>
      <c r="V356" s="10">
        <f t="shared" si="87"/>
        <v>-1.3931954904890604</v>
      </c>
      <c r="W356" s="10"/>
      <c r="X356" s="10">
        <f t="shared" si="88"/>
        <v>1.455514832696029</v>
      </c>
      <c r="Y356" s="10">
        <f t="shared" si="89"/>
        <v>1.6278776945799716</v>
      </c>
      <c r="Z356" s="10"/>
      <c r="AA356" s="10">
        <f t="shared" si="90"/>
        <v>9.4811459228356654E-3</v>
      </c>
      <c r="AB356" s="10">
        <f t="shared" si="91"/>
        <v>-6.8053234363456561E-3</v>
      </c>
      <c r="AC356" s="10"/>
      <c r="AD356" s="10">
        <f t="shared" si="92"/>
        <v>6.4555148326960294</v>
      </c>
      <c r="AE356" s="10">
        <f t="shared" si="93"/>
        <v>-4.3721223054200289</v>
      </c>
      <c r="AF356" s="10"/>
      <c r="AG356" s="10">
        <f t="shared" si="94"/>
        <v>9.4811459228356654E-3</v>
      </c>
      <c r="AH356" s="10">
        <f t="shared" si="95"/>
        <v>-6.805323436345212E-3</v>
      </c>
    </row>
    <row r="357" spans="1:34" x14ac:dyDescent="0.2">
      <c r="A357" s="10">
        <v>-8</v>
      </c>
      <c r="B357" s="10">
        <v>41.79</v>
      </c>
      <c r="C357" s="10">
        <f t="shared" si="80"/>
        <v>4.1789999999999998E-5</v>
      </c>
      <c r="D357" s="10"/>
      <c r="E357" s="10">
        <v>29.173999999999999</v>
      </c>
      <c r="F357" s="10"/>
      <c r="G357" s="10">
        <v>29.177</v>
      </c>
      <c r="H357" s="10">
        <v>29.236999999999998</v>
      </c>
      <c r="I357" s="10">
        <v>29.446000000000002</v>
      </c>
      <c r="J357" s="10">
        <v>28.837</v>
      </c>
      <c r="K357" s="10"/>
      <c r="L357" s="10">
        <f t="shared" si="81"/>
        <v>4.1789999999999998E-5</v>
      </c>
      <c r="M357" s="10"/>
      <c r="N357" s="10">
        <f t="shared" si="82"/>
        <v>-0.58999999999999631</v>
      </c>
      <c r="O357" s="10">
        <f t="shared" si="83"/>
        <v>0.56099999999999994</v>
      </c>
      <c r="P357" s="10"/>
      <c r="Q357" s="10">
        <f t="shared" si="84"/>
        <v>-5.8999999999999943E-7</v>
      </c>
      <c r="R357" s="10">
        <f t="shared" si="85"/>
        <v>56100</v>
      </c>
      <c r="S357" s="10"/>
      <c r="T357" s="10">
        <f t="shared" si="86"/>
        <v>2917400</v>
      </c>
      <c r="U357" s="10"/>
      <c r="V357" s="10">
        <f t="shared" si="87"/>
        <v>-1.3395556983462729</v>
      </c>
      <c r="W357" s="10"/>
      <c r="X357" s="10">
        <f t="shared" si="88"/>
        <v>1.4649959786188647</v>
      </c>
      <c r="Y357" s="10">
        <f t="shared" si="89"/>
        <v>1.6210723711436259</v>
      </c>
      <c r="Z357" s="10"/>
      <c r="AA357" s="10">
        <f t="shared" si="90"/>
        <v>8.2719642164315044E-3</v>
      </c>
      <c r="AB357" s="10">
        <f t="shared" si="91"/>
        <v>-6.1751551104913815E-3</v>
      </c>
      <c r="AC357" s="10"/>
      <c r="AD357" s="10">
        <f t="shared" si="92"/>
        <v>6.4649959786188651</v>
      </c>
      <c r="AE357" s="10">
        <f t="shared" si="93"/>
        <v>-4.3789276288563741</v>
      </c>
      <c r="AF357" s="10"/>
      <c r="AG357" s="10">
        <f t="shared" si="94"/>
        <v>8.2719642164308382E-3</v>
      </c>
      <c r="AH357" s="10">
        <f t="shared" si="95"/>
        <v>-6.1751551104913815E-3</v>
      </c>
    </row>
    <row r="358" spans="1:34" x14ac:dyDescent="0.2">
      <c r="A358" s="10">
        <v>-7</v>
      </c>
      <c r="B358" s="10">
        <v>41.2</v>
      </c>
      <c r="C358" s="10">
        <f t="shared" si="80"/>
        <v>4.1199999999999999E-5</v>
      </c>
      <c r="D358" s="10"/>
      <c r="E358" s="10">
        <v>29.734999999999999</v>
      </c>
      <c r="F358" s="10"/>
      <c r="G358" s="10">
        <v>29.739000000000001</v>
      </c>
      <c r="H358" s="10">
        <v>29.765000000000001</v>
      </c>
      <c r="I358" s="10">
        <v>30.06</v>
      </c>
      <c r="J358" s="10">
        <v>29.378</v>
      </c>
      <c r="K358" s="10"/>
      <c r="L358" s="10">
        <f t="shared" si="81"/>
        <v>4.1199999999999999E-5</v>
      </c>
      <c r="M358" s="10"/>
      <c r="N358" s="10">
        <f t="shared" si="82"/>
        <v>-0.51000000000000512</v>
      </c>
      <c r="O358" s="10">
        <f t="shared" si="83"/>
        <v>0.61599999999999966</v>
      </c>
      <c r="P358" s="10"/>
      <c r="Q358" s="10">
        <f t="shared" si="84"/>
        <v>-5.100000000000002E-7</v>
      </c>
      <c r="R358" s="10">
        <f t="shared" si="85"/>
        <v>61600</v>
      </c>
      <c r="S358" s="10"/>
      <c r="T358" s="10">
        <f t="shared" si="86"/>
        <v>2973500</v>
      </c>
      <c r="U358" s="10"/>
      <c r="V358" s="10">
        <f t="shared" si="87"/>
        <v>-1.6461814921118554</v>
      </c>
      <c r="W358" s="10"/>
      <c r="X358" s="10">
        <f t="shared" si="88"/>
        <v>1.4732679428352962</v>
      </c>
      <c r="Y358" s="10">
        <f t="shared" si="89"/>
        <v>1.6148972160331345</v>
      </c>
      <c r="Z358" s="10"/>
      <c r="AA358" s="10">
        <f t="shared" si="90"/>
        <v>8.9050618783621527E-3</v>
      </c>
      <c r="AB358" s="10">
        <f t="shared" si="91"/>
        <v>-5.4095261798492444E-3</v>
      </c>
      <c r="AC358" s="10"/>
      <c r="AD358" s="10">
        <f t="shared" si="92"/>
        <v>6.4732679428352959</v>
      </c>
      <c r="AE358" s="10">
        <f t="shared" si="93"/>
        <v>-4.3851027839668655</v>
      </c>
      <c r="AF358" s="10"/>
      <c r="AG358" s="10">
        <f t="shared" si="94"/>
        <v>8.9050618783623747E-3</v>
      </c>
      <c r="AH358" s="10">
        <f t="shared" si="95"/>
        <v>-5.4095261798492444E-3</v>
      </c>
    </row>
    <row r="359" spans="1:34" x14ac:dyDescent="0.2">
      <c r="A359" s="10">
        <v>-6</v>
      </c>
      <c r="B359" s="10">
        <v>40.69</v>
      </c>
      <c r="C359" s="10">
        <f t="shared" si="80"/>
        <v>4.0689999999999998E-5</v>
      </c>
      <c r="D359" s="10"/>
      <c r="E359" s="10">
        <v>30.350999999999999</v>
      </c>
      <c r="F359" s="10"/>
      <c r="G359" s="10">
        <v>30.350999999999999</v>
      </c>
      <c r="H359" s="10">
        <v>30.387</v>
      </c>
      <c r="I359" s="10">
        <v>30.728999999999999</v>
      </c>
      <c r="J359" s="10">
        <v>29.937000000000001</v>
      </c>
      <c r="K359" s="10"/>
      <c r="L359" s="10">
        <f t="shared" si="81"/>
        <v>4.0689999999999998E-5</v>
      </c>
      <c r="M359" s="10"/>
      <c r="N359" s="10">
        <f t="shared" si="82"/>
        <v>-0.42999999999999972</v>
      </c>
      <c r="O359" s="10">
        <f t="shared" si="83"/>
        <v>0.60699999999999932</v>
      </c>
      <c r="P359" s="10"/>
      <c r="Q359" s="10">
        <f t="shared" si="84"/>
        <v>-4.3000000000000097E-7</v>
      </c>
      <c r="R359" s="10">
        <f t="shared" si="85"/>
        <v>60700</v>
      </c>
      <c r="S359" s="10"/>
      <c r="T359" s="10">
        <f t="shared" si="86"/>
        <v>3035100</v>
      </c>
      <c r="U359" s="10"/>
      <c r="V359" s="10">
        <f t="shared" si="87"/>
        <v>-1.8639015187547385</v>
      </c>
      <c r="W359" s="10"/>
      <c r="X359" s="10">
        <f t="shared" si="88"/>
        <v>1.4821730047136583</v>
      </c>
      <c r="Y359" s="10">
        <f t="shared" si="89"/>
        <v>1.6094876898532853</v>
      </c>
      <c r="Z359" s="10"/>
      <c r="AA359" s="10">
        <f t="shared" si="90"/>
        <v>8.599891191892528E-3</v>
      </c>
      <c r="AB359" s="10">
        <f t="shared" si="91"/>
        <v>-4.6139193006495827E-3</v>
      </c>
      <c r="AC359" s="10"/>
      <c r="AD359" s="10">
        <f t="shared" si="92"/>
        <v>6.4821730047136583</v>
      </c>
      <c r="AE359" s="10">
        <f t="shared" si="93"/>
        <v>-4.3905123101467147</v>
      </c>
      <c r="AF359" s="10"/>
      <c r="AG359" s="10">
        <f t="shared" si="94"/>
        <v>8.5998911918929721E-3</v>
      </c>
      <c r="AH359" s="10">
        <f t="shared" si="95"/>
        <v>-4.6139193006498047E-3</v>
      </c>
    </row>
    <row r="360" spans="1:34" x14ac:dyDescent="0.2">
      <c r="A360" s="10">
        <v>-5</v>
      </c>
      <c r="B360" s="10">
        <v>40.26</v>
      </c>
      <c r="C360" s="10">
        <f t="shared" si="80"/>
        <v>4.0259999999999997E-5</v>
      </c>
      <c r="D360" s="10"/>
      <c r="E360" s="10">
        <v>30.957999999999998</v>
      </c>
      <c r="F360" s="10"/>
      <c r="G360" s="10">
        <v>31.004000000000001</v>
      </c>
      <c r="H360" s="10">
        <v>30.978000000000002</v>
      </c>
      <c r="I360" s="10">
        <v>31.358000000000001</v>
      </c>
      <c r="J360" s="10">
        <v>30.491</v>
      </c>
      <c r="K360" s="10"/>
      <c r="L360" s="10">
        <f t="shared" si="81"/>
        <v>4.0259999999999997E-5</v>
      </c>
      <c r="M360" s="10"/>
      <c r="N360" s="10">
        <f t="shared" si="82"/>
        <v>-0.35999999999999943</v>
      </c>
      <c r="O360" s="10">
        <f t="shared" si="83"/>
        <v>0.55100000000000193</v>
      </c>
      <c r="P360" s="10"/>
      <c r="Q360" s="10">
        <f t="shared" si="84"/>
        <v>-3.6000000000000333E-7</v>
      </c>
      <c r="R360" s="10">
        <f t="shared" si="85"/>
        <v>55100</v>
      </c>
      <c r="S360" s="10"/>
      <c r="T360" s="10">
        <f t="shared" si="86"/>
        <v>3095800</v>
      </c>
      <c r="U360" s="10"/>
      <c r="V360" s="10">
        <f t="shared" si="87"/>
        <v>-1.9641040951627864</v>
      </c>
      <c r="W360" s="10"/>
      <c r="X360" s="10">
        <f t="shared" si="88"/>
        <v>1.4907728959055508</v>
      </c>
      <c r="Y360" s="10">
        <f t="shared" si="89"/>
        <v>1.6048737705526357</v>
      </c>
      <c r="Z360" s="10"/>
      <c r="AA360" s="10">
        <f t="shared" si="90"/>
        <v>7.661724298806627E-3</v>
      </c>
      <c r="AB360" s="10">
        <f t="shared" si="91"/>
        <v>-3.900874865887527E-3</v>
      </c>
      <c r="AC360" s="10"/>
      <c r="AD360" s="10">
        <f t="shared" si="92"/>
        <v>6.4907728959055513</v>
      </c>
      <c r="AE360" s="10">
        <f t="shared" si="93"/>
        <v>-4.3951262294473645</v>
      </c>
      <c r="AF360" s="10"/>
      <c r="AG360" s="10">
        <f t="shared" si="94"/>
        <v>7.6617242988064049E-3</v>
      </c>
      <c r="AH360" s="10">
        <f t="shared" si="95"/>
        <v>-3.9008748658870829E-3</v>
      </c>
    </row>
    <row r="361" spans="1:34" x14ac:dyDescent="0.2">
      <c r="A361" s="10">
        <v>-4</v>
      </c>
      <c r="B361" s="10">
        <v>39.9</v>
      </c>
      <c r="C361" s="10">
        <f t="shared" si="80"/>
        <v>3.9899999999999994E-5</v>
      </c>
      <c r="D361" s="10"/>
      <c r="E361" s="10">
        <v>31.509</v>
      </c>
      <c r="F361" s="10"/>
      <c r="G361" s="10">
        <v>31.591000000000001</v>
      </c>
      <c r="H361" s="10">
        <v>31.530999999999999</v>
      </c>
      <c r="I361" s="10">
        <v>31.966999999999999</v>
      </c>
      <c r="J361" s="10">
        <v>30.948</v>
      </c>
      <c r="K361" s="10"/>
      <c r="L361" s="10">
        <f t="shared" si="81"/>
        <v>3.9899999999999994E-5</v>
      </c>
      <c r="M361" s="10"/>
      <c r="N361" s="10">
        <f t="shared" si="82"/>
        <v>-0.26999999999999602</v>
      </c>
      <c r="O361" s="10">
        <f t="shared" si="83"/>
        <v>0.6319999999999979</v>
      </c>
      <c r="P361" s="10"/>
      <c r="Q361" s="10">
        <f t="shared" si="84"/>
        <v>-2.6999999999999572E-7</v>
      </c>
      <c r="R361" s="10">
        <f t="shared" si="85"/>
        <v>63200</v>
      </c>
      <c r="S361" s="10"/>
      <c r="T361" s="10">
        <f t="shared" si="86"/>
        <v>3150900</v>
      </c>
      <c r="U361" s="10"/>
      <c r="V361" s="10">
        <f t="shared" si="87"/>
        <v>-2.9248156184989917</v>
      </c>
      <c r="W361" s="10"/>
      <c r="X361" s="10">
        <f t="shared" si="88"/>
        <v>1.4984346202043575</v>
      </c>
      <c r="Y361" s="10">
        <f t="shared" si="89"/>
        <v>1.6009728956867482</v>
      </c>
      <c r="Z361" s="10"/>
      <c r="AA361" s="10">
        <f t="shared" si="90"/>
        <v>8.6247645977581833E-3</v>
      </c>
      <c r="AB361" s="10">
        <f t="shared" si="91"/>
        <v>-2.9488233525585272E-3</v>
      </c>
      <c r="AC361" s="10"/>
      <c r="AD361" s="10">
        <f t="shared" si="92"/>
        <v>6.4984346202043577</v>
      </c>
      <c r="AE361" s="10">
        <f t="shared" si="93"/>
        <v>-4.3990271043132516</v>
      </c>
      <c r="AF361" s="10"/>
      <c r="AG361" s="10">
        <f t="shared" si="94"/>
        <v>8.6247645977577392E-3</v>
      </c>
      <c r="AH361" s="10">
        <f t="shared" si="95"/>
        <v>-2.9488233525585272E-3</v>
      </c>
    </row>
    <row r="362" spans="1:34" x14ac:dyDescent="0.2">
      <c r="A362" s="10">
        <v>-3</v>
      </c>
      <c r="B362" s="10">
        <v>39.630000000000003</v>
      </c>
      <c r="C362" s="10">
        <f t="shared" si="80"/>
        <v>3.9629999999999998E-5</v>
      </c>
      <c r="D362" s="10"/>
      <c r="E362" s="10">
        <v>32.140999999999998</v>
      </c>
      <c r="F362" s="10"/>
      <c r="G362" s="10">
        <v>32.232999999999997</v>
      </c>
      <c r="H362" s="10">
        <v>32.164999999999999</v>
      </c>
      <c r="I362" s="10">
        <v>32.634</v>
      </c>
      <c r="J362" s="10">
        <v>31.532</v>
      </c>
      <c r="K362" s="10"/>
      <c r="L362" s="10">
        <f t="shared" si="81"/>
        <v>3.9629999999999998E-5</v>
      </c>
      <c r="M362" s="10"/>
      <c r="N362" s="10">
        <f t="shared" si="82"/>
        <v>-0.20000000000000284</v>
      </c>
      <c r="O362" s="10">
        <f t="shared" si="83"/>
        <v>0.66600000000000392</v>
      </c>
      <c r="P362" s="10"/>
      <c r="Q362" s="10">
        <f t="shared" si="84"/>
        <v>-1.9999999999999809E-7</v>
      </c>
      <c r="R362" s="10">
        <f t="shared" si="85"/>
        <v>66600</v>
      </c>
      <c r="S362" s="10"/>
      <c r="T362" s="10">
        <f t="shared" si="86"/>
        <v>3214100</v>
      </c>
      <c r="U362" s="10"/>
      <c r="V362" s="10">
        <f t="shared" si="87"/>
        <v>-4.0536808944252734</v>
      </c>
      <c r="W362" s="10"/>
      <c r="X362" s="10">
        <f t="shared" si="88"/>
        <v>1.5070593848021157</v>
      </c>
      <c r="Y362" s="10">
        <f t="shared" si="89"/>
        <v>1.5980240723341896</v>
      </c>
      <c r="Z362" s="10"/>
      <c r="AA362" s="10">
        <f t="shared" si="90"/>
        <v>8.9071338187913796E-3</v>
      </c>
      <c r="AB362" s="10">
        <f t="shared" si="91"/>
        <v>-2.1972952609665697E-3</v>
      </c>
      <c r="AC362" s="10"/>
      <c r="AD362" s="10">
        <f t="shared" si="92"/>
        <v>6.5070593848021154</v>
      </c>
      <c r="AE362" s="10">
        <f t="shared" si="93"/>
        <v>-4.4019759276658101</v>
      </c>
      <c r="AF362" s="10"/>
      <c r="AG362" s="10">
        <f t="shared" si="94"/>
        <v>8.9071338187913796E-3</v>
      </c>
      <c r="AH362" s="10">
        <f t="shared" si="95"/>
        <v>-2.1972952609665697E-3</v>
      </c>
    </row>
    <row r="363" spans="1:34" x14ac:dyDescent="0.2">
      <c r="A363" s="10">
        <v>-2</v>
      </c>
      <c r="B363" s="10">
        <v>39.43</v>
      </c>
      <c r="C363" s="10">
        <f t="shared" si="80"/>
        <v>3.943E-5</v>
      </c>
      <c r="D363" s="10"/>
      <c r="E363" s="10">
        <v>32.807000000000002</v>
      </c>
      <c r="F363" s="10"/>
      <c r="G363" s="10">
        <v>32.906999999999996</v>
      </c>
      <c r="H363" s="10">
        <v>32.841000000000001</v>
      </c>
      <c r="I363" s="10">
        <v>33.380000000000003</v>
      </c>
      <c r="J363" s="10">
        <v>32.098999999999997</v>
      </c>
      <c r="K363" s="10"/>
      <c r="L363" s="10">
        <f t="shared" si="81"/>
        <v>3.943E-5</v>
      </c>
      <c r="M363" s="10"/>
      <c r="N363" s="10">
        <f t="shared" si="82"/>
        <v>-0.11999999999999744</v>
      </c>
      <c r="O363" s="10">
        <f t="shared" si="83"/>
        <v>0.76999999999999602</v>
      </c>
      <c r="P363" s="10"/>
      <c r="Q363" s="10">
        <f t="shared" si="84"/>
        <v>-1.1999999999999885E-7</v>
      </c>
      <c r="R363" s="10">
        <f t="shared" si="85"/>
        <v>77000</v>
      </c>
      <c r="S363" s="10"/>
      <c r="T363" s="10">
        <f t="shared" si="86"/>
        <v>3280700</v>
      </c>
      <c r="U363" s="10"/>
      <c r="V363" s="10">
        <f t="shared" si="87"/>
        <v>-7.6113310866205346</v>
      </c>
      <c r="W363" s="10"/>
      <c r="X363" s="10">
        <f t="shared" si="88"/>
        <v>1.515966518620907</v>
      </c>
      <c r="Y363" s="10">
        <f t="shared" si="89"/>
        <v>1.5958267770732231</v>
      </c>
      <c r="Z363" s="10"/>
      <c r="AA363" s="10">
        <f t="shared" si="90"/>
        <v>1.0075372059971777E-2</v>
      </c>
      <c r="AB363" s="10">
        <f t="shared" si="91"/>
        <v>-1.3237332531339518E-3</v>
      </c>
      <c r="AC363" s="10"/>
      <c r="AD363" s="10">
        <f t="shared" si="92"/>
        <v>6.5159665186209068</v>
      </c>
      <c r="AE363" s="10">
        <f t="shared" si="93"/>
        <v>-4.4041732229267767</v>
      </c>
      <c r="AF363" s="10"/>
      <c r="AG363" s="10">
        <f t="shared" si="94"/>
        <v>1.0075372059971777E-2</v>
      </c>
      <c r="AH363" s="10">
        <f t="shared" si="95"/>
        <v>-1.3237332531339518E-3</v>
      </c>
    </row>
    <row r="364" spans="1:34" x14ac:dyDescent="0.2">
      <c r="A364" s="10">
        <v>-1</v>
      </c>
      <c r="B364" s="10">
        <v>39.31</v>
      </c>
      <c r="C364" s="10">
        <f t="shared" si="80"/>
        <v>3.9310000000000001E-5</v>
      </c>
      <c r="D364" s="10"/>
      <c r="E364" s="10">
        <v>33.576999999999998</v>
      </c>
      <c r="F364" s="10"/>
      <c r="G364" s="10">
        <v>33.701000000000001</v>
      </c>
      <c r="H364" s="10">
        <v>33.616999999999997</v>
      </c>
      <c r="I364" s="10">
        <v>34.21</v>
      </c>
      <c r="J364" s="10">
        <v>32.781999999999996</v>
      </c>
      <c r="K364" s="10"/>
      <c r="L364" s="10">
        <f t="shared" si="81"/>
        <v>3.9310000000000001E-5</v>
      </c>
      <c r="M364" s="10"/>
      <c r="N364" s="10">
        <f t="shared" si="82"/>
        <v>-3.9999999999999147E-2</v>
      </c>
      <c r="O364" s="10">
        <f t="shared" si="83"/>
        <v>0.85600000000000165</v>
      </c>
      <c r="P364" s="10"/>
      <c r="Q364" s="10">
        <f t="shared" si="84"/>
        <v>-3.9999999999999617E-8</v>
      </c>
      <c r="R364" s="10">
        <f t="shared" si="85"/>
        <v>85600</v>
      </c>
      <c r="S364" s="10"/>
      <c r="T364" s="10">
        <f t="shared" si="86"/>
        <v>3357700</v>
      </c>
      <c r="U364" s="10"/>
      <c r="V364" s="10">
        <f t="shared" si="87"/>
        <v>-24.727255725193938</v>
      </c>
      <c r="W364" s="10"/>
      <c r="X364" s="10">
        <f t="shared" si="88"/>
        <v>1.5260418906808788</v>
      </c>
      <c r="Y364" s="10">
        <f t="shared" si="89"/>
        <v>1.5945030438200891</v>
      </c>
      <c r="Z364" s="10"/>
      <c r="AA364" s="10">
        <f t="shared" si="90"/>
        <v>1.0932971892709364E-2</v>
      </c>
      <c r="AB364" s="10">
        <f t="shared" si="91"/>
        <v>-4.4214254967078759E-4</v>
      </c>
      <c r="AC364" s="10"/>
      <c r="AD364" s="10">
        <f t="shared" si="92"/>
        <v>6.5260418906808786</v>
      </c>
      <c r="AE364" s="10">
        <f t="shared" si="93"/>
        <v>-4.4054969561799107</v>
      </c>
      <c r="AF364" s="10"/>
      <c r="AG364" s="10">
        <f t="shared" si="94"/>
        <v>1.0932971892709809E-2</v>
      </c>
      <c r="AH364" s="10">
        <f t="shared" si="95"/>
        <v>-4.4214254967123168E-4</v>
      </c>
    </row>
    <row r="365" spans="1:34" x14ac:dyDescent="0.2">
      <c r="A365" s="10">
        <v>0</v>
      </c>
      <c r="B365" s="10">
        <v>39.270000000000003</v>
      </c>
      <c r="C365" s="10">
        <f t="shared" si="80"/>
        <v>3.9270000000000002E-5</v>
      </c>
      <c r="D365" s="10"/>
      <c r="E365" s="10">
        <v>34.433</v>
      </c>
      <c r="F365" s="10"/>
      <c r="G365" s="10">
        <v>34.548999999999999</v>
      </c>
      <c r="H365" s="10">
        <v>34.473999999999997</v>
      </c>
      <c r="I365" s="10">
        <v>35.148000000000003</v>
      </c>
      <c r="J365" s="10">
        <v>33.56</v>
      </c>
      <c r="K365" s="10"/>
      <c r="L365" s="10">
        <f t="shared" si="81"/>
        <v>3.9270000000000002E-5</v>
      </c>
      <c r="M365" s="10"/>
      <c r="N365" s="10">
        <f t="shared" si="82"/>
        <v>3.9999999999999147E-2</v>
      </c>
      <c r="O365" s="10">
        <f t="shared" si="83"/>
        <v>0.97399999999999665</v>
      </c>
      <c r="P365" s="10"/>
      <c r="Q365" s="10">
        <f t="shared" si="84"/>
        <v>3.9999999999999617E-8</v>
      </c>
      <c r="R365" s="10">
        <f t="shared" si="85"/>
        <v>97399.999999999534</v>
      </c>
      <c r="S365" s="10"/>
      <c r="T365" s="10">
        <f t="shared" si="86"/>
        <v>3443300</v>
      </c>
      <c r="U365" s="10"/>
      <c r="V365" s="10">
        <f t="shared" si="87"/>
        <v>27.399010594079201</v>
      </c>
      <c r="W365" s="10"/>
      <c r="X365" s="10">
        <f t="shared" si="88"/>
        <v>1.5369748625735882</v>
      </c>
      <c r="Y365" s="10">
        <f t="shared" si="89"/>
        <v>1.5940609012704183</v>
      </c>
      <c r="Z365" s="10"/>
      <c r="AA365" s="10">
        <f t="shared" si="90"/>
        <v>1.2114268402535711E-2</v>
      </c>
      <c r="AB365" s="10">
        <f t="shared" si="91"/>
        <v>4.4214254967078759E-4</v>
      </c>
      <c r="AC365" s="10"/>
      <c r="AD365" s="10">
        <f t="shared" si="92"/>
        <v>6.5369748625735884</v>
      </c>
      <c r="AE365" s="10">
        <f t="shared" si="93"/>
        <v>-4.4059390987295819</v>
      </c>
      <c r="AF365" s="10"/>
      <c r="AG365" s="10">
        <f t="shared" si="94"/>
        <v>1.2114268402535266E-2</v>
      </c>
      <c r="AH365" s="10">
        <f t="shared" si="95"/>
        <v>4.4214254967123168E-4</v>
      </c>
    </row>
    <row r="366" spans="1:34" x14ac:dyDescent="0.2">
      <c r="A366" s="10">
        <v>1</v>
      </c>
      <c r="B366" s="10">
        <v>39.31</v>
      </c>
      <c r="C366" s="10">
        <f t="shared" si="80"/>
        <v>3.9310000000000001E-5</v>
      </c>
      <c r="D366" s="10"/>
      <c r="E366" s="10">
        <v>35.406999999999996</v>
      </c>
      <c r="F366" s="10"/>
      <c r="G366" s="10">
        <v>35.491999999999997</v>
      </c>
      <c r="H366" s="10">
        <v>35.457000000000001</v>
      </c>
      <c r="I366" s="10">
        <v>36.216000000000001</v>
      </c>
      <c r="J366" s="10">
        <v>34.462000000000003</v>
      </c>
      <c r="K366" s="10"/>
      <c r="L366" s="10">
        <f t="shared" si="81"/>
        <v>3.9310000000000001E-5</v>
      </c>
      <c r="M366" s="10"/>
      <c r="N366" s="10">
        <f t="shared" si="82"/>
        <v>0.11999999999999744</v>
      </c>
      <c r="O366" s="10">
        <f t="shared" si="83"/>
        <v>1.1190000000000069</v>
      </c>
      <c r="P366" s="10"/>
      <c r="Q366" s="10">
        <f t="shared" si="84"/>
        <v>1.1999999999999885E-7</v>
      </c>
      <c r="R366" s="10">
        <f t="shared" si="85"/>
        <v>111900.00000000093</v>
      </c>
      <c r="S366" s="10"/>
      <c r="T366" s="10">
        <f t="shared" si="86"/>
        <v>3540699.9999999995</v>
      </c>
      <c r="U366" s="10"/>
      <c r="V366" s="10">
        <f t="shared" si="87"/>
        <v>10.208237777772066</v>
      </c>
      <c r="W366" s="10"/>
      <c r="X366" s="10">
        <f t="shared" si="88"/>
        <v>1.5490891309761239</v>
      </c>
      <c r="Y366" s="10">
        <f t="shared" si="89"/>
        <v>1.5945030438200891</v>
      </c>
      <c r="Z366" s="10"/>
      <c r="AA366" s="10">
        <f t="shared" si="90"/>
        <v>1.3512983802334899E-2</v>
      </c>
      <c r="AB366" s="10">
        <f t="shared" si="91"/>
        <v>1.3237332531339518E-3</v>
      </c>
      <c r="AC366" s="10"/>
      <c r="AD366" s="10">
        <f t="shared" si="92"/>
        <v>6.5490891309761237</v>
      </c>
      <c r="AE366" s="10">
        <f t="shared" si="93"/>
        <v>-4.4054969561799107</v>
      </c>
      <c r="AF366" s="10"/>
      <c r="AG366" s="10">
        <f t="shared" si="94"/>
        <v>1.3512983802335121E-2</v>
      </c>
      <c r="AH366" s="10">
        <f t="shared" si="95"/>
        <v>1.3237332531339518E-3</v>
      </c>
    </row>
    <row r="367" spans="1:34" x14ac:dyDescent="0.2">
      <c r="A367" s="10">
        <v>2</v>
      </c>
      <c r="B367" s="10">
        <v>39.43</v>
      </c>
      <c r="C367" s="10">
        <f t="shared" si="80"/>
        <v>3.943E-5</v>
      </c>
      <c r="D367" s="10"/>
      <c r="E367" s="10">
        <v>36.526000000000003</v>
      </c>
      <c r="F367" s="10"/>
      <c r="G367" s="10">
        <v>36.552</v>
      </c>
      <c r="H367" s="10">
        <v>36.588000000000001</v>
      </c>
      <c r="I367" s="10">
        <v>37.445</v>
      </c>
      <c r="J367" s="10">
        <v>35.518999999999998</v>
      </c>
      <c r="K367" s="10"/>
      <c r="L367" s="10">
        <f t="shared" si="81"/>
        <v>3.943E-5</v>
      </c>
      <c r="M367" s="10"/>
      <c r="N367" s="10">
        <f t="shared" si="82"/>
        <v>0.20000000000000284</v>
      </c>
      <c r="O367" s="10">
        <f t="shared" si="83"/>
        <v>1.3049999999999997</v>
      </c>
      <c r="P367" s="10"/>
      <c r="Q367" s="10">
        <f t="shared" si="84"/>
        <v>1.9999999999999809E-7</v>
      </c>
      <c r="R367" s="10">
        <f t="shared" si="85"/>
        <v>130500</v>
      </c>
      <c r="S367" s="10"/>
      <c r="T367" s="10">
        <f t="shared" si="86"/>
        <v>3652600.0000000005</v>
      </c>
      <c r="U367" s="10"/>
      <c r="V367" s="10">
        <f t="shared" si="87"/>
        <v>6.938396852782148</v>
      </c>
      <c r="W367" s="10"/>
      <c r="X367" s="10">
        <f t="shared" si="88"/>
        <v>1.5626021147784588</v>
      </c>
      <c r="Y367" s="10">
        <f t="shared" si="89"/>
        <v>1.5958267770732231</v>
      </c>
      <c r="Z367" s="10"/>
      <c r="AA367" s="10">
        <f t="shared" si="90"/>
        <v>1.5245706523323799E-2</v>
      </c>
      <c r="AB367" s="10">
        <f t="shared" si="91"/>
        <v>2.1972952609665697E-3</v>
      </c>
      <c r="AC367" s="10"/>
      <c r="AD367" s="10">
        <f t="shared" si="92"/>
        <v>6.5626021147784588</v>
      </c>
      <c r="AE367" s="10">
        <f t="shared" si="93"/>
        <v>-4.4041732229267767</v>
      </c>
      <c r="AF367" s="10"/>
      <c r="AG367" s="10">
        <f t="shared" si="94"/>
        <v>1.5245706523323577E-2</v>
      </c>
      <c r="AH367" s="10">
        <f t="shared" si="95"/>
        <v>2.1972952609665697E-3</v>
      </c>
    </row>
    <row r="368" spans="1:34" x14ac:dyDescent="0.2">
      <c r="A368" s="10">
        <v>3</v>
      </c>
      <c r="B368" s="10">
        <v>39.630000000000003</v>
      </c>
      <c r="C368" s="10">
        <f t="shared" si="80"/>
        <v>3.9629999999999998E-5</v>
      </c>
      <c r="D368" s="10"/>
      <c r="E368" s="10">
        <v>37.831000000000003</v>
      </c>
      <c r="F368" s="10"/>
      <c r="G368" s="10">
        <v>37.770000000000003</v>
      </c>
      <c r="H368" s="10">
        <v>37.917000000000002</v>
      </c>
      <c r="I368" s="10">
        <v>38.859000000000002</v>
      </c>
      <c r="J368" s="10">
        <v>36.78</v>
      </c>
      <c r="K368" s="10"/>
      <c r="L368" s="10">
        <f t="shared" si="81"/>
        <v>3.9629999999999998E-5</v>
      </c>
      <c r="M368" s="10"/>
      <c r="N368" s="10">
        <f t="shared" si="82"/>
        <v>0.26999999999999602</v>
      </c>
      <c r="O368" s="10">
        <f t="shared" si="83"/>
        <v>1.4689999999999941</v>
      </c>
      <c r="P368" s="10"/>
      <c r="Q368" s="10">
        <f t="shared" si="84"/>
        <v>2.6999999999999572E-7</v>
      </c>
      <c r="R368" s="10">
        <f t="shared" si="85"/>
        <v>146899.99999999907</v>
      </c>
      <c r="S368" s="10"/>
      <c r="T368" s="10">
        <f t="shared" si="86"/>
        <v>3783100.0000000005</v>
      </c>
      <c r="U368" s="10"/>
      <c r="V368" s="10">
        <f t="shared" si="87"/>
        <v>5.6106206088234334</v>
      </c>
      <c r="W368" s="10"/>
      <c r="X368" s="10">
        <f t="shared" si="88"/>
        <v>1.5778478213017826</v>
      </c>
      <c r="Y368" s="10">
        <f t="shared" si="89"/>
        <v>1.5980240723341896</v>
      </c>
      <c r="Z368" s="10"/>
      <c r="AA368" s="10">
        <f t="shared" si="90"/>
        <v>1.6544729073644016E-2</v>
      </c>
      <c r="AB368" s="10">
        <f t="shared" si="91"/>
        <v>2.9488233525585272E-3</v>
      </c>
      <c r="AC368" s="10"/>
      <c r="AD368" s="10">
        <f t="shared" si="92"/>
        <v>6.5778478213017824</v>
      </c>
      <c r="AE368" s="10">
        <f t="shared" si="93"/>
        <v>-4.4019759276658101</v>
      </c>
      <c r="AF368" s="10"/>
      <c r="AG368" s="10">
        <f t="shared" si="94"/>
        <v>1.6544729073644682E-2</v>
      </c>
      <c r="AH368" s="10">
        <f t="shared" si="95"/>
        <v>2.9488233525585272E-3</v>
      </c>
    </row>
    <row r="369" spans="1:34" x14ac:dyDescent="0.2">
      <c r="A369" s="10">
        <v>4</v>
      </c>
      <c r="B369" s="10">
        <v>39.9</v>
      </c>
      <c r="C369" s="10">
        <f t="shared" si="80"/>
        <v>3.9899999999999994E-5</v>
      </c>
      <c r="D369" s="10"/>
      <c r="E369" s="10">
        <v>39.299999999999997</v>
      </c>
      <c r="F369" s="10"/>
      <c r="G369" s="10">
        <v>39.116</v>
      </c>
      <c r="H369" s="10">
        <v>39.415999999999997</v>
      </c>
      <c r="I369" s="10">
        <v>40.420999999999999</v>
      </c>
      <c r="J369" s="10">
        <v>38.247999999999998</v>
      </c>
      <c r="K369" s="10"/>
      <c r="L369" s="10">
        <f t="shared" si="81"/>
        <v>3.9899999999999994E-5</v>
      </c>
      <c r="M369" s="10"/>
      <c r="N369" s="10">
        <f t="shared" si="82"/>
        <v>0.35999999999999943</v>
      </c>
      <c r="O369" s="10">
        <f t="shared" si="83"/>
        <v>1.5990000000000038</v>
      </c>
      <c r="P369" s="10"/>
      <c r="Q369" s="10">
        <f t="shared" si="84"/>
        <v>3.6000000000000333E-7</v>
      </c>
      <c r="R369" s="10">
        <f t="shared" si="85"/>
        <v>159900.00000000047</v>
      </c>
      <c r="S369" s="10"/>
      <c r="T369" s="10">
        <f t="shared" si="86"/>
        <v>3929999.9999999995</v>
      </c>
      <c r="U369" s="10"/>
      <c r="V369" s="10">
        <f t="shared" si="87"/>
        <v>4.4400652803748395</v>
      </c>
      <c r="W369" s="10"/>
      <c r="X369" s="10">
        <f t="shared" si="88"/>
        <v>1.5943925503754266</v>
      </c>
      <c r="Y369" s="10">
        <f t="shared" si="89"/>
        <v>1.6009728956867482</v>
      </c>
      <c r="Z369" s="10"/>
      <c r="AA369" s="10">
        <f t="shared" si="90"/>
        <v>1.7320139055112982E-2</v>
      </c>
      <c r="AB369" s="10">
        <f t="shared" si="91"/>
        <v>3.900874865887527E-3</v>
      </c>
      <c r="AC369" s="10"/>
      <c r="AD369" s="10">
        <f t="shared" si="92"/>
        <v>6.594392550375427</v>
      </c>
      <c r="AE369" s="10">
        <f t="shared" si="93"/>
        <v>-4.3990271043132516</v>
      </c>
      <c r="AF369" s="10"/>
      <c r="AG369" s="10">
        <f t="shared" si="94"/>
        <v>1.7320139055112094E-2</v>
      </c>
      <c r="AH369" s="10">
        <f t="shared" si="95"/>
        <v>3.9008748658870829E-3</v>
      </c>
    </row>
    <row r="370" spans="1:34" x14ac:dyDescent="0.2">
      <c r="A370" s="10">
        <v>5</v>
      </c>
      <c r="B370" s="10">
        <v>40.26</v>
      </c>
      <c r="C370" s="10">
        <f t="shared" si="80"/>
        <v>4.0259999999999997E-5</v>
      </c>
      <c r="D370" s="10"/>
      <c r="E370" s="10">
        <v>40.899000000000001</v>
      </c>
      <c r="F370" s="10"/>
      <c r="G370" s="10">
        <v>40.573</v>
      </c>
      <c r="H370" s="10">
        <v>41.048999999999999</v>
      </c>
      <c r="I370" s="10">
        <v>42.098999999999997</v>
      </c>
      <c r="J370" s="10">
        <v>39.872999999999998</v>
      </c>
      <c r="K370" s="10"/>
      <c r="L370" s="10">
        <f t="shared" si="81"/>
        <v>4.0259999999999997E-5</v>
      </c>
      <c r="M370" s="10"/>
      <c r="N370" s="10">
        <f t="shared" si="82"/>
        <v>0.42999999999999972</v>
      </c>
      <c r="O370" s="10">
        <f t="shared" si="83"/>
        <v>1.7209999999999965</v>
      </c>
      <c r="P370" s="10"/>
      <c r="Q370" s="10">
        <f t="shared" si="84"/>
        <v>4.3000000000000097E-7</v>
      </c>
      <c r="R370" s="10">
        <f t="shared" si="85"/>
        <v>172100</v>
      </c>
      <c r="S370" s="10"/>
      <c r="T370" s="10">
        <f t="shared" si="86"/>
        <v>4089900</v>
      </c>
      <c r="U370" s="10"/>
      <c r="V370" s="10">
        <f t="shared" si="87"/>
        <v>3.8797288771658835</v>
      </c>
      <c r="W370" s="10"/>
      <c r="X370" s="10">
        <f t="shared" si="88"/>
        <v>1.6117126894305396</v>
      </c>
      <c r="Y370" s="10">
        <f t="shared" si="89"/>
        <v>1.6048737705526357</v>
      </c>
      <c r="Z370" s="10"/>
      <c r="AA370" s="10">
        <f t="shared" si="90"/>
        <v>1.7900755947643621E-2</v>
      </c>
      <c r="AB370" s="10">
        <f t="shared" si="91"/>
        <v>4.6139193006495827E-3</v>
      </c>
      <c r="AC370" s="10"/>
      <c r="AD370" s="10">
        <f t="shared" si="92"/>
        <v>6.6117126894305391</v>
      </c>
      <c r="AE370" s="10">
        <f t="shared" si="93"/>
        <v>-4.3951262294473645</v>
      </c>
      <c r="AF370" s="10"/>
      <c r="AG370" s="10">
        <f t="shared" si="94"/>
        <v>1.7900755947644065E-2</v>
      </c>
      <c r="AH370" s="10">
        <f t="shared" si="95"/>
        <v>4.6139193006498047E-3</v>
      </c>
    </row>
    <row r="371" spans="1:34" x14ac:dyDescent="0.2">
      <c r="A371" s="10">
        <v>6</v>
      </c>
      <c r="B371" s="10">
        <v>40.69</v>
      </c>
      <c r="C371" s="10">
        <f t="shared" si="80"/>
        <v>4.0689999999999998E-5</v>
      </c>
      <c r="D371" s="10"/>
      <c r="E371" s="10">
        <v>42.62</v>
      </c>
      <c r="F371" s="10"/>
      <c r="G371" s="10">
        <v>42.113</v>
      </c>
      <c r="H371" s="10">
        <v>42.823</v>
      </c>
      <c r="I371" s="10">
        <v>43.896999999999998</v>
      </c>
      <c r="J371" s="10">
        <v>41.648000000000003</v>
      </c>
      <c r="K371" s="10"/>
      <c r="L371" s="10">
        <f t="shared" si="81"/>
        <v>4.0689999999999998E-5</v>
      </c>
      <c r="M371" s="10"/>
      <c r="N371" s="10">
        <f t="shared" si="82"/>
        <v>0.51000000000000512</v>
      </c>
      <c r="O371" s="10">
        <f t="shared" si="83"/>
        <v>1.8090000000000046</v>
      </c>
      <c r="P371" s="10"/>
      <c r="Q371" s="10">
        <f t="shared" si="84"/>
        <v>5.100000000000002E-7</v>
      </c>
      <c r="R371" s="10">
        <f t="shared" si="85"/>
        <v>180900</v>
      </c>
      <c r="S371" s="10"/>
      <c r="T371" s="10">
        <f t="shared" si="86"/>
        <v>4262000</v>
      </c>
      <c r="U371" s="10"/>
      <c r="V371" s="10">
        <f t="shared" si="87"/>
        <v>3.3372780442913217</v>
      </c>
      <c r="W371" s="10"/>
      <c r="X371" s="10">
        <f t="shared" si="88"/>
        <v>1.6296134453781832</v>
      </c>
      <c r="Y371" s="10">
        <f t="shared" si="89"/>
        <v>1.6094876898532853</v>
      </c>
      <c r="Z371" s="10"/>
      <c r="AA371" s="10">
        <f t="shared" si="90"/>
        <v>1.8053092950030214E-2</v>
      </c>
      <c r="AB371" s="10">
        <f t="shared" si="91"/>
        <v>5.4095261798492444E-3</v>
      </c>
      <c r="AC371" s="10"/>
      <c r="AD371" s="10">
        <f t="shared" si="92"/>
        <v>6.6296134453781832</v>
      </c>
      <c r="AE371" s="10">
        <f t="shared" si="93"/>
        <v>-4.3905123101467147</v>
      </c>
      <c r="AF371" s="10"/>
      <c r="AG371" s="10">
        <f t="shared" si="94"/>
        <v>1.8053092950029992E-2</v>
      </c>
      <c r="AH371" s="10">
        <f t="shared" si="95"/>
        <v>5.4095261798492444E-3</v>
      </c>
    </row>
    <row r="372" spans="1:34" x14ac:dyDescent="0.2">
      <c r="A372" s="10">
        <v>7</v>
      </c>
      <c r="B372" s="10">
        <v>41.2</v>
      </c>
      <c r="C372" s="10">
        <f t="shared" si="80"/>
        <v>4.1199999999999999E-5</v>
      </c>
      <c r="D372" s="10"/>
      <c r="E372" s="10">
        <v>44.429000000000002</v>
      </c>
      <c r="F372" s="10"/>
      <c r="G372" s="10">
        <v>43.741999999999997</v>
      </c>
      <c r="H372" s="10">
        <v>44.695999999999998</v>
      </c>
      <c r="I372" s="10">
        <v>45.77</v>
      </c>
      <c r="J372" s="10">
        <v>43.508000000000003</v>
      </c>
      <c r="K372" s="10"/>
      <c r="L372" s="10">
        <f t="shared" si="81"/>
        <v>4.1199999999999999E-5</v>
      </c>
      <c r="M372" s="10"/>
      <c r="N372" s="10">
        <f t="shared" si="82"/>
        <v>0.58999999999999631</v>
      </c>
      <c r="O372" s="10">
        <f t="shared" si="83"/>
        <v>1.8449999999999989</v>
      </c>
      <c r="P372" s="10"/>
      <c r="Q372" s="10">
        <f t="shared" si="84"/>
        <v>5.8999999999999943E-7</v>
      </c>
      <c r="R372" s="10">
        <f t="shared" si="85"/>
        <v>184500</v>
      </c>
      <c r="S372" s="10"/>
      <c r="T372" s="10">
        <f t="shared" si="86"/>
        <v>4442900</v>
      </c>
      <c r="U372" s="10"/>
      <c r="V372" s="10">
        <f t="shared" si="87"/>
        <v>2.8615481880536762</v>
      </c>
      <c r="W372" s="10"/>
      <c r="X372" s="10">
        <f t="shared" si="88"/>
        <v>1.6476665383282134</v>
      </c>
      <c r="Y372" s="10">
        <f t="shared" si="89"/>
        <v>1.6148972160331345</v>
      </c>
      <c r="Z372" s="10"/>
      <c r="AA372" s="10">
        <f t="shared" si="90"/>
        <v>1.7670503917376346E-2</v>
      </c>
      <c r="AB372" s="10">
        <f t="shared" si="91"/>
        <v>6.1751551104913815E-3</v>
      </c>
      <c r="AC372" s="10"/>
      <c r="AD372" s="10">
        <f t="shared" si="92"/>
        <v>6.6476665383282132</v>
      </c>
      <c r="AE372" s="10">
        <f t="shared" si="93"/>
        <v>-4.3851027839668655</v>
      </c>
      <c r="AF372" s="10"/>
      <c r="AG372" s="10">
        <f t="shared" si="94"/>
        <v>1.7670503917377012E-2</v>
      </c>
      <c r="AH372" s="10">
        <f t="shared" si="95"/>
        <v>6.1751551104913815E-3</v>
      </c>
    </row>
    <row r="373" spans="1:34" x14ac:dyDescent="0.2">
      <c r="A373" s="10">
        <v>8</v>
      </c>
      <c r="B373" s="10">
        <v>41.79</v>
      </c>
      <c r="C373" s="10">
        <f t="shared" si="80"/>
        <v>4.1789999999999998E-5</v>
      </c>
      <c r="D373" s="10"/>
      <c r="E373" s="10">
        <v>46.274000000000001</v>
      </c>
      <c r="F373" s="10"/>
      <c r="G373" s="10">
        <v>45.408999999999999</v>
      </c>
      <c r="H373" s="10">
        <v>46.62</v>
      </c>
      <c r="I373" s="10">
        <v>47.664999999999999</v>
      </c>
      <c r="J373" s="10">
        <v>45.402000000000001</v>
      </c>
      <c r="K373" s="10"/>
      <c r="L373" s="10">
        <f t="shared" si="81"/>
        <v>4.1789999999999998E-5</v>
      </c>
      <c r="M373" s="10"/>
      <c r="N373" s="10">
        <f t="shared" si="82"/>
        <v>0.66000000000000369</v>
      </c>
      <c r="O373" s="10">
        <f t="shared" si="83"/>
        <v>1.847999999999999</v>
      </c>
      <c r="P373" s="10"/>
      <c r="Q373" s="10">
        <f t="shared" si="84"/>
        <v>6.6000000000000385E-7</v>
      </c>
      <c r="R373" s="10">
        <f t="shared" si="85"/>
        <v>184800</v>
      </c>
      <c r="S373" s="10"/>
      <c r="T373" s="10">
        <f t="shared" si="86"/>
        <v>4627400</v>
      </c>
      <c r="U373" s="10"/>
      <c r="V373" s="10">
        <f t="shared" si="87"/>
        <v>2.4990181118366563</v>
      </c>
      <c r="W373" s="10"/>
      <c r="X373" s="10">
        <f t="shared" si="88"/>
        <v>1.6653370422455898</v>
      </c>
      <c r="Y373" s="10">
        <f t="shared" si="89"/>
        <v>1.6210723711436259</v>
      </c>
      <c r="Z373" s="10"/>
      <c r="AA373" s="10">
        <f t="shared" si="90"/>
        <v>1.7006626524333601E-2</v>
      </c>
      <c r="AB373" s="10">
        <f t="shared" si="91"/>
        <v>6.8053234363456561E-3</v>
      </c>
      <c r="AC373" s="10"/>
      <c r="AD373" s="10">
        <f t="shared" si="92"/>
        <v>6.6653370422455902</v>
      </c>
      <c r="AE373" s="10">
        <f t="shared" si="93"/>
        <v>-4.3789276288563741</v>
      </c>
      <c r="AF373" s="10"/>
      <c r="AG373" s="10">
        <f t="shared" si="94"/>
        <v>1.7006626524333157E-2</v>
      </c>
      <c r="AH373" s="10">
        <f t="shared" si="95"/>
        <v>6.805323436345212E-3</v>
      </c>
    </row>
    <row r="374" spans="1:34" x14ac:dyDescent="0.2">
      <c r="A374" s="10">
        <v>9</v>
      </c>
      <c r="B374" s="10">
        <v>42.45</v>
      </c>
      <c r="C374" s="10">
        <f t="shared" si="80"/>
        <v>4.2450000000000002E-5</v>
      </c>
      <c r="D374" s="10"/>
      <c r="E374" s="10">
        <v>48.122</v>
      </c>
      <c r="F374" s="10"/>
      <c r="G374" s="10">
        <v>47.078000000000003</v>
      </c>
      <c r="H374" s="10">
        <v>48.540999999999997</v>
      </c>
      <c r="I374" s="10">
        <v>49.573</v>
      </c>
      <c r="J374" s="10">
        <v>47.295000000000002</v>
      </c>
      <c r="K374" s="10"/>
      <c r="L374" s="10">
        <f t="shared" si="81"/>
        <v>4.2450000000000002E-5</v>
      </c>
      <c r="M374" s="10"/>
      <c r="N374" s="10">
        <f t="shared" si="82"/>
        <v>0.75</v>
      </c>
      <c r="O374" s="10">
        <f t="shared" si="83"/>
        <v>1.8400000000000034</v>
      </c>
      <c r="P374" s="10"/>
      <c r="Q374" s="10">
        <f t="shared" si="84"/>
        <v>7.499999999999979E-7</v>
      </c>
      <c r="R374" s="10">
        <f t="shared" si="85"/>
        <v>184000</v>
      </c>
      <c r="S374" s="10"/>
      <c r="T374" s="10">
        <f t="shared" si="86"/>
        <v>4812200</v>
      </c>
      <c r="U374" s="10"/>
      <c r="V374" s="10">
        <f t="shared" si="87"/>
        <v>2.1425235810446597</v>
      </c>
      <c r="W374" s="10"/>
      <c r="X374" s="10">
        <f t="shared" si="88"/>
        <v>1.6823436687699234</v>
      </c>
      <c r="Y374" s="10">
        <f t="shared" si="89"/>
        <v>1.6278776945799716</v>
      </c>
      <c r="Z374" s="10"/>
      <c r="AA374" s="10">
        <f t="shared" si="90"/>
        <v>1.6296146272018142E-2</v>
      </c>
      <c r="AB374" s="10">
        <f t="shared" si="91"/>
        <v>7.6060522349405968E-3</v>
      </c>
      <c r="AC374" s="10"/>
      <c r="AD374" s="10">
        <f t="shared" si="92"/>
        <v>6.6823436687699234</v>
      </c>
      <c r="AE374" s="10">
        <f t="shared" si="93"/>
        <v>-4.3721223054200289</v>
      </c>
      <c r="AF374" s="10"/>
      <c r="AG374" s="10">
        <f t="shared" si="94"/>
        <v>1.6296146272018142E-2</v>
      </c>
      <c r="AH374" s="10">
        <f t="shared" si="95"/>
        <v>7.6060522349408188E-3</v>
      </c>
    </row>
    <row r="375" spans="1:34" x14ac:dyDescent="0.2">
      <c r="A375" s="10">
        <v>10</v>
      </c>
      <c r="B375" s="10">
        <v>43.2</v>
      </c>
      <c r="C375" s="10">
        <f t="shared" si="80"/>
        <v>4.32E-5</v>
      </c>
      <c r="D375" s="10"/>
      <c r="E375" s="10">
        <v>49.962000000000003</v>
      </c>
      <c r="F375" s="10"/>
      <c r="G375" s="10">
        <v>48.767000000000003</v>
      </c>
      <c r="H375" s="10">
        <v>50.459000000000003</v>
      </c>
      <c r="I375" s="10">
        <v>51.448</v>
      </c>
      <c r="J375" s="10">
        <v>49.173000000000002</v>
      </c>
      <c r="K375" s="10"/>
      <c r="L375" s="10">
        <f t="shared" si="81"/>
        <v>4.32E-5</v>
      </c>
      <c r="M375" s="10"/>
      <c r="N375" s="10">
        <f t="shared" si="82"/>
        <v>0.82000000000000028</v>
      </c>
      <c r="O375" s="10">
        <f t="shared" si="83"/>
        <v>1.7919999999999945</v>
      </c>
      <c r="P375" s="10"/>
      <c r="Q375" s="10">
        <f t="shared" si="84"/>
        <v>8.2000000000000231E-7</v>
      </c>
      <c r="R375" s="10">
        <f t="shared" si="85"/>
        <v>179200</v>
      </c>
      <c r="S375" s="10"/>
      <c r="T375" s="10">
        <f t="shared" si="86"/>
        <v>4996200</v>
      </c>
      <c r="U375" s="10"/>
      <c r="V375" s="10">
        <f t="shared" si="87"/>
        <v>1.8740583321356405</v>
      </c>
      <c r="W375" s="10"/>
      <c r="X375" s="10">
        <f t="shared" si="88"/>
        <v>1.6986398150419415</v>
      </c>
      <c r="Y375" s="10">
        <f t="shared" si="89"/>
        <v>1.6354837468149122</v>
      </c>
      <c r="Z375" s="10"/>
      <c r="AA375" s="10">
        <f t="shared" si="90"/>
        <v>1.530410644534741E-2</v>
      </c>
      <c r="AB375" s="10">
        <f t="shared" si="91"/>
        <v>8.1662914024169808E-3</v>
      </c>
      <c r="AC375" s="10"/>
      <c r="AD375" s="10">
        <f t="shared" si="92"/>
        <v>6.6986398150419415</v>
      </c>
      <c r="AE375" s="10">
        <f t="shared" si="93"/>
        <v>-4.3645162531850881</v>
      </c>
      <c r="AF375" s="10"/>
      <c r="AG375" s="10">
        <f t="shared" si="94"/>
        <v>1.5304106445347188E-2</v>
      </c>
      <c r="AH375" s="10">
        <f t="shared" si="95"/>
        <v>8.1662914024169808E-3</v>
      </c>
    </row>
    <row r="376" spans="1:34" x14ac:dyDescent="0.2">
      <c r="A376" s="10">
        <v>11</v>
      </c>
      <c r="B376" s="10">
        <v>44.02</v>
      </c>
      <c r="C376" s="10">
        <f t="shared" si="80"/>
        <v>4.4020000000000002E-5</v>
      </c>
      <c r="D376" s="10"/>
      <c r="E376" s="10">
        <v>51.753999999999998</v>
      </c>
      <c r="F376" s="10"/>
      <c r="G376" s="10">
        <v>50.424999999999997</v>
      </c>
      <c r="H376" s="10">
        <v>52.344000000000001</v>
      </c>
      <c r="I376" s="10">
        <v>53.265000000000001</v>
      </c>
      <c r="J376" s="10">
        <v>50.981999999999999</v>
      </c>
      <c r="K376" s="10"/>
      <c r="L376" s="10">
        <f t="shared" si="81"/>
        <v>4.4020000000000002E-5</v>
      </c>
      <c r="M376" s="10"/>
      <c r="N376" s="10">
        <f t="shared" si="82"/>
        <v>0.88999999999999346</v>
      </c>
      <c r="O376" s="10">
        <f t="shared" si="83"/>
        <v>1.7000000000000028</v>
      </c>
      <c r="P376" s="10"/>
      <c r="Q376" s="10">
        <f t="shared" si="84"/>
        <v>8.8999999999999317E-7</v>
      </c>
      <c r="R376" s="10">
        <f t="shared" si="85"/>
        <v>170000</v>
      </c>
      <c r="S376" s="10"/>
      <c r="T376" s="10">
        <f t="shared" si="86"/>
        <v>5175400</v>
      </c>
      <c r="U376" s="10"/>
      <c r="V376" s="10">
        <f t="shared" si="87"/>
        <v>1.6146624447322184</v>
      </c>
      <c r="W376" s="10"/>
      <c r="X376" s="10">
        <f t="shared" si="88"/>
        <v>1.7139439214872889</v>
      </c>
      <c r="Y376" s="10">
        <f t="shared" si="89"/>
        <v>1.6436500382173291</v>
      </c>
      <c r="Z376" s="10"/>
      <c r="AA376" s="10">
        <f t="shared" si="90"/>
        <v>1.4036287831668437E-2</v>
      </c>
      <c r="AB376" s="10">
        <f t="shared" si="91"/>
        <v>8.6930168453855927E-3</v>
      </c>
      <c r="AC376" s="10"/>
      <c r="AD376" s="10">
        <f t="shared" si="92"/>
        <v>6.7139439214872887</v>
      </c>
      <c r="AE376" s="10">
        <f t="shared" si="93"/>
        <v>-4.3563499617826711</v>
      </c>
      <c r="AF376" s="10"/>
      <c r="AG376" s="10">
        <f t="shared" si="94"/>
        <v>1.4036287831668659E-2</v>
      </c>
      <c r="AH376" s="10">
        <f t="shared" si="95"/>
        <v>8.6930168453855927E-3</v>
      </c>
    </row>
    <row r="377" spans="1:34" x14ac:dyDescent="0.2">
      <c r="A377" s="10">
        <v>12</v>
      </c>
      <c r="B377" s="10">
        <v>44.91</v>
      </c>
      <c r="C377" s="10">
        <f t="shared" si="80"/>
        <v>4.4909999999999995E-5</v>
      </c>
      <c r="D377" s="10"/>
      <c r="E377" s="10">
        <v>53.454000000000001</v>
      </c>
      <c r="F377" s="10"/>
      <c r="G377" s="10">
        <v>52.008000000000003</v>
      </c>
      <c r="H377" s="10">
        <v>54.134999999999998</v>
      </c>
      <c r="I377" s="10">
        <v>54.988999999999997</v>
      </c>
      <c r="J377" s="10">
        <v>52.683999999999997</v>
      </c>
      <c r="K377" s="10"/>
      <c r="L377" s="10">
        <f t="shared" si="81"/>
        <v>4.4909999999999995E-5</v>
      </c>
      <c r="M377" s="10"/>
      <c r="N377" s="10">
        <f t="shared" si="82"/>
        <v>0.98000000000000398</v>
      </c>
      <c r="O377" s="10">
        <f t="shared" si="83"/>
        <v>1.5970000000000013</v>
      </c>
      <c r="P377" s="10"/>
      <c r="Q377" s="10">
        <f t="shared" si="84"/>
        <v>9.8000000000000078E-7</v>
      </c>
      <c r="R377" s="10">
        <f t="shared" si="85"/>
        <v>159700</v>
      </c>
      <c r="S377" s="10"/>
      <c r="T377" s="10">
        <f t="shared" si="86"/>
        <v>5345400</v>
      </c>
      <c r="U377" s="10"/>
      <c r="V377" s="10">
        <f t="shared" si="87"/>
        <v>1.363733271391488</v>
      </c>
      <c r="W377" s="10"/>
      <c r="X377" s="10">
        <f t="shared" si="88"/>
        <v>1.7279802093189573</v>
      </c>
      <c r="Y377" s="10">
        <f t="shared" si="89"/>
        <v>1.6523430550627147</v>
      </c>
      <c r="Z377" s="10"/>
      <c r="AA377" s="10">
        <f t="shared" si="90"/>
        <v>1.2785003008566331E-2</v>
      </c>
      <c r="AB377" s="10">
        <f t="shared" si="91"/>
        <v>9.3750026319445734E-3</v>
      </c>
      <c r="AC377" s="10"/>
      <c r="AD377" s="10">
        <f t="shared" si="92"/>
        <v>6.7279802093189573</v>
      </c>
      <c r="AE377" s="10">
        <f t="shared" si="93"/>
        <v>-4.3476569449372855</v>
      </c>
      <c r="AF377" s="10"/>
      <c r="AG377" s="10">
        <f t="shared" si="94"/>
        <v>1.2785003008565887E-2</v>
      </c>
      <c r="AH377" s="10">
        <f t="shared" si="95"/>
        <v>9.3750026319447954E-3</v>
      </c>
    </row>
    <row r="378" spans="1:34" x14ac:dyDescent="0.2">
      <c r="A378" s="10">
        <v>13</v>
      </c>
      <c r="B378" s="10">
        <v>45.89</v>
      </c>
      <c r="C378" s="10">
        <f t="shared" si="80"/>
        <v>4.5889999999999996E-5</v>
      </c>
      <c r="D378" s="10"/>
      <c r="E378" s="10">
        <v>55.051000000000002</v>
      </c>
      <c r="F378" s="10"/>
      <c r="G378" s="10">
        <v>53.505000000000003</v>
      </c>
      <c r="H378" s="10">
        <v>55.823</v>
      </c>
      <c r="I378" s="10">
        <v>56.603000000000002</v>
      </c>
      <c r="J378" s="10">
        <v>54.273000000000003</v>
      </c>
      <c r="K378" s="10"/>
      <c r="L378" s="10">
        <f t="shared" si="81"/>
        <v>4.5889999999999996E-5</v>
      </c>
      <c r="M378" s="10"/>
      <c r="N378" s="10">
        <f t="shared" si="82"/>
        <v>1.0399999999999991</v>
      </c>
      <c r="O378" s="10">
        <f t="shared" si="83"/>
        <v>1.4519999999999982</v>
      </c>
      <c r="P378" s="10"/>
      <c r="Q378" s="10">
        <f t="shared" si="84"/>
        <v>1.0400000000000036E-6</v>
      </c>
      <c r="R378" s="10">
        <f t="shared" si="85"/>
        <v>145200</v>
      </c>
      <c r="S378" s="10"/>
      <c r="T378" s="10">
        <f t="shared" si="86"/>
        <v>5505100</v>
      </c>
      <c r="U378" s="10"/>
      <c r="V378" s="10">
        <f t="shared" si="87"/>
        <v>1.1617055031052612</v>
      </c>
      <c r="W378" s="10"/>
      <c r="X378" s="10">
        <f t="shared" si="88"/>
        <v>1.7407652123275237</v>
      </c>
      <c r="Y378" s="10">
        <f t="shared" si="89"/>
        <v>1.6617180576946593</v>
      </c>
      <c r="Z378" s="10"/>
      <c r="AA378" s="10">
        <f t="shared" si="90"/>
        <v>1.1306294763722136E-2</v>
      </c>
      <c r="AB378" s="10">
        <f t="shared" si="91"/>
        <v>9.7324965178353651E-3</v>
      </c>
      <c r="AC378" s="10"/>
      <c r="AD378" s="10">
        <f t="shared" si="92"/>
        <v>6.7407652123275232</v>
      </c>
      <c r="AE378" s="10">
        <f t="shared" si="93"/>
        <v>-4.3382819423053407</v>
      </c>
      <c r="AF378" s="10"/>
      <c r="AG378" s="10">
        <f t="shared" si="94"/>
        <v>1.1306294763722136E-2</v>
      </c>
      <c r="AH378" s="10">
        <f t="shared" si="95"/>
        <v>9.7324965178353651E-3</v>
      </c>
    </row>
    <row r="379" spans="1:34" x14ac:dyDescent="0.2">
      <c r="A379" s="10">
        <v>14</v>
      </c>
      <c r="B379" s="10">
        <v>46.93</v>
      </c>
      <c r="C379" s="10">
        <f t="shared" si="80"/>
        <v>4.693E-5</v>
      </c>
      <c r="D379" s="10"/>
      <c r="E379" s="10">
        <v>56.503</v>
      </c>
      <c r="F379" s="10"/>
      <c r="G379" s="10">
        <v>54.901000000000003</v>
      </c>
      <c r="H379" s="10">
        <v>57.351999999999997</v>
      </c>
      <c r="I379" s="10">
        <v>58.042000000000002</v>
      </c>
      <c r="J379" s="10">
        <v>55.715000000000003</v>
      </c>
      <c r="K379" s="10"/>
      <c r="L379" s="10">
        <f t="shared" si="81"/>
        <v>4.693E-5</v>
      </c>
      <c r="M379" s="10"/>
      <c r="N379" s="10">
        <f t="shared" si="82"/>
        <v>1.1300000000000026</v>
      </c>
      <c r="O379" s="10">
        <f t="shared" si="83"/>
        <v>1.3010000000000019</v>
      </c>
      <c r="P379" s="10"/>
      <c r="Q379" s="10">
        <f t="shared" si="84"/>
        <v>1.1299999999999977E-6</v>
      </c>
      <c r="R379" s="10">
        <f t="shared" si="85"/>
        <v>130100</v>
      </c>
      <c r="S379" s="10"/>
      <c r="T379" s="10">
        <f t="shared" si="86"/>
        <v>5650300</v>
      </c>
      <c r="U379" s="10"/>
      <c r="V379" s="10">
        <f t="shared" si="87"/>
        <v>0.95675817223821169</v>
      </c>
      <c r="W379" s="10"/>
      <c r="X379" s="10">
        <f t="shared" si="88"/>
        <v>1.7520715070912458</v>
      </c>
      <c r="Y379" s="10">
        <f t="shared" si="89"/>
        <v>1.6714505542124947</v>
      </c>
      <c r="Z379" s="10"/>
      <c r="AA379" s="10">
        <f t="shared" si="90"/>
        <v>9.8863852708130917E-3</v>
      </c>
      <c r="AB379" s="10">
        <f t="shared" si="91"/>
        <v>1.0333212255386748E-2</v>
      </c>
      <c r="AC379" s="10"/>
      <c r="AD379" s="10">
        <f t="shared" si="92"/>
        <v>6.7520715070912454</v>
      </c>
      <c r="AE379" s="10">
        <f t="shared" si="93"/>
        <v>-4.3285494457875053</v>
      </c>
      <c r="AF379" s="10"/>
      <c r="AG379" s="10">
        <f t="shared" si="94"/>
        <v>9.8863852708133138E-3</v>
      </c>
      <c r="AH379" s="10">
        <f t="shared" si="95"/>
        <v>1.0333212255386748E-2</v>
      </c>
    </row>
    <row r="380" spans="1:34" x14ac:dyDescent="0.2">
      <c r="A380" s="10">
        <v>15</v>
      </c>
      <c r="B380" s="10">
        <v>48.06</v>
      </c>
      <c r="C380" s="10">
        <f t="shared" si="80"/>
        <v>4.8059999999999997E-5</v>
      </c>
      <c r="D380" s="10"/>
      <c r="E380" s="10">
        <v>57.804000000000002</v>
      </c>
      <c r="F380" s="10"/>
      <c r="G380" s="10">
        <v>56.146000000000001</v>
      </c>
      <c r="H380" s="10">
        <v>58.701999999999998</v>
      </c>
      <c r="I380" s="10">
        <v>59.356000000000002</v>
      </c>
      <c r="J380" s="10">
        <v>57.012999999999998</v>
      </c>
      <c r="K380" s="10"/>
      <c r="L380" s="10">
        <f t="shared" si="81"/>
        <v>4.8059999999999997E-5</v>
      </c>
      <c r="M380" s="10"/>
      <c r="N380" s="10">
        <f t="shared" si="82"/>
        <v>1.1999999999999957</v>
      </c>
      <c r="O380" s="10">
        <f t="shared" si="83"/>
        <v>1.1059999999999945</v>
      </c>
      <c r="P380" s="10"/>
      <c r="Q380" s="10">
        <f t="shared" si="84"/>
        <v>1.1999999999999953E-6</v>
      </c>
      <c r="R380" s="10">
        <f t="shared" si="85"/>
        <v>110600</v>
      </c>
      <c r="S380" s="10"/>
      <c r="T380" s="10">
        <f t="shared" si="86"/>
        <v>5780400</v>
      </c>
      <c r="U380" s="10"/>
      <c r="V380" s="10">
        <f t="shared" si="87"/>
        <v>0.76850025566915847</v>
      </c>
      <c r="W380" s="10"/>
      <c r="X380" s="10">
        <f t="shared" si="88"/>
        <v>1.7619578923620589</v>
      </c>
      <c r="Y380" s="10">
        <f t="shared" si="89"/>
        <v>1.6817837664678814</v>
      </c>
      <c r="Z380" s="10"/>
      <c r="AA380" s="10">
        <f t="shared" si="90"/>
        <v>8.2311303739344144E-3</v>
      </c>
      <c r="AB380" s="10">
        <f t="shared" si="91"/>
        <v>1.0710641035202917E-2</v>
      </c>
      <c r="AC380" s="10"/>
      <c r="AD380" s="10">
        <f t="shared" si="92"/>
        <v>6.7619578923620587</v>
      </c>
      <c r="AE380" s="10">
        <f t="shared" si="93"/>
        <v>-4.3182162335321186</v>
      </c>
      <c r="AF380" s="10"/>
      <c r="AG380" s="10">
        <f t="shared" si="94"/>
        <v>8.2311303739341923E-3</v>
      </c>
      <c r="AH380" s="10">
        <f t="shared" si="95"/>
        <v>1.0710641035203139E-2</v>
      </c>
    </row>
    <row r="381" spans="1:34" x14ac:dyDescent="0.2">
      <c r="A381" s="10">
        <v>16</v>
      </c>
      <c r="B381" s="10">
        <v>49.26</v>
      </c>
      <c r="C381" s="10">
        <f t="shared" si="80"/>
        <v>4.9259999999999993E-5</v>
      </c>
      <c r="D381" s="10"/>
      <c r="E381" s="10">
        <v>58.91</v>
      </c>
      <c r="F381" s="10"/>
      <c r="G381" s="10">
        <v>57.219000000000001</v>
      </c>
      <c r="H381" s="10">
        <v>59.841000000000001</v>
      </c>
      <c r="I381" s="10">
        <v>60.453000000000003</v>
      </c>
      <c r="J381" s="10">
        <v>58.125999999999998</v>
      </c>
      <c r="K381" s="10"/>
      <c r="L381" s="10">
        <f t="shared" si="81"/>
        <v>4.9259999999999993E-5</v>
      </c>
      <c r="M381" s="10"/>
      <c r="N381" s="10">
        <f t="shared" si="82"/>
        <v>1.2700000000000031</v>
      </c>
      <c r="O381" s="10">
        <f t="shared" si="83"/>
        <v>0.92300000000000182</v>
      </c>
      <c r="P381" s="10"/>
      <c r="Q381" s="10">
        <f t="shared" si="84"/>
        <v>1.2700000000000065E-6</v>
      </c>
      <c r="R381" s="10">
        <f t="shared" si="85"/>
        <v>92300</v>
      </c>
      <c r="S381" s="10"/>
      <c r="T381" s="10">
        <f t="shared" si="86"/>
        <v>5891000</v>
      </c>
      <c r="U381" s="10"/>
      <c r="V381" s="10">
        <f t="shared" si="87"/>
        <v>0.61074832360054876</v>
      </c>
      <c r="W381" s="10"/>
      <c r="X381" s="10">
        <f t="shared" si="88"/>
        <v>1.7701890227359933</v>
      </c>
      <c r="Y381" s="10">
        <f t="shared" si="89"/>
        <v>1.6924944075030843</v>
      </c>
      <c r="Z381" s="10"/>
      <c r="AA381" s="10">
        <f t="shared" si="90"/>
        <v>6.751755984076846E-3</v>
      </c>
      <c r="AB381" s="10">
        <f t="shared" si="91"/>
        <v>1.1054890735146206E-2</v>
      </c>
      <c r="AC381" s="10"/>
      <c r="AD381" s="10">
        <f t="shared" si="92"/>
        <v>6.7701890227359929</v>
      </c>
      <c r="AE381" s="10">
        <f t="shared" si="93"/>
        <v>-4.3075055924969154</v>
      </c>
      <c r="AF381" s="10"/>
      <c r="AG381" s="10">
        <f t="shared" si="94"/>
        <v>6.7517559840775121E-3</v>
      </c>
      <c r="AH381" s="10">
        <f t="shared" si="95"/>
        <v>1.1054890735145761E-2</v>
      </c>
    </row>
    <row r="382" spans="1:34" x14ac:dyDescent="0.2">
      <c r="A382" s="10">
        <v>17</v>
      </c>
      <c r="B382" s="10">
        <v>50.53</v>
      </c>
      <c r="C382" s="10">
        <f t="shared" si="80"/>
        <v>5.0529999999999999E-5</v>
      </c>
      <c r="D382" s="10"/>
      <c r="E382" s="10">
        <v>59.832999999999998</v>
      </c>
      <c r="F382" s="10"/>
      <c r="G382" s="10">
        <v>58.134999999999998</v>
      </c>
      <c r="H382" s="10">
        <v>60.774999999999999</v>
      </c>
      <c r="I382" s="10">
        <v>61.343000000000004</v>
      </c>
      <c r="J382" s="10">
        <v>59.08</v>
      </c>
      <c r="K382" s="10"/>
      <c r="L382" s="10">
        <f t="shared" si="81"/>
        <v>5.0529999999999999E-5</v>
      </c>
      <c r="M382" s="10"/>
      <c r="N382" s="10">
        <f t="shared" si="82"/>
        <v>1.3399999999999963</v>
      </c>
      <c r="O382" s="10">
        <f t="shared" si="83"/>
        <v>0.69000000000000483</v>
      </c>
      <c r="P382" s="10"/>
      <c r="Q382" s="10">
        <f t="shared" si="84"/>
        <v>1.3399999999999973E-6</v>
      </c>
      <c r="R382" s="10">
        <f t="shared" si="85"/>
        <v>69000</v>
      </c>
      <c r="S382" s="10"/>
      <c r="T382" s="10">
        <f t="shared" si="86"/>
        <v>5983300</v>
      </c>
      <c r="U382" s="10"/>
      <c r="V382" s="10">
        <f t="shared" si="87"/>
        <v>0.43808306991007362</v>
      </c>
      <c r="W382" s="10"/>
      <c r="X382" s="10">
        <f t="shared" si="88"/>
        <v>1.7769407787200702</v>
      </c>
      <c r="Y382" s="10">
        <f t="shared" si="89"/>
        <v>1.7035492982382305</v>
      </c>
      <c r="Z382" s="10"/>
      <c r="AA382" s="10">
        <f t="shared" si="90"/>
        <v>4.9796682443399298E-3</v>
      </c>
      <c r="AB382" s="10">
        <f t="shared" si="91"/>
        <v>1.136694975535435E-2</v>
      </c>
      <c r="AC382" s="10"/>
      <c r="AD382" s="10">
        <f t="shared" si="92"/>
        <v>6.7769407787200704</v>
      </c>
      <c r="AE382" s="10">
        <f t="shared" si="93"/>
        <v>-4.2964507017617697</v>
      </c>
      <c r="AF382" s="10"/>
      <c r="AG382" s="10">
        <f t="shared" si="94"/>
        <v>4.9796682443394857E-3</v>
      </c>
      <c r="AH382" s="10">
        <f t="shared" si="95"/>
        <v>1.1366949755355016E-2</v>
      </c>
    </row>
    <row r="383" spans="1:34" x14ac:dyDescent="0.2">
      <c r="A383" s="10">
        <v>18</v>
      </c>
      <c r="B383" s="10">
        <v>51.87</v>
      </c>
      <c r="C383" s="10">
        <f t="shared" si="80"/>
        <v>5.1869999999999996E-5</v>
      </c>
      <c r="D383" s="10"/>
      <c r="E383" s="10">
        <v>60.523000000000003</v>
      </c>
      <c r="F383" s="10"/>
      <c r="G383" s="10">
        <v>58.823999999999998</v>
      </c>
      <c r="H383" s="10">
        <v>61.469000000000001</v>
      </c>
      <c r="I383" s="10">
        <v>61.99</v>
      </c>
      <c r="J383" s="10">
        <v>59.808999999999997</v>
      </c>
      <c r="K383" s="10"/>
      <c r="L383" s="10">
        <f t="shared" si="81"/>
        <v>5.1869999999999996E-5</v>
      </c>
      <c r="M383" s="10"/>
      <c r="N383" s="10">
        <f t="shared" si="82"/>
        <v>1.4200000000000017</v>
      </c>
      <c r="O383" s="10">
        <f t="shared" si="83"/>
        <v>0.46999999999999886</v>
      </c>
      <c r="P383" s="10"/>
      <c r="Q383" s="10">
        <f t="shared" si="84"/>
        <v>1.4200000000000033E-6</v>
      </c>
      <c r="R383" s="10">
        <f t="shared" si="85"/>
        <v>47000</v>
      </c>
      <c r="S383" s="10"/>
      <c r="T383" s="10">
        <f t="shared" si="86"/>
        <v>6052300</v>
      </c>
      <c r="U383" s="10"/>
      <c r="V383" s="10">
        <f t="shared" si="87"/>
        <v>0.28641937540765428</v>
      </c>
      <c r="W383" s="10"/>
      <c r="X383" s="10">
        <f t="shared" si="88"/>
        <v>1.7819204469644101</v>
      </c>
      <c r="Y383" s="10">
        <f t="shared" si="89"/>
        <v>1.7149162479935849</v>
      </c>
      <c r="Z383" s="10"/>
      <c r="AA383" s="10">
        <f t="shared" si="90"/>
        <v>3.359548114940214E-3</v>
      </c>
      <c r="AB383" s="10">
        <f t="shared" si="91"/>
        <v>1.17294722473269E-2</v>
      </c>
      <c r="AC383" s="10"/>
      <c r="AD383" s="10">
        <f t="shared" si="92"/>
        <v>6.7819204469644099</v>
      </c>
      <c r="AE383" s="10">
        <f t="shared" si="93"/>
        <v>-4.2850837520064147</v>
      </c>
      <c r="AF383" s="10"/>
      <c r="AG383" s="10">
        <f t="shared" si="94"/>
        <v>3.3595481149406581E-3</v>
      </c>
      <c r="AH383" s="10">
        <f t="shared" si="95"/>
        <v>1.1729472247326456E-2</v>
      </c>
    </row>
    <row r="384" spans="1:34" x14ac:dyDescent="0.2">
      <c r="A384" s="10">
        <v>19</v>
      </c>
      <c r="B384" s="10">
        <v>53.29</v>
      </c>
      <c r="C384" s="10">
        <f t="shared" si="80"/>
        <v>5.329E-5</v>
      </c>
      <c r="D384" s="10"/>
      <c r="E384" s="10">
        <v>60.993000000000002</v>
      </c>
      <c r="F384" s="10"/>
      <c r="G384" s="10">
        <v>59.314</v>
      </c>
      <c r="H384" s="10">
        <v>61.917999999999999</v>
      </c>
      <c r="I384" s="10">
        <v>62.421999999999997</v>
      </c>
      <c r="J384" s="10">
        <v>60.317</v>
      </c>
      <c r="K384" s="10"/>
      <c r="L384" s="10">
        <f t="shared" si="81"/>
        <v>5.329E-5</v>
      </c>
      <c r="M384" s="10"/>
      <c r="N384" s="10">
        <f t="shared" si="82"/>
        <v>1.490000000000002</v>
      </c>
      <c r="O384" s="10">
        <f t="shared" si="83"/>
        <v>0.25099999999999767</v>
      </c>
      <c r="P384" s="10"/>
      <c r="Q384" s="10">
        <f t="shared" si="84"/>
        <v>1.490000000000001E-6</v>
      </c>
      <c r="R384" s="10">
        <f t="shared" si="85"/>
        <v>25100</v>
      </c>
      <c r="S384" s="10"/>
      <c r="T384" s="10">
        <f t="shared" si="86"/>
        <v>6099300</v>
      </c>
      <c r="U384" s="10"/>
      <c r="V384" s="10">
        <f t="shared" si="87"/>
        <v>0.14892342352202881</v>
      </c>
      <c r="W384" s="10"/>
      <c r="X384" s="10">
        <f t="shared" si="88"/>
        <v>1.7852799950793503</v>
      </c>
      <c r="Y384" s="10">
        <f t="shared" si="89"/>
        <v>1.7266457202409118</v>
      </c>
      <c r="Z384" s="10"/>
      <c r="AA384" s="10">
        <f t="shared" si="90"/>
        <v>1.7835527404173046E-3</v>
      </c>
      <c r="AB384" s="10">
        <f t="shared" si="91"/>
        <v>1.1976307677030729E-2</v>
      </c>
      <c r="AC384" s="10"/>
      <c r="AD384" s="10">
        <f t="shared" si="92"/>
        <v>6.7852799950793505</v>
      </c>
      <c r="AE384" s="10">
        <f t="shared" si="93"/>
        <v>-4.2733542797590882</v>
      </c>
      <c r="AF384" s="10"/>
      <c r="AG384" s="10">
        <f t="shared" si="94"/>
        <v>1.7835527404166385E-3</v>
      </c>
      <c r="AH384" s="10">
        <f t="shared" si="95"/>
        <v>1.1976307677031173E-2</v>
      </c>
    </row>
    <row r="385" spans="1:34" x14ac:dyDescent="0.2">
      <c r="A385" s="10">
        <v>20</v>
      </c>
      <c r="B385" s="10">
        <v>54.78</v>
      </c>
      <c r="C385" s="10">
        <f t="shared" si="80"/>
        <v>5.4780000000000001E-5</v>
      </c>
      <c r="D385" s="10"/>
      <c r="E385" s="10">
        <v>61.244</v>
      </c>
      <c r="F385" s="10"/>
      <c r="G385" s="10">
        <v>59.604999999999997</v>
      </c>
      <c r="H385" s="10">
        <v>62.106000000000002</v>
      </c>
      <c r="I385" s="10">
        <v>62.625999999999998</v>
      </c>
      <c r="J385" s="10">
        <v>60.64</v>
      </c>
      <c r="K385" s="10"/>
      <c r="L385" s="10">
        <f t="shared" si="81"/>
        <v>5.4780000000000001E-5</v>
      </c>
      <c r="M385" s="10"/>
      <c r="N385" s="10">
        <f t="shared" si="82"/>
        <v>1.5600000000000023</v>
      </c>
      <c r="O385" s="10">
        <f t="shared" si="83"/>
        <v>9.9999999999980105E-3</v>
      </c>
      <c r="P385" s="10"/>
      <c r="Q385" s="10">
        <f t="shared" si="84"/>
        <v>1.5599999999999986E-6</v>
      </c>
      <c r="R385" s="10">
        <f t="shared" si="85"/>
        <v>1000</v>
      </c>
      <c r="S385" s="10"/>
      <c r="T385" s="10">
        <f t="shared" si="86"/>
        <v>6124400</v>
      </c>
      <c r="U385" s="10"/>
      <c r="V385" s="10">
        <f t="shared" si="87"/>
        <v>5.8144695846432037E-3</v>
      </c>
      <c r="W385" s="10"/>
      <c r="X385" s="10">
        <f t="shared" si="88"/>
        <v>1.7870635478197676</v>
      </c>
      <c r="Y385" s="10">
        <f t="shared" si="89"/>
        <v>1.7386220279179425</v>
      </c>
      <c r="Z385" s="10"/>
      <c r="AA385" s="10">
        <f t="shared" si="90"/>
        <v>7.0906379347812631E-5</v>
      </c>
      <c r="AB385" s="10">
        <f t="shared" si="91"/>
        <v>1.2194814731812054E-2</v>
      </c>
      <c r="AC385" s="10"/>
      <c r="AD385" s="10">
        <f t="shared" si="92"/>
        <v>6.7870635478197672</v>
      </c>
      <c r="AE385" s="10">
        <f t="shared" si="93"/>
        <v>-4.261377972082057</v>
      </c>
      <c r="AF385" s="10"/>
      <c r="AG385" s="10">
        <f t="shared" si="94"/>
        <v>7.0906379348478765E-5</v>
      </c>
      <c r="AH385" s="10">
        <f t="shared" si="95"/>
        <v>1.2194814731811832E-2</v>
      </c>
    </row>
    <row r="386" spans="1:34" x14ac:dyDescent="0.2">
      <c r="A386" s="10">
        <v>21</v>
      </c>
      <c r="B386" s="10">
        <v>56.34</v>
      </c>
      <c r="C386" s="10">
        <f t="shared" si="80"/>
        <v>5.6339999999999999E-5</v>
      </c>
      <c r="D386" s="10"/>
      <c r="E386" s="10">
        <v>61.253999999999998</v>
      </c>
      <c r="F386" s="10"/>
      <c r="G386" s="10">
        <v>59.715000000000003</v>
      </c>
      <c r="H386" s="10">
        <v>62.058999999999997</v>
      </c>
      <c r="I386" s="10">
        <v>62.554000000000002</v>
      </c>
      <c r="J386" s="10">
        <v>60.686999999999998</v>
      </c>
      <c r="K386" s="10"/>
      <c r="L386" s="10">
        <f t="shared" si="81"/>
        <v>5.6339999999999999E-5</v>
      </c>
      <c r="M386" s="10"/>
      <c r="N386" s="10">
        <f t="shared" si="82"/>
        <v>1.6299999999999955</v>
      </c>
      <c r="O386" s="10">
        <f t="shared" si="83"/>
        <v>-0.19899999999999807</v>
      </c>
      <c r="P386" s="10"/>
      <c r="Q386" s="10">
        <f t="shared" si="84"/>
        <v>1.6299999999999963E-6</v>
      </c>
      <c r="R386" s="10">
        <f t="shared" si="85"/>
        <v>-19900</v>
      </c>
      <c r="S386" s="10"/>
      <c r="T386" s="10">
        <f t="shared" si="86"/>
        <v>6125400</v>
      </c>
      <c r="U386" s="10"/>
      <c r="V386" s="10">
        <f t="shared" si="87"/>
        <v>-0.11409384772225302</v>
      </c>
      <c r="W386" s="10"/>
      <c r="X386" s="10">
        <f t="shared" si="88"/>
        <v>1.7871344541991154</v>
      </c>
      <c r="Y386" s="10">
        <f t="shared" si="89"/>
        <v>1.7508168426497546</v>
      </c>
      <c r="Z386" s="10"/>
      <c r="AA386" s="10">
        <f t="shared" si="90"/>
        <v>-1.4132186210398245E-3</v>
      </c>
      <c r="AB386" s="10">
        <f t="shared" si="91"/>
        <v>1.2386457721017097E-2</v>
      </c>
      <c r="AC386" s="10"/>
      <c r="AD386" s="10">
        <f t="shared" si="92"/>
        <v>6.7871344541991157</v>
      </c>
      <c r="AE386" s="10">
        <f t="shared" si="93"/>
        <v>-4.2491831573502452</v>
      </c>
      <c r="AF386" s="10"/>
      <c r="AG386" s="10">
        <f t="shared" si="94"/>
        <v>-1.4132186210398245E-3</v>
      </c>
      <c r="AH386" s="10">
        <f t="shared" si="95"/>
        <v>1.2386457721016875E-2</v>
      </c>
    </row>
    <row r="387" spans="1:34" x14ac:dyDescent="0.2">
      <c r="A387" s="10">
        <v>22</v>
      </c>
      <c r="B387" s="10">
        <v>57.97</v>
      </c>
      <c r="C387" s="10">
        <f t="shared" si="80"/>
        <v>5.7969999999999996E-5</v>
      </c>
      <c r="D387" s="10"/>
      <c r="E387" s="10">
        <v>61.055</v>
      </c>
      <c r="F387" s="10"/>
      <c r="G387" s="10">
        <v>59.591000000000001</v>
      </c>
      <c r="H387" s="10">
        <v>61.823</v>
      </c>
      <c r="I387" s="10">
        <v>62.277999999999999</v>
      </c>
      <c r="J387" s="10">
        <v>60.53</v>
      </c>
      <c r="K387" s="10"/>
      <c r="L387" s="10">
        <f t="shared" si="81"/>
        <v>5.7969999999999996E-5</v>
      </c>
      <c r="M387" s="10"/>
      <c r="N387" s="10">
        <f t="shared" si="82"/>
        <v>1.7000000000000028</v>
      </c>
      <c r="O387" s="10">
        <f t="shared" si="83"/>
        <v>-0.4480000000000004</v>
      </c>
      <c r="P387" s="10"/>
      <c r="Q387" s="10">
        <f t="shared" si="84"/>
        <v>1.7000000000000007E-6</v>
      </c>
      <c r="R387" s="10">
        <f t="shared" si="85"/>
        <v>-44800</v>
      </c>
      <c r="S387" s="10"/>
      <c r="T387" s="10">
        <f t="shared" si="86"/>
        <v>6105500</v>
      </c>
      <c r="U387" s="10"/>
      <c r="V387" s="10">
        <f t="shared" si="87"/>
        <v>-0.25480085809796921</v>
      </c>
      <c r="W387" s="10"/>
      <c r="X387" s="10">
        <f t="shared" si="88"/>
        <v>1.7857212355780756</v>
      </c>
      <c r="Y387" s="10">
        <f t="shared" si="89"/>
        <v>1.7632033003707717</v>
      </c>
      <c r="Z387" s="10"/>
      <c r="AA387" s="10">
        <f t="shared" si="90"/>
        <v>-3.1984482796814095E-3</v>
      </c>
      <c r="AB387" s="10">
        <f t="shared" si="91"/>
        <v>1.2552737473326303E-2</v>
      </c>
      <c r="AC387" s="10"/>
      <c r="AD387" s="10">
        <f t="shared" si="92"/>
        <v>6.7857212355780758</v>
      </c>
      <c r="AE387" s="10">
        <f t="shared" si="93"/>
        <v>-4.2367966996292283</v>
      </c>
      <c r="AF387" s="10"/>
      <c r="AG387" s="10">
        <f t="shared" si="94"/>
        <v>-3.1984482796820757E-3</v>
      </c>
      <c r="AH387" s="10">
        <f t="shared" si="95"/>
        <v>1.2552737473326303E-2</v>
      </c>
    </row>
    <row r="388" spans="1:34" x14ac:dyDescent="0.2">
      <c r="A388" s="10">
        <v>23</v>
      </c>
      <c r="B388" s="10">
        <v>59.67</v>
      </c>
      <c r="C388" s="10">
        <f t="shared" si="80"/>
        <v>5.9669999999999996E-5</v>
      </c>
      <c r="D388" s="10"/>
      <c r="E388" s="10">
        <v>60.606999999999999</v>
      </c>
      <c r="F388" s="10"/>
      <c r="G388" s="10">
        <v>59.26</v>
      </c>
      <c r="H388" s="10">
        <v>61.337000000000003</v>
      </c>
      <c r="I388" s="10">
        <v>61.712000000000003</v>
      </c>
      <c r="J388" s="10">
        <v>60.116999999999997</v>
      </c>
      <c r="K388" s="10"/>
      <c r="L388" s="10">
        <f t="shared" si="81"/>
        <v>5.9669999999999996E-5</v>
      </c>
      <c r="M388" s="10"/>
      <c r="N388" s="10">
        <f t="shared" si="82"/>
        <v>1.769999999999996</v>
      </c>
      <c r="O388" s="10">
        <f t="shared" si="83"/>
        <v>-0.61399999999999721</v>
      </c>
      <c r="P388" s="10"/>
      <c r="Q388" s="10">
        <f t="shared" si="84"/>
        <v>1.7699999999999983E-6</v>
      </c>
      <c r="R388" s="10">
        <f t="shared" si="85"/>
        <v>-61400</v>
      </c>
      <c r="S388" s="10"/>
      <c r="T388" s="10">
        <f t="shared" si="86"/>
        <v>6060700</v>
      </c>
      <c r="U388" s="10"/>
      <c r="V388" s="10">
        <f t="shared" si="87"/>
        <v>-0.34833782029001059</v>
      </c>
      <c r="W388" s="10"/>
      <c r="X388" s="10">
        <f t="shared" si="88"/>
        <v>1.7825227872983942</v>
      </c>
      <c r="Y388" s="10">
        <f t="shared" si="89"/>
        <v>1.775756037844098</v>
      </c>
      <c r="Z388" s="10"/>
      <c r="AA388" s="10">
        <f t="shared" si="90"/>
        <v>-4.4222075601509925E-3</v>
      </c>
      <c r="AB388" s="10">
        <f t="shared" si="91"/>
        <v>1.2695169179357535E-2</v>
      </c>
      <c r="AC388" s="10"/>
      <c r="AD388" s="10">
        <f t="shared" si="92"/>
        <v>6.7825227872983938</v>
      </c>
      <c r="AE388" s="10">
        <f t="shared" si="93"/>
        <v>-4.224243962155902</v>
      </c>
      <c r="AF388" s="10"/>
      <c r="AG388" s="10">
        <f t="shared" si="94"/>
        <v>-4.4222075601503263E-3</v>
      </c>
      <c r="AH388" s="10">
        <f t="shared" si="95"/>
        <v>1.2695169179357535E-2</v>
      </c>
    </row>
    <row r="389" spans="1:34" x14ac:dyDescent="0.2">
      <c r="A389" s="10">
        <v>24</v>
      </c>
      <c r="B389" s="10">
        <v>61.44</v>
      </c>
      <c r="C389" s="10">
        <f t="shared" si="80"/>
        <v>6.1439999999999995E-5</v>
      </c>
      <c r="D389" s="10"/>
      <c r="E389" s="10">
        <v>59.993000000000002</v>
      </c>
      <c r="F389" s="10"/>
      <c r="G389" s="10">
        <v>58.765000000000001</v>
      </c>
      <c r="H389" s="10">
        <v>60.68</v>
      </c>
      <c r="I389" s="10">
        <v>60.996000000000002</v>
      </c>
      <c r="J389" s="10">
        <v>59.53</v>
      </c>
      <c r="K389" s="10"/>
      <c r="L389" s="10">
        <f t="shared" si="81"/>
        <v>6.1439999999999995E-5</v>
      </c>
      <c r="M389" s="10"/>
      <c r="N389" s="10">
        <f t="shared" si="82"/>
        <v>1.8400000000000034</v>
      </c>
      <c r="O389" s="10">
        <f t="shared" si="83"/>
        <v>-0.84100000000000108</v>
      </c>
      <c r="P389" s="10"/>
      <c r="Q389" s="10">
        <f t="shared" si="84"/>
        <v>1.8400000000000095E-6</v>
      </c>
      <c r="R389" s="10">
        <f t="shared" si="85"/>
        <v>-84100</v>
      </c>
      <c r="S389" s="10"/>
      <c r="T389" s="10">
        <f t="shared" si="86"/>
        <v>5999300</v>
      </c>
      <c r="U389" s="10"/>
      <c r="V389" s="10">
        <f t="shared" si="87"/>
        <v>-0.47842531879267597</v>
      </c>
      <c r="W389" s="10"/>
      <c r="X389" s="10">
        <f t="shared" si="88"/>
        <v>1.7781005797382432</v>
      </c>
      <c r="Y389" s="10">
        <f t="shared" si="89"/>
        <v>1.7884512070234555</v>
      </c>
      <c r="Z389" s="10"/>
      <c r="AA389" s="10">
        <f t="shared" si="90"/>
        <v>-6.131146509211538E-3</v>
      </c>
      <c r="AB389" s="10">
        <f t="shared" si="91"/>
        <v>1.2815263466164684E-2</v>
      </c>
      <c r="AC389" s="10"/>
      <c r="AD389" s="10">
        <f t="shared" si="92"/>
        <v>6.7781005797382434</v>
      </c>
      <c r="AE389" s="10">
        <f t="shared" si="93"/>
        <v>-4.2115487929765445</v>
      </c>
      <c r="AF389" s="10"/>
      <c r="AG389" s="10">
        <f t="shared" si="94"/>
        <v>-6.1311465092117601E-3</v>
      </c>
      <c r="AH389" s="10">
        <f t="shared" si="95"/>
        <v>1.281526346616424E-2</v>
      </c>
    </row>
    <row r="390" spans="1:34" x14ac:dyDescent="0.2">
      <c r="A390" s="10">
        <v>25</v>
      </c>
      <c r="B390" s="10">
        <v>63.28</v>
      </c>
      <c r="C390" s="10">
        <f t="shared" ref="C390:C453" si="96">B390*10^-6</f>
        <v>6.3280000000000004E-5</v>
      </c>
      <c r="D390" s="10"/>
      <c r="E390" s="10">
        <v>59.152000000000001</v>
      </c>
      <c r="F390" s="10"/>
      <c r="G390" s="10">
        <v>58.106000000000002</v>
      </c>
      <c r="H390" s="10">
        <v>59.744999999999997</v>
      </c>
      <c r="I390" s="10">
        <v>60.029000000000003</v>
      </c>
      <c r="J390" s="10">
        <v>58.728999999999999</v>
      </c>
      <c r="K390" s="10"/>
      <c r="L390" s="10">
        <f t="shared" ref="L390:L453" si="97">C390</f>
        <v>6.3280000000000004E-5</v>
      </c>
      <c r="M390" s="10"/>
      <c r="N390" s="10">
        <f t="shared" ref="N390:N453" si="98">B391-B390</f>
        <v>1.9000000000000057</v>
      </c>
      <c r="O390" s="10">
        <f t="shared" ref="O390:O453" si="99">E391-E390</f>
        <v>-0.97500000000000142</v>
      </c>
      <c r="P390" s="10"/>
      <c r="Q390" s="10">
        <f t="shared" ref="Q390:Q453" si="100">L391-L390</f>
        <v>1.9000000000000055E-6</v>
      </c>
      <c r="R390" s="10">
        <f t="shared" ref="R390:R453" si="101">T391-T390</f>
        <v>-97500</v>
      </c>
      <c r="S390" s="10"/>
      <c r="T390" s="10">
        <f t="shared" ref="T390:T453" si="102">E390*10^5</f>
        <v>5915200</v>
      </c>
      <c r="U390" s="10"/>
      <c r="V390" s="10">
        <f t="shared" ref="V390:V453" si="103">((AD391-AD390)/(AE391-AE390))</f>
        <v>-0.5618131346231936</v>
      </c>
      <c r="W390" s="10"/>
      <c r="X390" s="10">
        <f t="shared" ref="X390:X453" si="104">LOG(E390)</f>
        <v>1.7719694332290317</v>
      </c>
      <c r="Y390" s="10">
        <f t="shared" ref="Y390:Y453" si="105">LOG(B390)</f>
        <v>1.8012664704896202</v>
      </c>
      <c r="Z390" s="10"/>
      <c r="AA390" s="10">
        <f t="shared" ref="AA390:AA453" si="106">X391-X390</f>
        <v>-7.2181109044107128E-3</v>
      </c>
      <c r="AB390" s="10">
        <f t="shared" ref="AB390:AB453" si="107">Y391-Y390</f>
        <v>1.2847885639505341E-2</v>
      </c>
      <c r="AC390" s="10"/>
      <c r="AD390" s="10">
        <f t="shared" ref="AD390:AD453" si="108">LOG(T390)</f>
        <v>6.7719694332290317</v>
      </c>
      <c r="AE390" s="10">
        <f t="shared" ref="AE390:AE453" si="109">LOG(C390)</f>
        <v>-4.1987335295103803</v>
      </c>
      <c r="AF390" s="10"/>
      <c r="AG390" s="10">
        <f t="shared" ref="AG390:AG453" si="110">AD391-AD390</f>
        <v>-7.2181109044109348E-3</v>
      </c>
      <c r="AH390" s="10">
        <f t="shared" ref="AH390:AH453" si="111">AE391-AE390</f>
        <v>1.2847885639505563E-2</v>
      </c>
    </row>
    <row r="391" spans="1:34" x14ac:dyDescent="0.2">
      <c r="A391" s="10">
        <v>26</v>
      </c>
      <c r="B391" s="10">
        <v>65.180000000000007</v>
      </c>
      <c r="C391" s="10">
        <f t="shared" si="96"/>
        <v>6.518000000000001E-5</v>
      </c>
      <c r="D391" s="10"/>
      <c r="E391" s="10">
        <v>58.177</v>
      </c>
      <c r="F391" s="10"/>
      <c r="G391" s="10">
        <v>57.26</v>
      </c>
      <c r="H391" s="10">
        <v>58.744</v>
      </c>
      <c r="I391" s="10">
        <v>58.929000000000002</v>
      </c>
      <c r="J391" s="10">
        <v>57.776000000000003</v>
      </c>
      <c r="K391" s="10"/>
      <c r="L391" s="10">
        <f t="shared" si="97"/>
        <v>6.518000000000001E-5</v>
      </c>
      <c r="M391" s="10"/>
      <c r="N391" s="10">
        <f t="shared" si="98"/>
        <v>1.9699999999999989</v>
      </c>
      <c r="O391" s="10">
        <f t="shared" si="99"/>
        <v>-1.1319999999999979</v>
      </c>
      <c r="P391" s="10"/>
      <c r="Q391" s="10">
        <f t="shared" si="100"/>
        <v>1.9699999999999964E-6</v>
      </c>
      <c r="R391" s="10">
        <f t="shared" si="101"/>
        <v>-113200</v>
      </c>
      <c r="S391" s="10"/>
      <c r="T391" s="10">
        <f t="shared" si="102"/>
        <v>5817700</v>
      </c>
      <c r="U391" s="10"/>
      <c r="V391" s="10">
        <f t="shared" si="103"/>
        <v>-0.65991042755022689</v>
      </c>
      <c r="W391" s="10"/>
      <c r="X391" s="10">
        <f t="shared" si="104"/>
        <v>1.764751322324621</v>
      </c>
      <c r="Y391" s="10">
        <f t="shared" si="105"/>
        <v>1.8141143561291255</v>
      </c>
      <c r="Z391" s="10"/>
      <c r="AA391" s="10">
        <f t="shared" si="106"/>
        <v>-8.5337378573573375E-3</v>
      </c>
      <c r="AB391" s="10">
        <f t="shared" si="107"/>
        <v>1.2931660875608708E-2</v>
      </c>
      <c r="AC391" s="10"/>
      <c r="AD391" s="10">
        <f t="shared" si="108"/>
        <v>6.7647513223246207</v>
      </c>
      <c r="AE391" s="10">
        <f t="shared" si="109"/>
        <v>-4.1858856438708747</v>
      </c>
      <c r="AF391" s="10"/>
      <c r="AG391" s="10">
        <f t="shared" si="110"/>
        <v>-8.5337378573573375E-3</v>
      </c>
      <c r="AH391" s="10">
        <f t="shared" si="111"/>
        <v>1.2931660875608486E-2</v>
      </c>
    </row>
    <row r="392" spans="1:34" x14ac:dyDescent="0.2">
      <c r="A392" s="10">
        <v>27</v>
      </c>
      <c r="B392" s="10">
        <v>67.150000000000006</v>
      </c>
      <c r="C392" s="10">
        <f t="shared" si="96"/>
        <v>6.7150000000000006E-5</v>
      </c>
      <c r="D392" s="10"/>
      <c r="E392" s="10">
        <v>57.045000000000002</v>
      </c>
      <c r="F392" s="10"/>
      <c r="G392" s="10">
        <v>56.267000000000003</v>
      </c>
      <c r="H392" s="10">
        <v>57.554000000000002</v>
      </c>
      <c r="I392" s="10">
        <v>57.689</v>
      </c>
      <c r="J392" s="10">
        <v>56.667999999999999</v>
      </c>
      <c r="K392" s="10"/>
      <c r="L392" s="10">
        <f t="shared" si="97"/>
        <v>6.7150000000000006E-5</v>
      </c>
      <c r="M392" s="10"/>
      <c r="N392" s="10">
        <f t="shared" si="98"/>
        <v>2.039999999999992</v>
      </c>
      <c r="O392" s="10">
        <f t="shared" si="99"/>
        <v>-1.2490000000000023</v>
      </c>
      <c r="P392" s="10"/>
      <c r="Q392" s="10">
        <f t="shared" si="100"/>
        <v>2.0399999999999872E-6</v>
      </c>
      <c r="R392" s="10">
        <f t="shared" si="101"/>
        <v>-124900</v>
      </c>
      <c r="S392" s="10"/>
      <c r="T392" s="10">
        <f t="shared" si="102"/>
        <v>5704500</v>
      </c>
      <c r="U392" s="10"/>
      <c r="V392" s="10">
        <f t="shared" si="103"/>
        <v>-0.73973123703276311</v>
      </c>
      <c r="W392" s="10"/>
      <c r="X392" s="10">
        <f t="shared" si="104"/>
        <v>1.7562175844672636</v>
      </c>
      <c r="Y392" s="10">
        <f t="shared" si="105"/>
        <v>1.8270460170047342</v>
      </c>
      <c r="Z392" s="10"/>
      <c r="AA392" s="10">
        <f t="shared" si="106"/>
        <v>-9.6145188665133219E-3</v>
      </c>
      <c r="AB392" s="10">
        <f t="shared" si="107"/>
        <v>1.2997313598759774E-2</v>
      </c>
      <c r="AC392" s="10"/>
      <c r="AD392" s="10">
        <f t="shared" si="108"/>
        <v>6.7562175844672634</v>
      </c>
      <c r="AE392" s="10">
        <f t="shared" si="109"/>
        <v>-4.1729539829952662</v>
      </c>
      <c r="AF392" s="10"/>
      <c r="AG392" s="10">
        <f t="shared" si="110"/>
        <v>-9.6145188665133219E-3</v>
      </c>
      <c r="AH392" s="10">
        <f t="shared" si="111"/>
        <v>1.2997313598759774E-2</v>
      </c>
    </row>
    <row r="393" spans="1:34" x14ac:dyDescent="0.2">
      <c r="A393" s="10">
        <v>28</v>
      </c>
      <c r="B393" s="10">
        <v>69.19</v>
      </c>
      <c r="C393" s="10">
        <f t="shared" si="96"/>
        <v>6.9189999999999993E-5</v>
      </c>
      <c r="D393" s="10"/>
      <c r="E393" s="10">
        <v>55.795999999999999</v>
      </c>
      <c r="F393" s="10"/>
      <c r="G393" s="10">
        <v>55.176000000000002</v>
      </c>
      <c r="H393" s="10">
        <v>56.283000000000001</v>
      </c>
      <c r="I393" s="10">
        <v>56.32</v>
      </c>
      <c r="J393" s="10">
        <v>55.405999999999999</v>
      </c>
      <c r="K393" s="10"/>
      <c r="L393" s="10">
        <f t="shared" si="97"/>
        <v>6.9189999999999993E-5</v>
      </c>
      <c r="M393" s="10"/>
      <c r="N393" s="10">
        <f t="shared" si="98"/>
        <v>2.1000000000000085</v>
      </c>
      <c r="O393" s="10">
        <f t="shared" si="99"/>
        <v>-1.3220000000000027</v>
      </c>
      <c r="P393" s="10"/>
      <c r="Q393" s="10">
        <f t="shared" si="100"/>
        <v>2.1000000000000104E-6</v>
      </c>
      <c r="R393" s="10">
        <f t="shared" si="101"/>
        <v>-132200</v>
      </c>
      <c r="S393" s="10"/>
      <c r="T393" s="10">
        <f t="shared" si="102"/>
        <v>5579600</v>
      </c>
      <c r="U393" s="10"/>
      <c r="V393" s="10">
        <f t="shared" si="103"/>
        <v>-0.80196929315958077</v>
      </c>
      <c r="W393" s="10"/>
      <c r="X393" s="10">
        <f t="shared" si="104"/>
        <v>1.7466030656007503</v>
      </c>
      <c r="Y393" s="10">
        <f t="shared" si="105"/>
        <v>1.840043330603494</v>
      </c>
      <c r="Z393" s="10"/>
      <c r="AA393" s="10">
        <f t="shared" si="106"/>
        <v>-1.0413799118769829E-2</v>
      </c>
      <c r="AB393" s="10">
        <f t="shared" si="107"/>
        <v>1.2985284109495732E-2</v>
      </c>
      <c r="AC393" s="10"/>
      <c r="AD393" s="10">
        <f t="shared" si="108"/>
        <v>6.7466030656007501</v>
      </c>
      <c r="AE393" s="10">
        <f t="shared" si="109"/>
        <v>-4.1599566693965064</v>
      </c>
      <c r="AF393" s="10"/>
      <c r="AG393" s="10">
        <f t="shared" si="110"/>
        <v>-1.0413799118769163E-2</v>
      </c>
      <c r="AH393" s="10">
        <f t="shared" si="111"/>
        <v>1.2985284109496398E-2</v>
      </c>
    </row>
    <row r="394" spans="1:34" x14ac:dyDescent="0.2">
      <c r="A394" s="10">
        <v>29</v>
      </c>
      <c r="B394" s="10">
        <v>71.290000000000006</v>
      </c>
      <c r="C394" s="10">
        <f t="shared" si="96"/>
        <v>7.1290000000000004E-5</v>
      </c>
      <c r="D394" s="10"/>
      <c r="E394" s="10">
        <v>54.473999999999997</v>
      </c>
      <c r="F394" s="10"/>
      <c r="G394" s="10">
        <v>54.008000000000003</v>
      </c>
      <c r="H394" s="10">
        <v>54.886000000000003</v>
      </c>
      <c r="I394" s="10">
        <v>54.91</v>
      </c>
      <c r="J394" s="10">
        <v>54.093000000000004</v>
      </c>
      <c r="K394" s="10"/>
      <c r="L394" s="10">
        <f t="shared" si="97"/>
        <v>7.1290000000000004E-5</v>
      </c>
      <c r="M394" s="10"/>
      <c r="N394" s="10">
        <f t="shared" si="98"/>
        <v>2.1599999999999966</v>
      </c>
      <c r="O394" s="10">
        <f t="shared" si="99"/>
        <v>-1.4079999999999941</v>
      </c>
      <c r="P394" s="10"/>
      <c r="Q394" s="10">
        <f t="shared" si="100"/>
        <v>2.1599999999999929E-6</v>
      </c>
      <c r="R394" s="10">
        <f t="shared" si="101"/>
        <v>-140800</v>
      </c>
      <c r="S394" s="10"/>
      <c r="T394" s="10">
        <f t="shared" si="102"/>
        <v>5447400</v>
      </c>
      <c r="U394" s="10"/>
      <c r="V394" s="10">
        <f t="shared" si="103"/>
        <v>-0.87732400891503137</v>
      </c>
      <c r="W394" s="10"/>
      <c r="X394" s="10">
        <f t="shared" si="104"/>
        <v>1.7361892664819805</v>
      </c>
      <c r="Y394" s="10">
        <f t="shared" si="105"/>
        <v>1.8530286147129897</v>
      </c>
      <c r="Z394" s="10"/>
      <c r="AA394" s="10">
        <f t="shared" si="106"/>
        <v>-1.1372913795091977E-2</v>
      </c>
      <c r="AB394" s="10">
        <f t="shared" si="107"/>
        <v>1.2963185413285672E-2</v>
      </c>
      <c r="AC394" s="10"/>
      <c r="AD394" s="10">
        <f t="shared" si="108"/>
        <v>6.7361892664819809</v>
      </c>
      <c r="AE394" s="10">
        <f t="shared" si="109"/>
        <v>-4.14697138528701</v>
      </c>
      <c r="AF394" s="10"/>
      <c r="AG394" s="10">
        <f t="shared" si="110"/>
        <v>-1.1372913795092643E-2</v>
      </c>
      <c r="AH394" s="10">
        <f t="shared" si="111"/>
        <v>1.2963185413285672E-2</v>
      </c>
    </row>
    <row r="395" spans="1:34" x14ac:dyDescent="0.2">
      <c r="A395" s="10">
        <v>30</v>
      </c>
      <c r="B395" s="10">
        <v>73.45</v>
      </c>
      <c r="C395" s="10">
        <f t="shared" si="96"/>
        <v>7.3449999999999996E-5</v>
      </c>
      <c r="D395" s="10"/>
      <c r="E395" s="10">
        <v>53.066000000000003</v>
      </c>
      <c r="F395" s="10"/>
      <c r="G395" s="10">
        <v>52.738999999999997</v>
      </c>
      <c r="H395" s="10">
        <v>53.445999999999998</v>
      </c>
      <c r="I395" s="10">
        <v>53.412999999999997</v>
      </c>
      <c r="J395" s="10">
        <v>52.667000000000002</v>
      </c>
      <c r="K395" s="10"/>
      <c r="L395" s="10">
        <f t="shared" si="97"/>
        <v>7.3449999999999996E-5</v>
      </c>
      <c r="M395" s="10"/>
      <c r="N395" s="10">
        <f t="shared" si="98"/>
        <v>2.2199999999999989</v>
      </c>
      <c r="O395" s="10">
        <f t="shared" si="99"/>
        <v>-1.4500000000000028</v>
      </c>
      <c r="P395" s="10"/>
      <c r="Q395" s="10">
        <f t="shared" si="100"/>
        <v>2.2200000000000025E-6</v>
      </c>
      <c r="R395" s="10">
        <f t="shared" si="101"/>
        <v>-145000</v>
      </c>
      <c r="S395" s="10"/>
      <c r="T395" s="10">
        <f t="shared" si="102"/>
        <v>5306600</v>
      </c>
      <c r="U395" s="10"/>
      <c r="V395" s="10">
        <f t="shared" si="103"/>
        <v>-0.93041049588441638</v>
      </c>
      <c r="W395" s="10"/>
      <c r="X395" s="10">
        <f t="shared" si="104"/>
        <v>1.7248163526868885</v>
      </c>
      <c r="Y395" s="10">
        <f t="shared" si="105"/>
        <v>1.8659918001262754</v>
      </c>
      <c r="Z395" s="10"/>
      <c r="AA395" s="10">
        <f t="shared" si="106"/>
        <v>-1.2032006978021093E-2</v>
      </c>
      <c r="AB395" s="10">
        <f t="shared" si="107"/>
        <v>1.2931933841291876E-2</v>
      </c>
      <c r="AC395" s="10"/>
      <c r="AD395" s="10">
        <f t="shared" si="108"/>
        <v>6.7248163526868883</v>
      </c>
      <c r="AE395" s="10">
        <f t="shared" si="109"/>
        <v>-4.1340081998737244</v>
      </c>
      <c r="AF395" s="10"/>
      <c r="AG395" s="10">
        <f t="shared" si="110"/>
        <v>-1.2032006978020426E-2</v>
      </c>
      <c r="AH395" s="10">
        <f t="shared" si="111"/>
        <v>1.2931933841291432E-2</v>
      </c>
    </row>
    <row r="396" spans="1:34" x14ac:dyDescent="0.2">
      <c r="A396" s="10">
        <v>31</v>
      </c>
      <c r="B396" s="10">
        <v>75.67</v>
      </c>
      <c r="C396" s="10">
        <f t="shared" si="96"/>
        <v>7.5669999999999999E-5</v>
      </c>
      <c r="D396" s="10"/>
      <c r="E396" s="10">
        <v>51.616</v>
      </c>
      <c r="F396" s="10"/>
      <c r="G396" s="10">
        <v>51.371000000000002</v>
      </c>
      <c r="H396" s="10">
        <v>51.941000000000003</v>
      </c>
      <c r="I396" s="10">
        <v>51.896999999999998</v>
      </c>
      <c r="J396" s="10">
        <v>51.253999999999998</v>
      </c>
      <c r="K396" s="10"/>
      <c r="L396" s="10">
        <f t="shared" si="97"/>
        <v>7.5669999999999999E-5</v>
      </c>
      <c r="M396" s="10"/>
      <c r="N396" s="10">
        <f t="shared" si="98"/>
        <v>2.289999999999992</v>
      </c>
      <c r="O396" s="10">
        <f t="shared" si="99"/>
        <v>-1.4909999999999997</v>
      </c>
      <c r="P396" s="10"/>
      <c r="Q396" s="10">
        <f t="shared" si="100"/>
        <v>2.2899999999999933E-6</v>
      </c>
      <c r="R396" s="10">
        <f t="shared" si="101"/>
        <v>-149100</v>
      </c>
      <c r="S396" s="10"/>
      <c r="T396" s="10">
        <f t="shared" si="102"/>
        <v>5161600</v>
      </c>
      <c r="U396" s="10"/>
      <c r="V396" s="10">
        <f t="shared" si="103"/>
        <v>-0.98315301420889556</v>
      </c>
      <c r="W396" s="10"/>
      <c r="X396" s="10">
        <f t="shared" si="104"/>
        <v>1.7127843457088674</v>
      </c>
      <c r="Y396" s="10">
        <f t="shared" si="105"/>
        <v>1.8789237339675673</v>
      </c>
      <c r="Z396" s="10"/>
      <c r="AA396" s="10">
        <f t="shared" si="106"/>
        <v>-1.2729960080628766E-2</v>
      </c>
      <c r="AB396" s="10">
        <f t="shared" si="107"/>
        <v>1.2948096478016424E-2</v>
      </c>
      <c r="AC396" s="10"/>
      <c r="AD396" s="10">
        <f t="shared" si="108"/>
        <v>6.7127843457088678</v>
      </c>
      <c r="AE396" s="10">
        <f t="shared" si="109"/>
        <v>-4.1210762660324329</v>
      </c>
      <c r="AF396" s="10"/>
      <c r="AG396" s="10">
        <f t="shared" si="110"/>
        <v>-1.2729960080629432E-2</v>
      </c>
      <c r="AH396" s="10">
        <f t="shared" si="111"/>
        <v>1.2948096478016424E-2</v>
      </c>
    </row>
    <row r="397" spans="1:34" x14ac:dyDescent="0.2">
      <c r="A397" s="10">
        <v>32</v>
      </c>
      <c r="B397" s="10">
        <v>77.959999999999994</v>
      </c>
      <c r="C397" s="10">
        <f t="shared" si="96"/>
        <v>7.7959999999999992E-5</v>
      </c>
      <c r="D397" s="10"/>
      <c r="E397" s="10">
        <v>50.125</v>
      </c>
      <c r="F397" s="10"/>
      <c r="G397" s="10">
        <v>50.021000000000001</v>
      </c>
      <c r="H397" s="10">
        <v>50.405999999999999</v>
      </c>
      <c r="I397" s="10">
        <v>50.338000000000001</v>
      </c>
      <c r="J397" s="10">
        <v>49.737000000000002</v>
      </c>
      <c r="K397" s="10"/>
      <c r="L397" s="10">
        <f t="shared" si="97"/>
        <v>7.7959999999999992E-5</v>
      </c>
      <c r="M397" s="10"/>
      <c r="N397" s="10">
        <f t="shared" si="98"/>
        <v>2.3500000000000085</v>
      </c>
      <c r="O397" s="10">
        <f t="shared" si="99"/>
        <v>-1.4879999999999995</v>
      </c>
      <c r="P397" s="10"/>
      <c r="Q397" s="10">
        <f t="shared" si="100"/>
        <v>2.3500000000000029E-6</v>
      </c>
      <c r="R397" s="10">
        <f t="shared" si="101"/>
        <v>-148800</v>
      </c>
      <c r="S397" s="10"/>
      <c r="T397" s="10">
        <f t="shared" si="102"/>
        <v>5012500</v>
      </c>
      <c r="U397" s="10"/>
      <c r="V397" s="10">
        <f t="shared" si="103"/>
        <v>-1.0147165447199422</v>
      </c>
      <c r="W397" s="10"/>
      <c r="X397" s="10">
        <f t="shared" si="104"/>
        <v>1.7000543856282386</v>
      </c>
      <c r="Y397" s="10">
        <f t="shared" si="105"/>
        <v>1.8918718304455837</v>
      </c>
      <c r="Z397" s="10"/>
      <c r="AA397" s="10">
        <f t="shared" si="106"/>
        <v>-1.3087606444702082E-2</v>
      </c>
      <c r="AB397" s="10">
        <f t="shared" si="107"/>
        <v>1.2897795461011441E-2</v>
      </c>
      <c r="AC397" s="10"/>
      <c r="AD397" s="10">
        <f t="shared" si="108"/>
        <v>6.7000543856282384</v>
      </c>
      <c r="AE397" s="10">
        <f t="shared" si="109"/>
        <v>-4.1081281695544165</v>
      </c>
      <c r="AF397" s="10"/>
      <c r="AG397" s="10">
        <f t="shared" si="110"/>
        <v>-1.3087606444702082E-2</v>
      </c>
      <c r="AH397" s="10">
        <f t="shared" si="111"/>
        <v>1.2897795461011441E-2</v>
      </c>
    </row>
    <row r="398" spans="1:34" x14ac:dyDescent="0.2">
      <c r="A398" s="10">
        <v>33</v>
      </c>
      <c r="B398" s="10">
        <v>80.31</v>
      </c>
      <c r="C398" s="10">
        <f t="shared" si="96"/>
        <v>8.0309999999999995E-5</v>
      </c>
      <c r="D398" s="10"/>
      <c r="E398" s="10">
        <v>48.637</v>
      </c>
      <c r="F398" s="10"/>
      <c r="G398" s="10">
        <v>48.600999999999999</v>
      </c>
      <c r="H398" s="10">
        <v>48.902999999999999</v>
      </c>
      <c r="I398" s="10">
        <v>48.808</v>
      </c>
      <c r="J398" s="10">
        <v>48.234999999999999</v>
      </c>
      <c r="K398" s="10"/>
      <c r="L398" s="10">
        <f t="shared" si="97"/>
        <v>8.0309999999999995E-5</v>
      </c>
      <c r="M398" s="10"/>
      <c r="N398" s="10">
        <f t="shared" si="98"/>
        <v>2.3999999999999915</v>
      </c>
      <c r="O398" s="10">
        <f t="shared" si="99"/>
        <v>-1.517000000000003</v>
      </c>
      <c r="P398" s="10"/>
      <c r="Q398" s="10">
        <f t="shared" si="100"/>
        <v>2.3999999999999906E-6</v>
      </c>
      <c r="R398" s="10">
        <f t="shared" si="101"/>
        <v>-151700</v>
      </c>
      <c r="S398" s="10"/>
      <c r="T398" s="10">
        <f t="shared" si="102"/>
        <v>4863700</v>
      </c>
      <c r="U398" s="10"/>
      <c r="V398" s="10">
        <f t="shared" si="103"/>
        <v>-1.0760926208352093</v>
      </c>
      <c r="W398" s="10"/>
      <c r="X398" s="10">
        <f t="shared" si="104"/>
        <v>1.6869667791835365</v>
      </c>
      <c r="Y398" s="10">
        <f t="shared" si="105"/>
        <v>1.9047696259065952</v>
      </c>
      <c r="Z398" s="10"/>
      <c r="AA398" s="10">
        <f t="shared" si="106"/>
        <v>-1.3761497404491285E-2</v>
      </c>
      <c r="AB398" s="10">
        <f t="shared" si="107"/>
        <v>1.2788394918840984E-2</v>
      </c>
      <c r="AC398" s="10"/>
      <c r="AD398" s="10">
        <f t="shared" si="108"/>
        <v>6.6869667791835363</v>
      </c>
      <c r="AE398" s="10">
        <f t="shared" si="109"/>
        <v>-4.0952303740934051</v>
      </c>
      <c r="AF398" s="10"/>
      <c r="AG398" s="10">
        <f t="shared" si="110"/>
        <v>-1.3761497404491507E-2</v>
      </c>
      <c r="AH398" s="10">
        <f t="shared" si="111"/>
        <v>1.2788394918841206E-2</v>
      </c>
    </row>
    <row r="399" spans="1:34" x14ac:dyDescent="0.2">
      <c r="A399" s="10">
        <v>34</v>
      </c>
      <c r="B399" s="10">
        <v>82.71</v>
      </c>
      <c r="C399" s="10">
        <f t="shared" si="96"/>
        <v>8.2709999999999986E-5</v>
      </c>
      <c r="D399" s="10"/>
      <c r="E399" s="10">
        <v>47.12</v>
      </c>
      <c r="F399" s="10"/>
      <c r="G399" s="10">
        <v>47.167000000000002</v>
      </c>
      <c r="H399" s="10">
        <v>47.338000000000001</v>
      </c>
      <c r="I399" s="10">
        <v>47.273000000000003</v>
      </c>
      <c r="J399" s="10">
        <v>46.7</v>
      </c>
      <c r="K399" s="10"/>
      <c r="L399" s="10">
        <f t="shared" si="97"/>
        <v>8.2709999999999986E-5</v>
      </c>
      <c r="M399" s="10"/>
      <c r="N399" s="10">
        <f t="shared" si="98"/>
        <v>2.460000000000008</v>
      </c>
      <c r="O399" s="10">
        <f t="shared" si="99"/>
        <v>-1.4849999999999994</v>
      </c>
      <c r="P399" s="10"/>
      <c r="Q399" s="10">
        <f t="shared" si="100"/>
        <v>2.4600000000000137E-6</v>
      </c>
      <c r="R399" s="10">
        <f t="shared" si="101"/>
        <v>-148500</v>
      </c>
      <c r="S399" s="10"/>
      <c r="T399" s="10">
        <f t="shared" si="102"/>
        <v>4712000</v>
      </c>
      <c r="U399" s="10"/>
      <c r="V399" s="10">
        <f t="shared" si="103"/>
        <v>-1.0925944759396258</v>
      </c>
      <c r="W399" s="10"/>
      <c r="X399" s="10">
        <f t="shared" si="104"/>
        <v>1.6732052817790453</v>
      </c>
      <c r="Y399" s="10">
        <f t="shared" si="105"/>
        <v>1.9175580208254361</v>
      </c>
      <c r="Z399" s="10"/>
      <c r="AA399" s="10">
        <f t="shared" si="106"/>
        <v>-1.3907226912883264E-2</v>
      </c>
      <c r="AB399" s="10">
        <f t="shared" si="107"/>
        <v>1.2728626420083433E-2</v>
      </c>
      <c r="AC399" s="10"/>
      <c r="AD399" s="10">
        <f t="shared" si="108"/>
        <v>6.6732052817790448</v>
      </c>
      <c r="AE399" s="10">
        <f t="shared" si="109"/>
        <v>-4.0824419791745639</v>
      </c>
      <c r="AF399" s="10"/>
      <c r="AG399" s="10">
        <f t="shared" si="110"/>
        <v>-1.390722691288282E-2</v>
      </c>
      <c r="AH399" s="10">
        <f t="shared" si="111"/>
        <v>1.2728626420083877E-2</v>
      </c>
    </row>
    <row r="400" spans="1:34" x14ac:dyDescent="0.2">
      <c r="A400" s="10">
        <v>35</v>
      </c>
      <c r="B400" s="10">
        <v>85.17</v>
      </c>
      <c r="C400" s="10">
        <f t="shared" si="96"/>
        <v>8.5169999999999999E-5</v>
      </c>
      <c r="D400" s="10"/>
      <c r="E400" s="10">
        <v>45.634999999999998</v>
      </c>
      <c r="F400" s="10"/>
      <c r="G400" s="10">
        <v>45.744999999999997</v>
      </c>
      <c r="H400" s="10">
        <v>45.843000000000004</v>
      </c>
      <c r="I400" s="10">
        <v>45.744999999999997</v>
      </c>
      <c r="J400" s="10">
        <v>45.207000000000001</v>
      </c>
      <c r="K400" s="10"/>
      <c r="L400" s="10">
        <f t="shared" si="97"/>
        <v>8.5169999999999999E-5</v>
      </c>
      <c r="M400" s="10"/>
      <c r="N400" s="10">
        <f t="shared" si="98"/>
        <v>2.519999999999996</v>
      </c>
      <c r="O400" s="10">
        <f t="shared" si="99"/>
        <v>-1.4750000000000014</v>
      </c>
      <c r="P400" s="10"/>
      <c r="Q400" s="10">
        <f t="shared" si="100"/>
        <v>2.5199999999999962E-6</v>
      </c>
      <c r="R400" s="10">
        <f t="shared" si="101"/>
        <v>-147500</v>
      </c>
      <c r="S400" s="10"/>
      <c r="T400" s="10">
        <f t="shared" si="102"/>
        <v>4563500</v>
      </c>
      <c r="U400" s="10"/>
      <c r="V400" s="10">
        <f t="shared" si="103"/>
        <v>-1.126787783587027</v>
      </c>
      <c r="W400" s="10"/>
      <c r="X400" s="10">
        <f t="shared" si="104"/>
        <v>1.659298054866162</v>
      </c>
      <c r="Y400" s="10">
        <f t="shared" si="105"/>
        <v>1.9302866472455196</v>
      </c>
      <c r="Z400" s="10"/>
      <c r="AA400" s="10">
        <f t="shared" si="106"/>
        <v>-1.4268990145019478E-2</v>
      </c>
      <c r="AB400" s="10">
        <f t="shared" si="107"/>
        <v>1.2663422831579174E-2</v>
      </c>
      <c r="AC400" s="10"/>
      <c r="AD400" s="10">
        <f t="shared" si="108"/>
        <v>6.659298054866162</v>
      </c>
      <c r="AE400" s="10">
        <f t="shared" si="109"/>
        <v>-4.06971335275448</v>
      </c>
      <c r="AF400" s="10"/>
      <c r="AG400" s="10">
        <f t="shared" si="110"/>
        <v>-1.42689901450197E-2</v>
      </c>
      <c r="AH400" s="10">
        <f t="shared" si="111"/>
        <v>1.2663422831578508E-2</v>
      </c>
    </row>
    <row r="401" spans="1:34" x14ac:dyDescent="0.2">
      <c r="A401" s="10">
        <v>36</v>
      </c>
      <c r="B401" s="10">
        <v>87.69</v>
      </c>
      <c r="C401" s="10">
        <f t="shared" si="96"/>
        <v>8.7689999999999996E-5</v>
      </c>
      <c r="D401" s="10"/>
      <c r="E401" s="10">
        <v>44.16</v>
      </c>
      <c r="F401" s="10"/>
      <c r="G401" s="10">
        <v>44.331000000000003</v>
      </c>
      <c r="H401" s="10">
        <v>44.328000000000003</v>
      </c>
      <c r="I401" s="10">
        <v>44.261000000000003</v>
      </c>
      <c r="J401" s="10">
        <v>43.72</v>
      </c>
      <c r="K401" s="10"/>
      <c r="L401" s="10">
        <f t="shared" si="97"/>
        <v>8.7689999999999996E-5</v>
      </c>
      <c r="M401" s="10"/>
      <c r="N401" s="10">
        <f t="shared" si="98"/>
        <v>2.5700000000000074</v>
      </c>
      <c r="O401" s="10">
        <f t="shared" si="99"/>
        <v>-1.4329999999999998</v>
      </c>
      <c r="P401" s="10"/>
      <c r="Q401" s="10">
        <f t="shared" si="100"/>
        <v>2.570000000000011E-6</v>
      </c>
      <c r="R401" s="10">
        <f t="shared" si="101"/>
        <v>-143300</v>
      </c>
      <c r="S401" s="10"/>
      <c r="T401" s="10">
        <f t="shared" si="102"/>
        <v>4416000</v>
      </c>
      <c r="U401" s="10"/>
      <c r="V401" s="10">
        <f t="shared" si="103"/>
        <v>-1.1419982578844095</v>
      </c>
      <c r="W401" s="10"/>
      <c r="X401" s="10">
        <f t="shared" si="104"/>
        <v>1.6450290647211425</v>
      </c>
      <c r="Y401" s="10">
        <f t="shared" si="105"/>
        <v>1.9429500700770987</v>
      </c>
      <c r="Z401" s="10"/>
      <c r="AA401" s="10">
        <f t="shared" si="106"/>
        <v>-1.4326664044934878E-2</v>
      </c>
      <c r="AB401" s="10">
        <f t="shared" si="107"/>
        <v>1.2545259107028306E-2</v>
      </c>
      <c r="AC401" s="10"/>
      <c r="AD401" s="10">
        <f t="shared" si="108"/>
        <v>6.6450290647211423</v>
      </c>
      <c r="AE401" s="10">
        <f t="shared" si="109"/>
        <v>-4.0570499299229015</v>
      </c>
      <c r="AF401" s="10"/>
      <c r="AG401" s="10">
        <f t="shared" si="110"/>
        <v>-1.43266640449351E-2</v>
      </c>
      <c r="AH401" s="10">
        <f t="shared" si="111"/>
        <v>1.2545259107028528E-2</v>
      </c>
    </row>
    <row r="402" spans="1:34" x14ac:dyDescent="0.2">
      <c r="A402" s="10">
        <v>37</v>
      </c>
      <c r="B402" s="10">
        <v>90.26</v>
      </c>
      <c r="C402" s="10">
        <f t="shared" si="96"/>
        <v>9.0260000000000007E-5</v>
      </c>
      <c r="D402" s="10"/>
      <c r="E402" s="10">
        <v>42.726999999999997</v>
      </c>
      <c r="F402" s="10"/>
      <c r="G402" s="10">
        <v>42.941000000000003</v>
      </c>
      <c r="H402" s="10">
        <v>42.892000000000003</v>
      </c>
      <c r="I402" s="10">
        <v>42.805999999999997</v>
      </c>
      <c r="J402" s="10">
        <v>42.268000000000001</v>
      </c>
      <c r="K402" s="10"/>
      <c r="L402" s="10">
        <f t="shared" si="97"/>
        <v>9.0260000000000007E-5</v>
      </c>
      <c r="M402" s="10"/>
      <c r="N402" s="10">
        <f t="shared" si="98"/>
        <v>2.6299999999999955</v>
      </c>
      <c r="O402" s="10">
        <f t="shared" si="99"/>
        <v>-1.4099999999999966</v>
      </c>
      <c r="P402" s="10"/>
      <c r="Q402" s="10">
        <f t="shared" si="100"/>
        <v>2.6299999999999935E-6</v>
      </c>
      <c r="R402" s="10">
        <f t="shared" si="101"/>
        <v>-141000</v>
      </c>
      <c r="S402" s="10"/>
      <c r="T402" s="10">
        <f t="shared" si="102"/>
        <v>4272700</v>
      </c>
      <c r="U402" s="10"/>
      <c r="V402" s="10">
        <f t="shared" si="103"/>
        <v>-1.1683540558707401</v>
      </c>
      <c r="W402" s="10"/>
      <c r="X402" s="10">
        <f t="shared" si="104"/>
        <v>1.6307024006762076</v>
      </c>
      <c r="Y402" s="10">
        <f t="shared" si="105"/>
        <v>1.9554953291841271</v>
      </c>
      <c r="Z402" s="10"/>
      <c r="AA402" s="10">
        <f t="shared" si="106"/>
        <v>-1.457362051849187E-2</v>
      </c>
      <c r="AB402" s="10">
        <f t="shared" si="107"/>
        <v>1.2473633694565223E-2</v>
      </c>
      <c r="AC402" s="10"/>
      <c r="AD402" s="10">
        <f t="shared" si="108"/>
        <v>6.6307024006762072</v>
      </c>
      <c r="AE402" s="10">
        <f t="shared" si="109"/>
        <v>-4.0445046708158729</v>
      </c>
      <c r="AF402" s="10"/>
      <c r="AG402" s="10">
        <f t="shared" si="110"/>
        <v>-1.4573620518491204E-2</v>
      </c>
      <c r="AH402" s="10">
        <f t="shared" si="111"/>
        <v>1.2473633694565223E-2</v>
      </c>
    </row>
    <row r="403" spans="1:34" x14ac:dyDescent="0.2">
      <c r="A403" s="10">
        <v>38</v>
      </c>
      <c r="B403" s="10">
        <v>92.89</v>
      </c>
      <c r="C403" s="10">
        <f t="shared" si="96"/>
        <v>9.289E-5</v>
      </c>
      <c r="D403" s="10"/>
      <c r="E403" s="10">
        <v>41.317</v>
      </c>
      <c r="F403" s="10"/>
      <c r="G403" s="10">
        <v>41.536000000000001</v>
      </c>
      <c r="H403" s="10">
        <v>41.454999999999998</v>
      </c>
      <c r="I403" s="10">
        <v>41.402000000000001</v>
      </c>
      <c r="J403" s="10">
        <v>40.877000000000002</v>
      </c>
      <c r="K403" s="10"/>
      <c r="L403" s="10">
        <f t="shared" si="97"/>
        <v>9.289E-5</v>
      </c>
      <c r="M403" s="10"/>
      <c r="N403" s="10">
        <f t="shared" si="98"/>
        <v>2.6799999999999926</v>
      </c>
      <c r="O403" s="10">
        <f t="shared" si="99"/>
        <v>-1.3800000000000026</v>
      </c>
      <c r="P403" s="10"/>
      <c r="Q403" s="10">
        <f t="shared" si="100"/>
        <v>2.6799999999999947E-6</v>
      </c>
      <c r="R403" s="10">
        <f t="shared" si="101"/>
        <v>-138000.00000000047</v>
      </c>
      <c r="S403" s="10"/>
      <c r="T403" s="10">
        <f t="shared" si="102"/>
        <v>4131700</v>
      </c>
      <c r="U403" s="10"/>
      <c r="V403" s="10">
        <f t="shared" si="103"/>
        <v>-1.1943489014881681</v>
      </c>
      <c r="W403" s="10"/>
      <c r="X403" s="10">
        <f t="shared" si="104"/>
        <v>1.6161287801577158</v>
      </c>
      <c r="Y403" s="10">
        <f t="shared" si="105"/>
        <v>1.9679689628786923</v>
      </c>
      <c r="Z403" s="10"/>
      <c r="AA403" s="10">
        <f t="shared" si="106"/>
        <v>-1.4753341865888503E-2</v>
      </c>
      <c r="AB403" s="10">
        <f t="shared" si="107"/>
        <v>1.2352623130064133E-2</v>
      </c>
      <c r="AC403" s="10"/>
      <c r="AD403" s="10">
        <f t="shared" si="108"/>
        <v>6.616128780157716</v>
      </c>
      <c r="AE403" s="10">
        <f t="shared" si="109"/>
        <v>-4.0320310371213077</v>
      </c>
      <c r="AF403" s="10"/>
      <c r="AG403" s="10">
        <f t="shared" si="110"/>
        <v>-1.4753341865889169E-2</v>
      </c>
      <c r="AH403" s="10">
        <f t="shared" si="111"/>
        <v>1.2352623130063911E-2</v>
      </c>
    </row>
    <row r="404" spans="1:34" x14ac:dyDescent="0.2">
      <c r="A404" s="10">
        <v>39</v>
      </c>
      <c r="B404" s="10">
        <v>95.57</v>
      </c>
      <c r="C404" s="10">
        <f t="shared" si="96"/>
        <v>9.5569999999999995E-5</v>
      </c>
      <c r="D404" s="10"/>
      <c r="E404" s="10">
        <v>39.936999999999998</v>
      </c>
      <c r="F404" s="10"/>
      <c r="G404" s="10">
        <v>40.216999999999999</v>
      </c>
      <c r="H404" s="10">
        <v>40.036999999999999</v>
      </c>
      <c r="I404" s="10">
        <v>39.997</v>
      </c>
      <c r="J404" s="10">
        <v>39.497</v>
      </c>
      <c r="K404" s="10"/>
      <c r="L404" s="10">
        <f t="shared" si="97"/>
        <v>9.5569999999999995E-5</v>
      </c>
      <c r="M404" s="10"/>
      <c r="N404" s="10">
        <f t="shared" si="98"/>
        <v>2.730000000000004</v>
      </c>
      <c r="O404" s="10">
        <f t="shared" si="99"/>
        <v>-1.3119999999999976</v>
      </c>
      <c r="P404" s="10"/>
      <c r="Q404" s="10">
        <f t="shared" si="100"/>
        <v>2.7299999999999959E-6</v>
      </c>
      <c r="R404" s="10">
        <f t="shared" si="101"/>
        <v>-131199.99999999953</v>
      </c>
      <c r="S404" s="10"/>
      <c r="T404" s="10">
        <f t="shared" si="102"/>
        <v>3993699.9999999995</v>
      </c>
      <c r="U404" s="10"/>
      <c r="V404" s="10">
        <f t="shared" si="103"/>
        <v>-1.1859897576610463</v>
      </c>
      <c r="W404" s="10"/>
      <c r="X404" s="10">
        <f t="shared" si="104"/>
        <v>1.6013754382918273</v>
      </c>
      <c r="Y404" s="10">
        <f t="shared" si="105"/>
        <v>1.9803215860087564</v>
      </c>
      <c r="Z404" s="10"/>
      <c r="AA404" s="10">
        <f t="shared" si="106"/>
        <v>-1.4506945858936193E-2</v>
      </c>
      <c r="AB404" s="10">
        <f t="shared" si="107"/>
        <v>1.2231931823379227E-2</v>
      </c>
      <c r="AC404" s="10"/>
      <c r="AD404" s="10">
        <f t="shared" si="108"/>
        <v>6.6013754382918268</v>
      </c>
      <c r="AE404" s="10">
        <f t="shared" si="109"/>
        <v>-4.0196784139912438</v>
      </c>
      <c r="AF404" s="10"/>
      <c r="AG404" s="10">
        <f t="shared" si="110"/>
        <v>-1.4506945858935971E-2</v>
      </c>
      <c r="AH404" s="10">
        <f t="shared" si="111"/>
        <v>1.2231931823379227E-2</v>
      </c>
    </row>
    <row r="405" spans="1:34" x14ac:dyDescent="0.2">
      <c r="A405" s="10">
        <v>40</v>
      </c>
      <c r="B405" s="10">
        <v>98.3</v>
      </c>
      <c r="C405" s="10">
        <f t="shared" si="96"/>
        <v>9.8299999999999991E-5</v>
      </c>
      <c r="D405" s="10"/>
      <c r="E405" s="10">
        <v>38.625</v>
      </c>
      <c r="F405" s="10"/>
      <c r="G405" s="10">
        <v>38.887</v>
      </c>
      <c r="H405" s="10">
        <v>38.731000000000002</v>
      </c>
      <c r="I405" s="10">
        <v>38.659999999999997</v>
      </c>
      <c r="J405" s="10">
        <v>38.220999999999997</v>
      </c>
      <c r="K405" s="10"/>
      <c r="L405" s="10">
        <f t="shared" si="97"/>
        <v>9.8299999999999991E-5</v>
      </c>
      <c r="M405" s="10"/>
      <c r="N405" s="10">
        <f t="shared" si="98"/>
        <v>2.7900000000000063</v>
      </c>
      <c r="O405" s="10">
        <f t="shared" si="99"/>
        <v>-1.2920000000000016</v>
      </c>
      <c r="P405" s="10"/>
      <c r="Q405" s="10">
        <f t="shared" si="100"/>
        <v>2.7900000000000055E-6</v>
      </c>
      <c r="R405" s="10">
        <f t="shared" si="101"/>
        <v>-129200</v>
      </c>
      <c r="S405" s="10"/>
      <c r="T405" s="10">
        <f t="shared" si="102"/>
        <v>3862500</v>
      </c>
      <c r="U405" s="10"/>
      <c r="V405" s="10">
        <f t="shared" si="103"/>
        <v>-1.2156308265189544</v>
      </c>
      <c r="W405" s="10"/>
      <c r="X405" s="10">
        <f t="shared" si="104"/>
        <v>1.5868684924328911</v>
      </c>
      <c r="Y405" s="10">
        <f t="shared" si="105"/>
        <v>1.9925535178321356</v>
      </c>
      <c r="Z405" s="10"/>
      <c r="AA405" s="10">
        <f t="shared" si="106"/>
        <v>-1.4775602128985543E-2</v>
      </c>
      <c r="AB405" s="10">
        <f t="shared" si="107"/>
        <v>1.2154678712200662E-2</v>
      </c>
      <c r="AC405" s="10"/>
      <c r="AD405" s="10">
        <f t="shared" si="108"/>
        <v>6.5868684924328909</v>
      </c>
      <c r="AE405" s="10">
        <f t="shared" si="109"/>
        <v>-4.0074464821678646</v>
      </c>
      <c r="AF405" s="10"/>
      <c r="AG405" s="10">
        <f t="shared" si="110"/>
        <v>-1.4775602128985099E-2</v>
      </c>
      <c r="AH405" s="10">
        <f t="shared" si="111"/>
        <v>1.2154678712200884E-2</v>
      </c>
    </row>
    <row r="406" spans="1:34" x14ac:dyDescent="0.2">
      <c r="A406" s="10">
        <v>41</v>
      </c>
      <c r="B406" s="10">
        <v>101.09</v>
      </c>
      <c r="C406" s="10">
        <f t="shared" si="96"/>
        <v>1.0109E-4</v>
      </c>
      <c r="D406" s="10"/>
      <c r="E406" s="10">
        <v>37.332999999999998</v>
      </c>
      <c r="F406" s="10"/>
      <c r="G406" s="10">
        <v>37.615000000000002</v>
      </c>
      <c r="H406" s="10">
        <v>37.405999999999999</v>
      </c>
      <c r="I406" s="10">
        <v>37.353000000000002</v>
      </c>
      <c r="J406" s="10">
        <v>36.96</v>
      </c>
      <c r="K406" s="10"/>
      <c r="L406" s="10">
        <f t="shared" si="97"/>
        <v>1.0109E-4</v>
      </c>
      <c r="M406" s="10"/>
      <c r="N406" s="10">
        <f t="shared" si="98"/>
        <v>2.8299999999999983</v>
      </c>
      <c r="O406" s="10">
        <f t="shared" si="99"/>
        <v>-1.2239999999999966</v>
      </c>
      <c r="P406" s="10"/>
      <c r="Q406" s="10">
        <f t="shared" si="100"/>
        <v>2.8299999999999983E-6</v>
      </c>
      <c r="R406" s="10">
        <f t="shared" si="101"/>
        <v>-122400</v>
      </c>
      <c r="S406" s="10"/>
      <c r="T406" s="10">
        <f t="shared" si="102"/>
        <v>3733300</v>
      </c>
      <c r="U406" s="10"/>
      <c r="V406" s="10">
        <f t="shared" si="103"/>
        <v>-1.207363825866701</v>
      </c>
      <c r="W406" s="10"/>
      <c r="X406" s="10">
        <f t="shared" si="104"/>
        <v>1.5720928903039055</v>
      </c>
      <c r="Y406" s="10">
        <f t="shared" si="105"/>
        <v>2.0047081965443363</v>
      </c>
      <c r="Z406" s="10"/>
      <c r="AA406" s="10">
        <f t="shared" si="106"/>
        <v>-1.4477429030097744E-2</v>
      </c>
      <c r="AB406" s="10">
        <f t="shared" si="107"/>
        <v>1.1990941520635179E-2</v>
      </c>
      <c r="AC406" s="10"/>
      <c r="AD406" s="10">
        <f t="shared" si="108"/>
        <v>6.5720928903039058</v>
      </c>
      <c r="AE406" s="10">
        <f t="shared" si="109"/>
        <v>-3.9952918034556637</v>
      </c>
      <c r="AF406" s="10"/>
      <c r="AG406" s="10">
        <f t="shared" si="110"/>
        <v>-1.4477429030097966E-2</v>
      </c>
      <c r="AH406" s="10">
        <f t="shared" si="111"/>
        <v>1.1990941520635179E-2</v>
      </c>
    </row>
    <row r="407" spans="1:34" x14ac:dyDescent="0.2">
      <c r="A407" s="10">
        <v>42</v>
      </c>
      <c r="B407" s="10">
        <v>103.92</v>
      </c>
      <c r="C407" s="10">
        <f t="shared" si="96"/>
        <v>1.0391999999999999E-4</v>
      </c>
      <c r="D407" s="10"/>
      <c r="E407" s="10">
        <v>36.109000000000002</v>
      </c>
      <c r="F407" s="10"/>
      <c r="G407" s="10">
        <v>36.399000000000001</v>
      </c>
      <c r="H407" s="10">
        <v>36.158999999999999</v>
      </c>
      <c r="I407" s="10">
        <v>36.094000000000001</v>
      </c>
      <c r="J407" s="10">
        <v>35.783000000000001</v>
      </c>
      <c r="K407" s="10"/>
      <c r="L407" s="10">
        <f t="shared" si="97"/>
        <v>1.0391999999999999E-4</v>
      </c>
      <c r="M407" s="10"/>
      <c r="N407" s="10">
        <f t="shared" si="98"/>
        <v>2.8799999999999955</v>
      </c>
      <c r="O407" s="10">
        <f t="shared" si="99"/>
        <v>-1.1960000000000051</v>
      </c>
      <c r="P407" s="10"/>
      <c r="Q407" s="10">
        <f t="shared" si="100"/>
        <v>2.8799999999999995E-6</v>
      </c>
      <c r="R407" s="10">
        <f t="shared" si="101"/>
        <v>-119600.00000000047</v>
      </c>
      <c r="S407" s="10"/>
      <c r="T407" s="10">
        <f t="shared" si="102"/>
        <v>3610900</v>
      </c>
      <c r="U407" s="10"/>
      <c r="V407" s="10">
        <f t="shared" si="103"/>
        <v>-1.2321556278646346</v>
      </c>
      <c r="W407" s="10"/>
      <c r="X407" s="10">
        <f t="shared" si="104"/>
        <v>1.5576154612738078</v>
      </c>
      <c r="Y407" s="10">
        <f t="shared" si="105"/>
        <v>2.0166991380649715</v>
      </c>
      <c r="Z407" s="10"/>
      <c r="AA407" s="10">
        <f t="shared" si="106"/>
        <v>-1.4628292853009039E-2</v>
      </c>
      <c r="AB407" s="10">
        <f t="shared" si="107"/>
        <v>1.1872114627565988E-2</v>
      </c>
      <c r="AC407" s="10"/>
      <c r="AD407" s="10">
        <f t="shared" si="108"/>
        <v>6.5576154612738078</v>
      </c>
      <c r="AE407" s="10">
        <f t="shared" si="109"/>
        <v>-3.9833008619350285</v>
      </c>
      <c r="AF407" s="10"/>
      <c r="AG407" s="10">
        <f t="shared" si="110"/>
        <v>-1.4628292853009484E-2</v>
      </c>
      <c r="AH407" s="10">
        <f t="shared" si="111"/>
        <v>1.1872114627565988E-2</v>
      </c>
    </row>
    <row r="408" spans="1:34" x14ac:dyDescent="0.2">
      <c r="A408" s="10">
        <v>43</v>
      </c>
      <c r="B408" s="10">
        <v>106.8</v>
      </c>
      <c r="C408" s="10">
        <f t="shared" si="96"/>
        <v>1.0679999999999999E-4</v>
      </c>
      <c r="D408" s="10"/>
      <c r="E408" s="10">
        <v>34.912999999999997</v>
      </c>
      <c r="F408" s="10"/>
      <c r="G408" s="10">
        <v>35.192999999999998</v>
      </c>
      <c r="H408" s="10">
        <v>34.935000000000002</v>
      </c>
      <c r="I408" s="10">
        <v>34.896999999999998</v>
      </c>
      <c r="J408" s="10">
        <v>34.628</v>
      </c>
      <c r="K408" s="10"/>
      <c r="L408" s="10">
        <f t="shared" si="97"/>
        <v>1.0679999999999999E-4</v>
      </c>
      <c r="M408" s="10"/>
      <c r="N408" s="10">
        <f t="shared" si="98"/>
        <v>2.9200000000000017</v>
      </c>
      <c r="O408" s="10">
        <f t="shared" si="99"/>
        <v>-1.1489999999999938</v>
      </c>
      <c r="P408" s="10"/>
      <c r="Q408" s="10">
        <f t="shared" si="100"/>
        <v>2.9200000000000059E-6</v>
      </c>
      <c r="R408" s="10">
        <f t="shared" si="101"/>
        <v>-114899.99999999907</v>
      </c>
      <c r="S408" s="10"/>
      <c r="T408" s="10">
        <f t="shared" si="102"/>
        <v>3491299.9999999995</v>
      </c>
      <c r="U408" s="10"/>
      <c r="V408" s="10">
        <f t="shared" si="103"/>
        <v>-1.2406179911250863</v>
      </c>
      <c r="W408" s="10"/>
      <c r="X408" s="10">
        <f t="shared" si="104"/>
        <v>1.5429871684207987</v>
      </c>
      <c r="Y408" s="10">
        <f t="shared" si="105"/>
        <v>2.0285712526925375</v>
      </c>
      <c r="Z408" s="10"/>
      <c r="AA408" s="10">
        <f t="shared" si="106"/>
        <v>-1.4533276823154084E-2</v>
      </c>
      <c r="AB408" s="10">
        <f t="shared" si="107"/>
        <v>1.171454623995416E-2</v>
      </c>
      <c r="AC408" s="10"/>
      <c r="AD408" s="10">
        <f t="shared" si="108"/>
        <v>6.5429871684207983</v>
      </c>
      <c r="AE408" s="10">
        <f t="shared" si="109"/>
        <v>-3.9714287473074625</v>
      </c>
      <c r="AF408" s="10"/>
      <c r="AG408" s="10">
        <f t="shared" si="110"/>
        <v>-1.4533276823153862E-2</v>
      </c>
      <c r="AH408" s="10">
        <f t="shared" si="111"/>
        <v>1.171454623995416E-2</v>
      </c>
    </row>
    <row r="409" spans="1:34" x14ac:dyDescent="0.2">
      <c r="A409" s="10">
        <v>44</v>
      </c>
      <c r="B409" s="10">
        <v>109.72</v>
      </c>
      <c r="C409" s="10">
        <f t="shared" si="96"/>
        <v>1.0972E-4</v>
      </c>
      <c r="D409" s="10"/>
      <c r="E409" s="10">
        <v>33.764000000000003</v>
      </c>
      <c r="F409" s="10"/>
      <c r="G409" s="10">
        <v>34.061999999999998</v>
      </c>
      <c r="H409" s="10">
        <v>33.771999999999998</v>
      </c>
      <c r="I409" s="10">
        <v>33.706000000000003</v>
      </c>
      <c r="J409" s="10">
        <v>33.514000000000003</v>
      </c>
      <c r="K409" s="10"/>
      <c r="L409" s="10">
        <f t="shared" si="97"/>
        <v>1.0972E-4</v>
      </c>
      <c r="M409" s="10"/>
      <c r="N409" s="10">
        <f t="shared" si="98"/>
        <v>2.9699999999999989</v>
      </c>
      <c r="O409" s="10">
        <f t="shared" si="99"/>
        <v>-1.1000000000000014</v>
      </c>
      <c r="P409" s="10"/>
      <c r="Q409" s="10">
        <f t="shared" si="100"/>
        <v>2.9699999999999936E-6</v>
      </c>
      <c r="R409" s="10">
        <f t="shared" si="101"/>
        <v>-110000.00000000047</v>
      </c>
      <c r="S409" s="10"/>
      <c r="T409" s="10">
        <f t="shared" si="102"/>
        <v>3376400.0000000005</v>
      </c>
      <c r="U409" s="10"/>
      <c r="V409" s="10">
        <f t="shared" si="103"/>
        <v>-1.2400901356390877</v>
      </c>
      <c r="W409" s="10"/>
      <c r="X409" s="10">
        <f t="shared" si="104"/>
        <v>1.5284538915976447</v>
      </c>
      <c r="Y409" s="10">
        <f t="shared" si="105"/>
        <v>2.0402857989324916</v>
      </c>
      <c r="Z409" s="10"/>
      <c r="AA409" s="10">
        <f t="shared" si="106"/>
        <v>-1.4384524682703903E-2</v>
      </c>
      <c r="AB409" s="10">
        <f t="shared" si="107"/>
        <v>1.1599579957380257E-2</v>
      </c>
      <c r="AC409" s="10"/>
      <c r="AD409" s="10">
        <f t="shared" si="108"/>
        <v>6.5284538915976444</v>
      </c>
      <c r="AE409" s="10">
        <f t="shared" si="109"/>
        <v>-3.9597142010675084</v>
      </c>
      <c r="AF409" s="10"/>
      <c r="AG409" s="10">
        <f t="shared" si="110"/>
        <v>-1.4384524682704125E-2</v>
      </c>
      <c r="AH409" s="10">
        <f t="shared" si="111"/>
        <v>1.1599579957380257E-2</v>
      </c>
    </row>
    <row r="410" spans="1:34" x14ac:dyDescent="0.2">
      <c r="A410" s="10">
        <v>45</v>
      </c>
      <c r="B410" s="10">
        <v>112.69</v>
      </c>
      <c r="C410" s="10">
        <f t="shared" si="96"/>
        <v>1.1268999999999999E-4</v>
      </c>
      <c r="D410" s="10"/>
      <c r="E410" s="10">
        <v>32.664000000000001</v>
      </c>
      <c r="F410" s="10"/>
      <c r="G410" s="10">
        <v>32.945</v>
      </c>
      <c r="H410" s="10">
        <v>32.652000000000001</v>
      </c>
      <c r="I410" s="10">
        <v>32.591000000000001</v>
      </c>
      <c r="J410" s="10">
        <v>32.468000000000004</v>
      </c>
      <c r="K410" s="10"/>
      <c r="L410" s="10">
        <f t="shared" si="97"/>
        <v>1.1268999999999999E-4</v>
      </c>
      <c r="M410" s="10"/>
      <c r="N410" s="10">
        <f t="shared" si="98"/>
        <v>3.0100000000000051</v>
      </c>
      <c r="O410" s="10">
        <f t="shared" si="99"/>
        <v>-1.0680000000000014</v>
      </c>
      <c r="P410" s="10"/>
      <c r="Q410" s="10">
        <f t="shared" si="100"/>
        <v>3.01E-6</v>
      </c>
      <c r="R410" s="10">
        <f t="shared" si="101"/>
        <v>-106800</v>
      </c>
      <c r="S410" s="10"/>
      <c r="T410" s="10">
        <f t="shared" si="102"/>
        <v>3266400</v>
      </c>
      <c r="U410" s="10"/>
      <c r="V410" s="10">
        <f t="shared" si="103"/>
        <v>-1.2611187024446278</v>
      </c>
      <c r="W410" s="10"/>
      <c r="X410" s="10">
        <f t="shared" si="104"/>
        <v>1.5140693669149408</v>
      </c>
      <c r="Y410" s="10">
        <f t="shared" si="105"/>
        <v>2.0518853788898719</v>
      </c>
      <c r="Z410" s="10"/>
      <c r="AA410" s="10">
        <f t="shared" si="106"/>
        <v>-1.4437261761247822E-2</v>
      </c>
      <c r="AB410" s="10">
        <f t="shared" si="107"/>
        <v>1.144798006187786E-2</v>
      </c>
      <c r="AC410" s="10"/>
      <c r="AD410" s="10">
        <f t="shared" si="108"/>
        <v>6.5140693669149403</v>
      </c>
      <c r="AE410" s="10">
        <f t="shared" si="109"/>
        <v>-3.9481146211101281</v>
      </c>
      <c r="AF410" s="10"/>
      <c r="AG410" s="10">
        <f t="shared" si="110"/>
        <v>-1.4437261761247377E-2</v>
      </c>
      <c r="AH410" s="10">
        <f t="shared" si="111"/>
        <v>1.144798006187786E-2</v>
      </c>
    </row>
    <row r="411" spans="1:34" x14ac:dyDescent="0.2">
      <c r="A411" s="10">
        <v>46</v>
      </c>
      <c r="B411" s="10">
        <v>115.7</v>
      </c>
      <c r="C411" s="10">
        <f t="shared" si="96"/>
        <v>1.1569999999999999E-4</v>
      </c>
      <c r="D411" s="10"/>
      <c r="E411" s="10">
        <v>31.596</v>
      </c>
      <c r="F411" s="10"/>
      <c r="G411" s="10">
        <v>31.898</v>
      </c>
      <c r="H411" s="10">
        <v>31.568999999999999</v>
      </c>
      <c r="I411" s="10">
        <v>31.484999999999999</v>
      </c>
      <c r="J411" s="10">
        <v>31.431000000000001</v>
      </c>
      <c r="K411" s="10"/>
      <c r="L411" s="10">
        <f t="shared" si="97"/>
        <v>1.1569999999999999E-4</v>
      </c>
      <c r="M411" s="10"/>
      <c r="N411" s="10">
        <f t="shared" si="98"/>
        <v>3.0600000000000023</v>
      </c>
      <c r="O411" s="10">
        <f t="shared" si="99"/>
        <v>-1.0120000000000005</v>
      </c>
      <c r="P411" s="10"/>
      <c r="Q411" s="10">
        <f t="shared" si="100"/>
        <v>3.0600000000000012E-6</v>
      </c>
      <c r="R411" s="10">
        <f t="shared" si="101"/>
        <v>-101200</v>
      </c>
      <c r="S411" s="10"/>
      <c r="T411" s="10">
        <f t="shared" si="102"/>
        <v>3159600</v>
      </c>
      <c r="U411" s="10"/>
      <c r="V411" s="10">
        <f t="shared" si="103"/>
        <v>-1.2470699637657834</v>
      </c>
      <c r="W411" s="10"/>
      <c r="X411" s="10">
        <f t="shared" si="104"/>
        <v>1.4996321051536929</v>
      </c>
      <c r="Y411" s="10">
        <f t="shared" si="105"/>
        <v>2.0633333589517497</v>
      </c>
      <c r="Z411" s="10"/>
      <c r="AA411" s="10">
        <f t="shared" si="106"/>
        <v>-1.4137820142721358E-2</v>
      </c>
      <c r="AB411" s="10">
        <f t="shared" si="107"/>
        <v>1.1336829972257156E-2</v>
      </c>
      <c r="AC411" s="10"/>
      <c r="AD411" s="10">
        <f t="shared" si="108"/>
        <v>6.4996321051536929</v>
      </c>
      <c r="AE411" s="10">
        <f t="shared" si="109"/>
        <v>-3.9366666410482503</v>
      </c>
      <c r="AF411" s="10"/>
      <c r="AG411" s="10">
        <f t="shared" si="110"/>
        <v>-1.413782014272158E-2</v>
      </c>
      <c r="AH411" s="10">
        <f t="shared" si="111"/>
        <v>1.1336829972257156E-2</v>
      </c>
    </row>
    <row r="412" spans="1:34" x14ac:dyDescent="0.2">
      <c r="A412" s="10">
        <v>47</v>
      </c>
      <c r="B412" s="10">
        <v>118.76</v>
      </c>
      <c r="C412" s="10">
        <f t="shared" si="96"/>
        <v>1.1875999999999999E-4</v>
      </c>
      <c r="D412" s="10"/>
      <c r="E412" s="10">
        <v>30.584</v>
      </c>
      <c r="F412" s="10"/>
      <c r="G412" s="10">
        <v>30.864999999999998</v>
      </c>
      <c r="H412" s="10">
        <v>30.556000000000001</v>
      </c>
      <c r="I412" s="10">
        <v>30.451000000000001</v>
      </c>
      <c r="J412" s="10">
        <v>30.462</v>
      </c>
      <c r="K412" s="10"/>
      <c r="L412" s="10">
        <f t="shared" si="97"/>
        <v>1.1875999999999999E-4</v>
      </c>
      <c r="M412" s="10"/>
      <c r="N412" s="10">
        <f t="shared" si="98"/>
        <v>3.0899999999999892</v>
      </c>
      <c r="O412" s="10">
        <f t="shared" si="99"/>
        <v>-0.99699999999999989</v>
      </c>
      <c r="P412" s="10"/>
      <c r="Q412" s="10">
        <f t="shared" si="100"/>
        <v>3.0899999999999992E-6</v>
      </c>
      <c r="R412" s="10">
        <f t="shared" si="101"/>
        <v>-99700</v>
      </c>
      <c r="S412" s="10"/>
      <c r="T412" s="10">
        <f t="shared" si="102"/>
        <v>3058400</v>
      </c>
      <c r="U412" s="10"/>
      <c r="V412" s="10">
        <f t="shared" si="103"/>
        <v>-1.2902652325773372</v>
      </c>
      <c r="W412" s="10"/>
      <c r="X412" s="10">
        <f t="shared" si="104"/>
        <v>1.4854942850109716</v>
      </c>
      <c r="Y412" s="10">
        <f t="shared" si="105"/>
        <v>2.0746701889240069</v>
      </c>
      <c r="Z412" s="10"/>
      <c r="AA412" s="10">
        <f t="shared" si="106"/>
        <v>-1.4393353290588218E-2</v>
      </c>
      <c r="AB412" s="10">
        <f t="shared" si="107"/>
        <v>1.1155344596736061E-2</v>
      </c>
      <c r="AC412" s="10"/>
      <c r="AD412" s="10">
        <f t="shared" si="108"/>
        <v>6.4854942850109714</v>
      </c>
      <c r="AE412" s="10">
        <f t="shared" si="109"/>
        <v>-3.9253298110759931</v>
      </c>
      <c r="AF412" s="10"/>
      <c r="AG412" s="10">
        <f t="shared" si="110"/>
        <v>-1.4393353290587996E-2</v>
      </c>
      <c r="AH412" s="10">
        <f t="shared" si="111"/>
        <v>1.1155344596736061E-2</v>
      </c>
    </row>
    <row r="413" spans="1:34" x14ac:dyDescent="0.2">
      <c r="A413" s="10">
        <v>48</v>
      </c>
      <c r="B413" s="10">
        <v>121.85</v>
      </c>
      <c r="C413" s="10">
        <f t="shared" si="96"/>
        <v>1.2184999999999999E-4</v>
      </c>
      <c r="D413" s="10"/>
      <c r="E413" s="10">
        <v>29.587</v>
      </c>
      <c r="F413" s="10"/>
      <c r="G413" s="10">
        <v>29.876999999999999</v>
      </c>
      <c r="H413" s="10">
        <v>29.53</v>
      </c>
      <c r="I413" s="10">
        <v>29.457999999999998</v>
      </c>
      <c r="J413" s="10">
        <v>29.481999999999999</v>
      </c>
      <c r="K413" s="10"/>
      <c r="L413" s="10">
        <f t="shared" si="97"/>
        <v>1.2184999999999999E-4</v>
      </c>
      <c r="M413" s="10"/>
      <c r="N413" s="10">
        <f t="shared" si="98"/>
        <v>3.1400000000000006</v>
      </c>
      <c r="O413" s="10">
        <f t="shared" si="99"/>
        <v>-0.94000000000000128</v>
      </c>
      <c r="P413" s="10"/>
      <c r="Q413" s="10">
        <f t="shared" si="100"/>
        <v>3.1399999999999869E-6</v>
      </c>
      <c r="R413" s="10">
        <f t="shared" si="101"/>
        <v>-94000</v>
      </c>
      <c r="S413" s="10"/>
      <c r="T413" s="10">
        <f t="shared" si="102"/>
        <v>2958700</v>
      </c>
      <c r="U413" s="10"/>
      <c r="V413" s="10">
        <f t="shared" si="103"/>
        <v>-1.268970183006296</v>
      </c>
      <c r="W413" s="10"/>
      <c r="X413" s="10">
        <f t="shared" si="104"/>
        <v>1.4711009317203834</v>
      </c>
      <c r="Y413" s="10">
        <f t="shared" si="105"/>
        <v>2.085825533520743</v>
      </c>
      <c r="Z413" s="10"/>
      <c r="AA413" s="10">
        <f t="shared" si="106"/>
        <v>-1.4021783660055354E-2</v>
      </c>
      <c r="AB413" s="10">
        <f t="shared" si="107"/>
        <v>1.1049734538944644E-2</v>
      </c>
      <c r="AC413" s="10"/>
      <c r="AD413" s="10">
        <f t="shared" si="108"/>
        <v>6.4711009317203834</v>
      </c>
      <c r="AE413" s="10">
        <f t="shared" si="109"/>
        <v>-3.914174466479257</v>
      </c>
      <c r="AF413" s="10"/>
      <c r="AG413" s="10">
        <f t="shared" si="110"/>
        <v>-1.4021783660055576E-2</v>
      </c>
      <c r="AH413" s="10">
        <f t="shared" si="111"/>
        <v>1.1049734538944644E-2</v>
      </c>
    </row>
    <row r="414" spans="1:34" x14ac:dyDescent="0.2">
      <c r="A414" s="10">
        <v>49</v>
      </c>
      <c r="B414" s="10">
        <v>124.99</v>
      </c>
      <c r="C414" s="10">
        <f t="shared" si="96"/>
        <v>1.2498999999999998E-4</v>
      </c>
      <c r="D414" s="10"/>
      <c r="E414" s="10">
        <v>28.646999999999998</v>
      </c>
      <c r="F414" s="10"/>
      <c r="G414" s="10">
        <v>28.943999999999999</v>
      </c>
      <c r="H414" s="10">
        <v>28.603000000000002</v>
      </c>
      <c r="I414" s="10">
        <v>28.471</v>
      </c>
      <c r="J414" s="10">
        <v>28.57</v>
      </c>
      <c r="K414" s="10"/>
      <c r="L414" s="10">
        <f t="shared" si="97"/>
        <v>1.2498999999999998E-4</v>
      </c>
      <c r="M414" s="10"/>
      <c r="N414" s="10">
        <f t="shared" si="98"/>
        <v>3.1700000000000017</v>
      </c>
      <c r="O414" s="10">
        <f t="shared" si="99"/>
        <v>-0.90299999999999869</v>
      </c>
      <c r="P414" s="10"/>
      <c r="Q414" s="10">
        <f t="shared" si="100"/>
        <v>3.170000000000012E-6</v>
      </c>
      <c r="R414" s="10">
        <f t="shared" si="101"/>
        <v>-90300</v>
      </c>
      <c r="S414" s="10"/>
      <c r="T414" s="10">
        <f t="shared" si="102"/>
        <v>2864700</v>
      </c>
      <c r="U414" s="10"/>
      <c r="V414" s="10">
        <f t="shared" si="103"/>
        <v>-1.2788247921578684</v>
      </c>
      <c r="W414" s="10"/>
      <c r="X414" s="10">
        <f t="shared" si="104"/>
        <v>1.457079148060328</v>
      </c>
      <c r="Y414" s="10">
        <f t="shared" si="105"/>
        <v>2.0968752680596876</v>
      </c>
      <c r="Z414" s="10"/>
      <c r="AA414" s="10">
        <f t="shared" si="106"/>
        <v>-1.3910072264211815E-2</v>
      </c>
      <c r="AB414" s="10">
        <f t="shared" si="107"/>
        <v>1.087723068047497E-2</v>
      </c>
      <c r="AC414" s="10"/>
      <c r="AD414" s="10">
        <f t="shared" si="108"/>
        <v>6.4570791480603278</v>
      </c>
      <c r="AE414" s="10">
        <f t="shared" si="109"/>
        <v>-3.9031247319403124</v>
      </c>
      <c r="AF414" s="10"/>
      <c r="AG414" s="10">
        <f t="shared" si="110"/>
        <v>-1.3910072264211593E-2</v>
      </c>
      <c r="AH414" s="10">
        <f t="shared" si="111"/>
        <v>1.087723068047497E-2</v>
      </c>
    </row>
    <row r="415" spans="1:34" x14ac:dyDescent="0.2">
      <c r="A415" s="10">
        <v>50</v>
      </c>
      <c r="B415" s="10">
        <v>128.16</v>
      </c>
      <c r="C415" s="10">
        <f t="shared" si="96"/>
        <v>1.2815999999999999E-4</v>
      </c>
      <c r="D415" s="10"/>
      <c r="E415" s="10">
        <v>27.744</v>
      </c>
      <c r="F415" s="10"/>
      <c r="G415" s="10">
        <v>28.016999999999999</v>
      </c>
      <c r="H415" s="10">
        <v>27.692</v>
      </c>
      <c r="I415" s="10">
        <v>27.561</v>
      </c>
      <c r="J415" s="10">
        <v>27.704000000000001</v>
      </c>
      <c r="K415" s="10"/>
      <c r="L415" s="10">
        <f t="shared" si="97"/>
        <v>1.2815999999999999E-4</v>
      </c>
      <c r="M415" s="10"/>
      <c r="N415" s="10">
        <f t="shared" si="98"/>
        <v>3.210000000000008</v>
      </c>
      <c r="O415" s="10">
        <f t="shared" si="99"/>
        <v>-0.87199999999999989</v>
      </c>
      <c r="P415" s="10"/>
      <c r="Q415" s="10">
        <f t="shared" si="100"/>
        <v>3.2100000000000184E-6</v>
      </c>
      <c r="R415" s="10">
        <f t="shared" si="101"/>
        <v>-87200</v>
      </c>
      <c r="S415" s="10"/>
      <c r="T415" s="10">
        <f t="shared" si="102"/>
        <v>2774400</v>
      </c>
      <c r="U415" s="10"/>
      <c r="V415" s="10">
        <f t="shared" si="103"/>
        <v>-1.2909038273642259</v>
      </c>
      <c r="W415" s="10"/>
      <c r="X415" s="10">
        <f t="shared" si="104"/>
        <v>1.4431690757961162</v>
      </c>
      <c r="Y415" s="10">
        <f t="shared" si="105"/>
        <v>2.1077524987401626</v>
      </c>
      <c r="Z415" s="10"/>
      <c r="AA415" s="10">
        <f t="shared" si="106"/>
        <v>-1.3869084962508271E-2</v>
      </c>
      <c r="AB415" s="10">
        <f t="shared" si="107"/>
        <v>1.0743701171625375E-2</v>
      </c>
      <c r="AC415" s="10"/>
      <c r="AD415" s="10">
        <f t="shared" si="108"/>
        <v>6.4431690757961162</v>
      </c>
      <c r="AE415" s="10">
        <f t="shared" si="109"/>
        <v>-3.8922475012598374</v>
      </c>
      <c r="AF415" s="10"/>
      <c r="AG415" s="10">
        <f t="shared" si="110"/>
        <v>-1.3869084962508715E-2</v>
      </c>
      <c r="AH415" s="10">
        <f t="shared" si="111"/>
        <v>1.0743701171625375E-2</v>
      </c>
    </row>
    <row r="416" spans="1:34" x14ac:dyDescent="0.2">
      <c r="A416" s="10">
        <v>51</v>
      </c>
      <c r="B416" s="10">
        <v>131.37</v>
      </c>
      <c r="C416" s="10">
        <f t="shared" si="96"/>
        <v>1.3137000000000001E-4</v>
      </c>
      <c r="D416" s="10"/>
      <c r="E416" s="10">
        <v>26.872</v>
      </c>
      <c r="F416" s="10"/>
      <c r="G416" s="10">
        <v>27.164000000000001</v>
      </c>
      <c r="H416" s="10">
        <v>26.821999999999999</v>
      </c>
      <c r="I416" s="10">
        <v>26.661999999999999</v>
      </c>
      <c r="J416" s="10">
        <v>26.841999999999999</v>
      </c>
      <c r="K416" s="10"/>
      <c r="L416" s="10">
        <f t="shared" si="97"/>
        <v>1.3137000000000001E-4</v>
      </c>
      <c r="M416" s="10"/>
      <c r="N416" s="10">
        <f t="shared" si="98"/>
        <v>3.2400000000000091</v>
      </c>
      <c r="O416" s="10">
        <f t="shared" si="99"/>
        <v>-0.82999999999999829</v>
      </c>
      <c r="P416" s="10"/>
      <c r="Q416" s="10">
        <f t="shared" si="100"/>
        <v>3.2400000000000029E-6</v>
      </c>
      <c r="R416" s="10">
        <f t="shared" si="101"/>
        <v>-83000</v>
      </c>
      <c r="S416" s="10"/>
      <c r="T416" s="10">
        <f t="shared" si="102"/>
        <v>2687200</v>
      </c>
      <c r="U416" s="10"/>
      <c r="V416" s="10">
        <f t="shared" si="103"/>
        <v>-1.2877323645669894</v>
      </c>
      <c r="W416" s="10"/>
      <c r="X416" s="10">
        <f t="shared" si="104"/>
        <v>1.4292999908336079</v>
      </c>
      <c r="Y416" s="10">
        <f t="shared" si="105"/>
        <v>2.1184961999117879</v>
      </c>
      <c r="Z416" s="10"/>
      <c r="AA416" s="10">
        <f t="shared" si="106"/>
        <v>-1.3625656267347352E-2</v>
      </c>
      <c r="AB416" s="10">
        <f t="shared" si="107"/>
        <v>1.0581124340948822E-2</v>
      </c>
      <c r="AC416" s="10"/>
      <c r="AD416" s="10">
        <f t="shared" si="108"/>
        <v>6.4292999908336075</v>
      </c>
      <c r="AE416" s="10">
        <f t="shared" si="109"/>
        <v>-3.8815038000882121</v>
      </c>
      <c r="AF416" s="10"/>
      <c r="AG416" s="10">
        <f t="shared" si="110"/>
        <v>-1.3625656267347352E-2</v>
      </c>
      <c r="AH416" s="10">
        <f t="shared" si="111"/>
        <v>1.0581124340948822E-2</v>
      </c>
    </row>
    <row r="417" spans="1:34" x14ac:dyDescent="0.2">
      <c r="A417" s="10">
        <v>52</v>
      </c>
      <c r="B417" s="10">
        <v>134.61000000000001</v>
      </c>
      <c r="C417" s="10">
        <f t="shared" si="96"/>
        <v>1.3461000000000001E-4</v>
      </c>
      <c r="D417" s="10"/>
      <c r="E417" s="10">
        <v>26.042000000000002</v>
      </c>
      <c r="F417" s="10"/>
      <c r="G417" s="10">
        <v>26.326000000000001</v>
      </c>
      <c r="H417" s="10">
        <v>25.984000000000002</v>
      </c>
      <c r="I417" s="10">
        <v>25.826000000000001</v>
      </c>
      <c r="J417" s="10">
        <v>26.033000000000001</v>
      </c>
      <c r="K417" s="10"/>
      <c r="L417" s="10">
        <f t="shared" si="97"/>
        <v>1.3461000000000001E-4</v>
      </c>
      <c r="M417" s="10"/>
      <c r="N417" s="10">
        <f t="shared" si="98"/>
        <v>3.2799999999999727</v>
      </c>
      <c r="O417" s="10">
        <f t="shared" si="99"/>
        <v>-0.81700000000000017</v>
      </c>
      <c r="P417" s="10"/>
      <c r="Q417" s="10">
        <f t="shared" si="100"/>
        <v>3.279999999999955E-6</v>
      </c>
      <c r="R417" s="10">
        <f t="shared" si="101"/>
        <v>-81700</v>
      </c>
      <c r="S417" s="10"/>
      <c r="T417" s="10">
        <f t="shared" si="102"/>
        <v>2604200</v>
      </c>
      <c r="U417" s="10"/>
      <c r="V417" s="10">
        <f t="shared" si="103"/>
        <v>-1.3240140952614303</v>
      </c>
      <c r="W417" s="10"/>
      <c r="X417" s="10">
        <f t="shared" si="104"/>
        <v>1.4156743345662606</v>
      </c>
      <c r="Y417" s="10">
        <f t="shared" si="105"/>
        <v>2.1290773242527368</v>
      </c>
      <c r="Z417" s="10"/>
      <c r="AA417" s="10">
        <f t="shared" si="106"/>
        <v>-1.3843159657312309E-2</v>
      </c>
      <c r="AB417" s="10">
        <f t="shared" si="107"/>
        <v>1.045544734520254E-2</v>
      </c>
      <c r="AC417" s="10"/>
      <c r="AD417" s="10">
        <f t="shared" si="108"/>
        <v>6.4156743345662601</v>
      </c>
      <c r="AE417" s="10">
        <f t="shared" si="109"/>
        <v>-3.8709226757472632</v>
      </c>
      <c r="AF417" s="10"/>
      <c r="AG417" s="10">
        <f t="shared" si="110"/>
        <v>-1.3843159657311865E-2</v>
      </c>
      <c r="AH417" s="10">
        <f t="shared" si="111"/>
        <v>1.045544734520254E-2</v>
      </c>
    </row>
    <row r="418" spans="1:34" x14ac:dyDescent="0.2">
      <c r="A418" s="10">
        <v>53</v>
      </c>
      <c r="B418" s="10">
        <v>137.88999999999999</v>
      </c>
      <c r="C418" s="10">
        <f t="shared" si="96"/>
        <v>1.3788999999999997E-4</v>
      </c>
      <c r="D418" s="10"/>
      <c r="E418" s="10">
        <v>25.225000000000001</v>
      </c>
      <c r="F418" s="10"/>
      <c r="G418" s="10">
        <v>25.521999999999998</v>
      </c>
      <c r="H418" s="10">
        <v>25.167000000000002</v>
      </c>
      <c r="I418" s="10">
        <v>25.006</v>
      </c>
      <c r="J418" s="10">
        <v>25.202999999999999</v>
      </c>
      <c r="K418" s="10"/>
      <c r="L418" s="10">
        <f t="shared" si="97"/>
        <v>1.3788999999999997E-4</v>
      </c>
      <c r="M418" s="10"/>
      <c r="N418" s="10">
        <f t="shared" si="98"/>
        <v>3.3000000000000114</v>
      </c>
      <c r="O418" s="10">
        <f t="shared" si="99"/>
        <v>-0.76700000000000301</v>
      </c>
      <c r="P418" s="10"/>
      <c r="Q418" s="10">
        <f t="shared" si="100"/>
        <v>3.300000000000026E-6</v>
      </c>
      <c r="R418" s="10">
        <f t="shared" si="101"/>
        <v>-76700</v>
      </c>
      <c r="S418" s="10"/>
      <c r="T418" s="10">
        <f t="shared" si="102"/>
        <v>2522500</v>
      </c>
      <c r="U418" s="10"/>
      <c r="V418" s="10">
        <f t="shared" si="103"/>
        <v>-1.3056193840539674</v>
      </c>
      <c r="W418" s="10"/>
      <c r="X418" s="10">
        <f t="shared" si="104"/>
        <v>1.4018311749089483</v>
      </c>
      <c r="Y418" s="10">
        <f t="shared" si="105"/>
        <v>2.1395327715979393</v>
      </c>
      <c r="Z418" s="10"/>
      <c r="AA418" s="10">
        <f t="shared" si="106"/>
        <v>-1.3410234247779318E-2</v>
      </c>
      <c r="AB418" s="10">
        <f t="shared" si="107"/>
        <v>1.0271166629082895E-2</v>
      </c>
      <c r="AC418" s="10"/>
      <c r="AD418" s="10">
        <f t="shared" si="108"/>
        <v>6.4018311749089483</v>
      </c>
      <c r="AE418" s="10">
        <f t="shared" si="109"/>
        <v>-3.8604672284020607</v>
      </c>
      <c r="AF418" s="10"/>
      <c r="AG418" s="10">
        <f t="shared" si="110"/>
        <v>-1.3410234247778874E-2</v>
      </c>
      <c r="AH418" s="10">
        <f t="shared" si="111"/>
        <v>1.0271166629082895E-2</v>
      </c>
    </row>
    <row r="419" spans="1:34" x14ac:dyDescent="0.2">
      <c r="A419" s="10">
        <v>54</v>
      </c>
      <c r="B419" s="10">
        <v>141.19</v>
      </c>
      <c r="C419" s="10">
        <f t="shared" si="96"/>
        <v>1.4118999999999999E-4</v>
      </c>
      <c r="D419" s="10"/>
      <c r="E419" s="10">
        <v>24.457999999999998</v>
      </c>
      <c r="F419" s="10"/>
      <c r="G419" s="10">
        <v>24.768999999999998</v>
      </c>
      <c r="H419" s="10">
        <v>24.41</v>
      </c>
      <c r="I419" s="10">
        <v>24.225000000000001</v>
      </c>
      <c r="J419" s="10">
        <v>24.43</v>
      </c>
      <c r="K419" s="10"/>
      <c r="L419" s="10">
        <f t="shared" si="97"/>
        <v>1.4118999999999999E-4</v>
      </c>
      <c r="M419" s="10"/>
      <c r="N419" s="10">
        <f t="shared" si="98"/>
        <v>3.3400000000000034</v>
      </c>
      <c r="O419" s="10">
        <f t="shared" si="99"/>
        <v>-0.75199999999999889</v>
      </c>
      <c r="P419" s="10"/>
      <c r="Q419" s="10">
        <f t="shared" si="100"/>
        <v>3.3400000000000053E-6</v>
      </c>
      <c r="R419" s="10">
        <f t="shared" si="101"/>
        <v>-75200</v>
      </c>
      <c r="S419" s="10"/>
      <c r="T419" s="10">
        <f t="shared" si="102"/>
        <v>2445800</v>
      </c>
      <c r="U419" s="10"/>
      <c r="V419" s="10">
        <f t="shared" si="103"/>
        <v>-1.335687857888326</v>
      </c>
      <c r="W419" s="10"/>
      <c r="X419" s="10">
        <f t="shared" si="104"/>
        <v>1.3884209406611689</v>
      </c>
      <c r="Y419" s="10">
        <f t="shared" si="105"/>
        <v>2.1498039382270222</v>
      </c>
      <c r="Z419" s="10"/>
      <c r="AA419" s="10">
        <f t="shared" si="106"/>
        <v>-1.3562660596079024E-2</v>
      </c>
      <c r="AB419" s="10">
        <f t="shared" si="107"/>
        <v>1.0154064451496581E-2</v>
      </c>
      <c r="AC419" s="10"/>
      <c r="AD419" s="10">
        <f t="shared" si="108"/>
        <v>6.3884209406611694</v>
      </c>
      <c r="AE419" s="10">
        <f t="shared" si="109"/>
        <v>-3.8501960617729778</v>
      </c>
      <c r="AF419" s="10"/>
      <c r="AG419" s="10">
        <f t="shared" si="110"/>
        <v>-1.3562660596079468E-2</v>
      </c>
      <c r="AH419" s="10">
        <f t="shared" si="111"/>
        <v>1.0154064451496581E-2</v>
      </c>
    </row>
    <row r="420" spans="1:34" x14ac:dyDescent="0.2">
      <c r="A420" s="10">
        <v>55</v>
      </c>
      <c r="B420" s="10">
        <v>144.53</v>
      </c>
      <c r="C420" s="10">
        <f t="shared" si="96"/>
        <v>1.4453E-4</v>
      </c>
      <c r="D420" s="10"/>
      <c r="E420" s="10">
        <v>23.706</v>
      </c>
      <c r="F420" s="10"/>
      <c r="G420" s="10">
        <v>24.009</v>
      </c>
      <c r="H420" s="10">
        <v>23.675000000000001</v>
      </c>
      <c r="I420" s="10">
        <v>23.484999999999999</v>
      </c>
      <c r="J420" s="10">
        <v>23.652999999999999</v>
      </c>
      <c r="K420" s="10"/>
      <c r="L420" s="10">
        <f t="shared" si="97"/>
        <v>1.4453E-4</v>
      </c>
      <c r="M420" s="10"/>
      <c r="N420" s="10">
        <f t="shared" si="98"/>
        <v>3.3700000000000045</v>
      </c>
      <c r="O420" s="10">
        <f t="shared" si="99"/>
        <v>-0.71300000000000097</v>
      </c>
      <c r="P420" s="10"/>
      <c r="Q420" s="10">
        <f t="shared" si="100"/>
        <v>3.3699999999999898E-6</v>
      </c>
      <c r="R420" s="10">
        <f t="shared" si="101"/>
        <v>-71300</v>
      </c>
      <c r="S420" s="10"/>
      <c r="T420" s="10">
        <f t="shared" si="102"/>
        <v>2370600</v>
      </c>
      <c r="U420" s="10"/>
      <c r="V420" s="10">
        <f t="shared" si="103"/>
        <v>-1.3249164599722929</v>
      </c>
      <c r="W420" s="10"/>
      <c r="X420" s="10">
        <f t="shared" si="104"/>
        <v>1.3748582800650899</v>
      </c>
      <c r="Y420" s="10">
        <f t="shared" si="105"/>
        <v>2.1599580026785188</v>
      </c>
      <c r="Z420" s="10"/>
      <c r="AA420" s="10">
        <f t="shared" si="106"/>
        <v>-1.3262640746855459E-2</v>
      </c>
      <c r="AB420" s="10">
        <f t="shared" si="107"/>
        <v>1.0010171318373562E-2</v>
      </c>
      <c r="AC420" s="10"/>
      <c r="AD420" s="10">
        <f t="shared" si="108"/>
        <v>6.3748582800650899</v>
      </c>
      <c r="AE420" s="10">
        <f t="shared" si="109"/>
        <v>-3.8400419973214812</v>
      </c>
      <c r="AF420" s="10"/>
      <c r="AG420" s="10">
        <f t="shared" si="110"/>
        <v>-1.3262640746855681E-2</v>
      </c>
      <c r="AH420" s="10">
        <f t="shared" si="111"/>
        <v>1.0010171318373562E-2</v>
      </c>
    </row>
    <row r="421" spans="1:34" x14ac:dyDescent="0.2">
      <c r="A421" s="10">
        <v>56</v>
      </c>
      <c r="B421" s="10">
        <v>147.9</v>
      </c>
      <c r="C421" s="10">
        <f t="shared" si="96"/>
        <v>1.4789999999999999E-4</v>
      </c>
      <c r="D421" s="10"/>
      <c r="E421" s="10">
        <v>22.992999999999999</v>
      </c>
      <c r="F421" s="10"/>
      <c r="G421" s="10">
        <v>23.315000000000001</v>
      </c>
      <c r="H421" s="10">
        <v>22.992000000000001</v>
      </c>
      <c r="I421" s="10">
        <v>22.762</v>
      </c>
      <c r="J421" s="10">
        <v>22.905000000000001</v>
      </c>
      <c r="K421" s="10"/>
      <c r="L421" s="10">
        <f t="shared" si="97"/>
        <v>1.4789999999999999E-4</v>
      </c>
      <c r="M421" s="10"/>
      <c r="N421" s="10">
        <f t="shared" si="98"/>
        <v>3.4000000000000057</v>
      </c>
      <c r="O421" s="10">
        <f t="shared" si="99"/>
        <v>-0.6839999999999975</v>
      </c>
      <c r="P421" s="10"/>
      <c r="Q421" s="10">
        <f t="shared" si="100"/>
        <v>3.4000000000000013E-6</v>
      </c>
      <c r="R421" s="10">
        <f t="shared" si="101"/>
        <v>-68400</v>
      </c>
      <c r="S421" s="10"/>
      <c r="T421" s="10">
        <f t="shared" si="102"/>
        <v>2299300</v>
      </c>
      <c r="U421" s="10"/>
      <c r="V421" s="10">
        <f t="shared" si="103"/>
        <v>-1.3287268424789802</v>
      </c>
      <c r="W421" s="10"/>
      <c r="X421" s="10">
        <f t="shared" si="104"/>
        <v>1.3615956393182345</v>
      </c>
      <c r="Y421" s="10">
        <f t="shared" si="105"/>
        <v>2.1699681739968923</v>
      </c>
      <c r="Z421" s="10"/>
      <c r="AA421" s="10">
        <f t="shared" si="106"/>
        <v>-1.3115535830244829E-2</v>
      </c>
      <c r="AB421" s="10">
        <f t="shared" si="107"/>
        <v>9.8707540262945592E-3</v>
      </c>
      <c r="AC421" s="10"/>
      <c r="AD421" s="10">
        <f t="shared" si="108"/>
        <v>6.3615956393182342</v>
      </c>
      <c r="AE421" s="10">
        <f t="shared" si="109"/>
        <v>-3.8300318260031077</v>
      </c>
      <c r="AF421" s="10"/>
      <c r="AG421" s="10">
        <f t="shared" si="110"/>
        <v>-1.3115535830245051E-2</v>
      </c>
      <c r="AH421" s="10">
        <f t="shared" si="111"/>
        <v>9.8707540262945592E-3</v>
      </c>
    </row>
    <row r="422" spans="1:34" x14ac:dyDescent="0.2">
      <c r="A422" s="10">
        <v>57</v>
      </c>
      <c r="B422" s="10">
        <v>151.30000000000001</v>
      </c>
      <c r="C422" s="10">
        <f t="shared" si="96"/>
        <v>1.5129999999999999E-4</v>
      </c>
      <c r="D422" s="10"/>
      <c r="E422" s="10">
        <v>22.309000000000001</v>
      </c>
      <c r="F422" s="10"/>
      <c r="G422" s="10">
        <v>22.611000000000001</v>
      </c>
      <c r="H422" s="10">
        <v>22.321000000000002</v>
      </c>
      <c r="I422" s="10">
        <v>22.096</v>
      </c>
      <c r="J422" s="10">
        <v>22.209</v>
      </c>
      <c r="K422" s="10"/>
      <c r="L422" s="10">
        <f t="shared" si="97"/>
        <v>1.5129999999999999E-4</v>
      </c>
      <c r="M422" s="10"/>
      <c r="N422" s="10">
        <f t="shared" si="98"/>
        <v>3.4199999999999875</v>
      </c>
      <c r="O422" s="10">
        <f t="shared" si="99"/>
        <v>-0.66300000000000026</v>
      </c>
      <c r="P422" s="10"/>
      <c r="Q422" s="10">
        <f t="shared" si="100"/>
        <v>3.419999999999991E-6</v>
      </c>
      <c r="R422" s="10">
        <f t="shared" si="101"/>
        <v>-66300</v>
      </c>
      <c r="S422" s="10"/>
      <c r="T422" s="10">
        <f t="shared" si="102"/>
        <v>2230900</v>
      </c>
      <c r="U422" s="10"/>
      <c r="V422" s="10">
        <f t="shared" si="103"/>
        <v>-1.3497203830997426</v>
      </c>
      <c r="W422" s="10"/>
      <c r="X422" s="10">
        <f t="shared" si="104"/>
        <v>1.3484801034879896</v>
      </c>
      <c r="Y422" s="10">
        <f t="shared" si="105"/>
        <v>2.1798389280231869</v>
      </c>
      <c r="Z422" s="10"/>
      <c r="AA422" s="10">
        <f t="shared" si="106"/>
        <v>-1.3102449377160319E-2</v>
      </c>
      <c r="AB422" s="10">
        <f t="shared" si="107"/>
        <v>9.7075287157397661E-3</v>
      </c>
      <c r="AC422" s="10"/>
      <c r="AD422" s="10">
        <f t="shared" si="108"/>
        <v>6.3484801034879892</v>
      </c>
      <c r="AE422" s="10">
        <f t="shared" si="109"/>
        <v>-3.8201610719768131</v>
      </c>
      <c r="AF422" s="10"/>
      <c r="AG422" s="10">
        <f t="shared" si="110"/>
        <v>-1.3102449377159431E-2</v>
      </c>
      <c r="AH422" s="10">
        <f t="shared" si="111"/>
        <v>9.707528715739322E-3</v>
      </c>
    </row>
    <row r="423" spans="1:34" x14ac:dyDescent="0.2">
      <c r="A423" s="10">
        <v>58</v>
      </c>
      <c r="B423" s="10">
        <v>154.72</v>
      </c>
      <c r="C423" s="10">
        <f t="shared" si="96"/>
        <v>1.5471999999999998E-4</v>
      </c>
      <c r="D423" s="10"/>
      <c r="E423" s="10">
        <v>21.646000000000001</v>
      </c>
      <c r="F423" s="10"/>
      <c r="G423" s="10">
        <v>21.959</v>
      </c>
      <c r="H423" s="10">
        <v>21.667000000000002</v>
      </c>
      <c r="I423" s="10">
        <v>21.434999999999999</v>
      </c>
      <c r="J423" s="10">
        <v>21.521999999999998</v>
      </c>
      <c r="K423" s="10"/>
      <c r="L423" s="10">
        <f t="shared" si="97"/>
        <v>1.5471999999999998E-4</v>
      </c>
      <c r="M423" s="10"/>
      <c r="N423" s="10">
        <f t="shared" si="98"/>
        <v>3.4399999999999977</v>
      </c>
      <c r="O423" s="10">
        <f t="shared" si="99"/>
        <v>-0.61299999999999955</v>
      </c>
      <c r="P423" s="10"/>
      <c r="Q423" s="10">
        <f t="shared" si="100"/>
        <v>3.4400000000000077E-6</v>
      </c>
      <c r="R423" s="10">
        <f t="shared" si="101"/>
        <v>-61300</v>
      </c>
      <c r="S423" s="10"/>
      <c r="T423" s="10">
        <f t="shared" si="102"/>
        <v>2164600</v>
      </c>
      <c r="U423" s="10"/>
      <c r="V423" s="10">
        <f t="shared" si="103"/>
        <v>-1.3064053994006868</v>
      </c>
      <c r="W423" s="10"/>
      <c r="X423" s="10">
        <f t="shared" si="104"/>
        <v>1.3353776541108293</v>
      </c>
      <c r="Y423" s="10">
        <f t="shared" si="105"/>
        <v>2.1895464567389267</v>
      </c>
      <c r="Z423" s="10"/>
      <c r="AA423" s="10">
        <f t="shared" si="106"/>
        <v>-1.2476432279277416E-2</v>
      </c>
      <c r="AB423" s="10">
        <f t="shared" si="107"/>
        <v>9.5501995666893436E-3</v>
      </c>
      <c r="AC423" s="10"/>
      <c r="AD423" s="10">
        <f t="shared" si="108"/>
        <v>6.3353776541108298</v>
      </c>
      <c r="AE423" s="10">
        <f t="shared" si="109"/>
        <v>-3.8104535432610738</v>
      </c>
      <c r="AF423" s="10"/>
      <c r="AG423" s="10">
        <f t="shared" si="110"/>
        <v>-1.2476432279277638E-2</v>
      </c>
      <c r="AH423" s="10">
        <f t="shared" si="111"/>
        <v>9.5501995666897876E-3</v>
      </c>
    </row>
    <row r="424" spans="1:34" x14ac:dyDescent="0.2">
      <c r="A424" s="10">
        <v>59</v>
      </c>
      <c r="B424" s="10">
        <v>158.16</v>
      </c>
      <c r="C424" s="10">
        <f t="shared" si="96"/>
        <v>1.5815999999999999E-4</v>
      </c>
      <c r="D424" s="10"/>
      <c r="E424" s="10">
        <v>21.033000000000001</v>
      </c>
      <c r="F424" s="10"/>
      <c r="G424" s="10">
        <v>21.337</v>
      </c>
      <c r="H424" s="10">
        <v>21.065999999999999</v>
      </c>
      <c r="I424" s="10">
        <v>20.824000000000002</v>
      </c>
      <c r="J424" s="10">
        <v>20.907</v>
      </c>
      <c r="K424" s="10"/>
      <c r="L424" s="10">
        <f t="shared" si="97"/>
        <v>1.5815999999999999E-4</v>
      </c>
      <c r="M424" s="10"/>
      <c r="N424" s="10">
        <f t="shared" si="98"/>
        <v>3.4699999999999989</v>
      </c>
      <c r="O424" s="10">
        <f t="shared" si="99"/>
        <v>-0.59800000000000253</v>
      </c>
      <c r="P424" s="10"/>
      <c r="Q424" s="10">
        <f t="shared" si="100"/>
        <v>3.4699999999999922E-6</v>
      </c>
      <c r="R424" s="10">
        <f t="shared" si="101"/>
        <v>-59800.000000000233</v>
      </c>
      <c r="S424" s="10"/>
      <c r="T424" s="10">
        <f t="shared" si="102"/>
        <v>2103300</v>
      </c>
      <c r="U424" s="10"/>
      <c r="V424" s="10">
        <f t="shared" si="103"/>
        <v>-1.3290354352265084</v>
      </c>
      <c r="W424" s="10"/>
      <c r="X424" s="10">
        <f t="shared" si="104"/>
        <v>1.3229012218315519</v>
      </c>
      <c r="Y424" s="10">
        <f t="shared" si="105"/>
        <v>2.199096656305616</v>
      </c>
      <c r="Z424" s="10"/>
      <c r="AA424" s="10">
        <f t="shared" si="106"/>
        <v>-1.2526579783939562E-2</v>
      </c>
      <c r="AB424" s="10">
        <f t="shared" si="107"/>
        <v>9.4253166258173593E-3</v>
      </c>
      <c r="AC424" s="10"/>
      <c r="AD424" s="10">
        <f t="shared" si="108"/>
        <v>6.3229012218315521</v>
      </c>
      <c r="AE424" s="10">
        <f t="shared" si="109"/>
        <v>-3.800903343694384</v>
      </c>
      <c r="AF424" s="10"/>
      <c r="AG424" s="10">
        <f t="shared" si="110"/>
        <v>-1.2526579783940228E-2</v>
      </c>
      <c r="AH424" s="10">
        <f t="shared" si="111"/>
        <v>9.4253166258169152E-3</v>
      </c>
    </row>
    <row r="425" spans="1:34" x14ac:dyDescent="0.2">
      <c r="A425" s="10">
        <v>60</v>
      </c>
      <c r="B425" s="10">
        <v>161.63</v>
      </c>
      <c r="C425" s="10">
        <f t="shared" si="96"/>
        <v>1.6162999999999998E-4</v>
      </c>
      <c r="D425" s="10"/>
      <c r="E425" s="10">
        <v>20.434999999999999</v>
      </c>
      <c r="F425" s="10"/>
      <c r="G425" s="10">
        <v>20.721</v>
      </c>
      <c r="H425" s="10">
        <v>20.474</v>
      </c>
      <c r="I425" s="10">
        <v>20.233000000000001</v>
      </c>
      <c r="J425" s="10">
        <v>20.312999999999999</v>
      </c>
      <c r="K425" s="10"/>
      <c r="L425" s="10">
        <f t="shared" si="97"/>
        <v>1.6162999999999998E-4</v>
      </c>
      <c r="M425" s="10"/>
      <c r="N425" s="10">
        <f t="shared" si="98"/>
        <v>3.4900000000000091</v>
      </c>
      <c r="O425" s="10">
        <f t="shared" si="99"/>
        <v>-0.55999999999999872</v>
      </c>
      <c r="P425" s="10"/>
      <c r="Q425" s="10">
        <f t="shared" si="100"/>
        <v>3.4900000000000089E-6</v>
      </c>
      <c r="R425" s="10">
        <f t="shared" si="101"/>
        <v>-55999.999999999767</v>
      </c>
      <c r="S425" s="10"/>
      <c r="T425" s="10">
        <f t="shared" si="102"/>
        <v>2043499.9999999998</v>
      </c>
      <c r="U425" s="10"/>
      <c r="V425" s="10">
        <f t="shared" si="103"/>
        <v>-1.3006990518997281</v>
      </c>
      <c r="W425" s="10"/>
      <c r="X425" s="10">
        <f t="shared" si="104"/>
        <v>1.3103746420476123</v>
      </c>
      <c r="Y425" s="10">
        <f t="shared" si="105"/>
        <v>2.2085219729314334</v>
      </c>
      <c r="Z425" s="10"/>
      <c r="AA425" s="10">
        <f t="shared" si="106"/>
        <v>-1.2067504719104338E-2</v>
      </c>
      <c r="AB425" s="10">
        <f t="shared" si="107"/>
        <v>9.277707015683756E-3</v>
      </c>
      <c r="AC425" s="10"/>
      <c r="AD425" s="10">
        <f t="shared" si="108"/>
        <v>6.3103746420476119</v>
      </c>
      <c r="AE425" s="10">
        <f t="shared" si="109"/>
        <v>-3.7914780270685671</v>
      </c>
      <c r="AF425" s="10"/>
      <c r="AG425" s="10">
        <f t="shared" si="110"/>
        <v>-1.2067504719103894E-2</v>
      </c>
      <c r="AH425" s="10">
        <f t="shared" si="111"/>
        <v>9.2777070156842001E-3</v>
      </c>
    </row>
    <row r="426" spans="1:34" x14ac:dyDescent="0.2">
      <c r="A426" s="10">
        <v>61</v>
      </c>
      <c r="B426" s="10">
        <v>165.12</v>
      </c>
      <c r="C426" s="10">
        <f t="shared" si="96"/>
        <v>1.6511999999999999E-4</v>
      </c>
      <c r="D426" s="10"/>
      <c r="E426" s="10">
        <v>19.875</v>
      </c>
      <c r="F426" s="10"/>
      <c r="G426" s="10">
        <v>20.155999999999999</v>
      </c>
      <c r="H426" s="10">
        <v>19.913</v>
      </c>
      <c r="I426" s="10">
        <v>19.657</v>
      </c>
      <c r="J426" s="10">
        <v>19.773</v>
      </c>
      <c r="K426" s="10"/>
      <c r="L426" s="10">
        <f t="shared" si="97"/>
        <v>1.6511999999999999E-4</v>
      </c>
      <c r="M426" s="10"/>
      <c r="N426" s="10">
        <f t="shared" si="98"/>
        <v>3.5099999999999909</v>
      </c>
      <c r="O426" s="10">
        <f t="shared" si="99"/>
        <v>-0.52899999999999991</v>
      </c>
      <c r="P426" s="10"/>
      <c r="Q426" s="10">
        <f t="shared" si="100"/>
        <v>3.5099999999999986E-6</v>
      </c>
      <c r="R426" s="10">
        <f t="shared" si="101"/>
        <v>-52900</v>
      </c>
      <c r="S426" s="10"/>
      <c r="T426" s="10">
        <f t="shared" si="102"/>
        <v>1987500</v>
      </c>
      <c r="U426" s="10"/>
      <c r="V426" s="10">
        <f t="shared" si="103"/>
        <v>-1.2825121625892413</v>
      </c>
      <c r="W426" s="10"/>
      <c r="X426" s="10">
        <f t="shared" si="104"/>
        <v>1.298307137328508</v>
      </c>
      <c r="Y426" s="10">
        <f t="shared" si="105"/>
        <v>2.2177996799471171</v>
      </c>
      <c r="Z426" s="10"/>
      <c r="AA426" s="10">
        <f t="shared" si="106"/>
        <v>-1.1715953891181741E-2</v>
      </c>
      <c r="AB426" s="10">
        <f t="shared" si="107"/>
        <v>9.1351600654832055E-3</v>
      </c>
      <c r="AC426" s="10"/>
      <c r="AD426" s="10">
        <f t="shared" si="108"/>
        <v>6.298307137328508</v>
      </c>
      <c r="AE426" s="10">
        <f t="shared" si="109"/>
        <v>-3.7822003200528829</v>
      </c>
      <c r="AF426" s="10"/>
      <c r="AG426" s="10">
        <f t="shared" si="110"/>
        <v>-1.1715953891181741E-2</v>
      </c>
      <c r="AH426" s="10">
        <f t="shared" si="111"/>
        <v>9.1351600654832055E-3</v>
      </c>
    </row>
    <row r="427" spans="1:34" x14ac:dyDescent="0.2">
      <c r="A427" s="10">
        <v>62</v>
      </c>
      <c r="B427" s="10">
        <v>168.63</v>
      </c>
      <c r="C427" s="10">
        <f t="shared" si="96"/>
        <v>1.6862999999999999E-4</v>
      </c>
      <c r="D427" s="10"/>
      <c r="E427" s="10">
        <v>19.346</v>
      </c>
      <c r="F427" s="10"/>
      <c r="G427" s="10">
        <v>19.584</v>
      </c>
      <c r="H427" s="10">
        <v>19.378</v>
      </c>
      <c r="I427" s="10">
        <v>19.123000000000001</v>
      </c>
      <c r="J427" s="10">
        <v>19.297999999999998</v>
      </c>
      <c r="K427" s="10"/>
      <c r="L427" s="10">
        <f t="shared" si="97"/>
        <v>1.6862999999999999E-4</v>
      </c>
      <c r="M427" s="10"/>
      <c r="N427" s="10">
        <f t="shared" si="98"/>
        <v>3.5300000000000011</v>
      </c>
      <c r="O427" s="10">
        <f t="shared" si="99"/>
        <v>-0.50600000000000023</v>
      </c>
      <c r="P427" s="10"/>
      <c r="Q427" s="10">
        <f t="shared" si="100"/>
        <v>3.5299999999999882E-6</v>
      </c>
      <c r="R427" s="10">
        <f t="shared" si="101"/>
        <v>-50600</v>
      </c>
      <c r="S427" s="10"/>
      <c r="T427" s="10">
        <f t="shared" si="102"/>
        <v>1934600</v>
      </c>
      <c r="U427" s="10"/>
      <c r="V427" s="10">
        <f t="shared" si="103"/>
        <v>-1.2792881392497835</v>
      </c>
      <c r="W427" s="10"/>
      <c r="X427" s="10">
        <f t="shared" si="104"/>
        <v>1.2865911834373263</v>
      </c>
      <c r="Y427" s="10">
        <f t="shared" si="105"/>
        <v>2.2269348400126003</v>
      </c>
      <c r="Z427" s="10"/>
      <c r="AA427" s="10">
        <f t="shared" si="106"/>
        <v>-1.15102849804678E-2</v>
      </c>
      <c r="AB427" s="10">
        <f t="shared" si="107"/>
        <v>8.9974139736948011E-3</v>
      </c>
      <c r="AC427" s="10"/>
      <c r="AD427" s="10">
        <f t="shared" si="108"/>
        <v>6.2865911834373263</v>
      </c>
      <c r="AE427" s="10">
        <f t="shared" si="109"/>
        <v>-3.7730651599873997</v>
      </c>
      <c r="AF427" s="10"/>
      <c r="AG427" s="10">
        <f t="shared" si="110"/>
        <v>-1.1510284980468022E-2</v>
      </c>
      <c r="AH427" s="10">
        <f t="shared" si="111"/>
        <v>8.9974139736948011E-3</v>
      </c>
    </row>
    <row r="428" spans="1:34" x14ac:dyDescent="0.2">
      <c r="A428" s="10">
        <v>63</v>
      </c>
      <c r="B428" s="10">
        <v>172.16</v>
      </c>
      <c r="C428" s="10">
        <f t="shared" si="96"/>
        <v>1.7215999999999998E-4</v>
      </c>
      <c r="D428" s="10"/>
      <c r="E428" s="10">
        <v>18.84</v>
      </c>
      <c r="F428" s="10"/>
      <c r="G428" s="10">
        <v>19.059000000000001</v>
      </c>
      <c r="H428" s="10">
        <v>18.852</v>
      </c>
      <c r="I428" s="10">
        <v>18.605</v>
      </c>
      <c r="J428" s="10">
        <v>18.844000000000001</v>
      </c>
      <c r="K428" s="10"/>
      <c r="L428" s="10">
        <f t="shared" si="97"/>
        <v>1.7215999999999998E-4</v>
      </c>
      <c r="M428" s="10"/>
      <c r="N428" s="10">
        <f t="shared" si="98"/>
        <v>3.539999999999992</v>
      </c>
      <c r="O428" s="10">
        <f t="shared" si="99"/>
        <v>-0.4789999999999992</v>
      </c>
      <c r="P428" s="10"/>
      <c r="Q428" s="10">
        <f t="shared" si="100"/>
        <v>3.5400000000000102E-6</v>
      </c>
      <c r="R428" s="10">
        <f t="shared" si="101"/>
        <v>-47900</v>
      </c>
      <c r="S428" s="10"/>
      <c r="T428" s="10">
        <f t="shared" si="102"/>
        <v>1884000</v>
      </c>
      <c r="U428" s="10"/>
      <c r="V428" s="10">
        <f t="shared" si="103"/>
        <v>-1.2652930992886928</v>
      </c>
      <c r="W428" s="10"/>
      <c r="X428" s="10">
        <f t="shared" si="104"/>
        <v>1.2750808984568585</v>
      </c>
      <c r="Y428" s="10">
        <f t="shared" si="105"/>
        <v>2.2359322539862951</v>
      </c>
      <c r="Z428" s="10"/>
      <c r="AA428" s="10">
        <f t="shared" si="106"/>
        <v>-1.1184567852247973E-2</v>
      </c>
      <c r="AB428" s="10">
        <f t="shared" si="107"/>
        <v>8.8395075089997555E-3</v>
      </c>
      <c r="AC428" s="10"/>
      <c r="AD428" s="10">
        <f t="shared" si="108"/>
        <v>6.2750808984568582</v>
      </c>
      <c r="AE428" s="10">
        <f t="shared" si="109"/>
        <v>-3.7640677460137049</v>
      </c>
      <c r="AF428" s="10"/>
      <c r="AG428" s="10">
        <f t="shared" si="110"/>
        <v>-1.1184567852247973E-2</v>
      </c>
      <c r="AH428" s="10">
        <f t="shared" si="111"/>
        <v>8.8395075089997555E-3</v>
      </c>
    </row>
    <row r="429" spans="1:34" x14ac:dyDescent="0.2">
      <c r="A429" s="10">
        <v>64</v>
      </c>
      <c r="B429" s="10">
        <v>175.7</v>
      </c>
      <c r="C429" s="10">
        <f t="shared" si="96"/>
        <v>1.7569999999999999E-4</v>
      </c>
      <c r="D429" s="10"/>
      <c r="E429" s="10">
        <v>18.361000000000001</v>
      </c>
      <c r="F429" s="10"/>
      <c r="G429" s="10">
        <v>18.553999999999998</v>
      </c>
      <c r="H429" s="10">
        <v>18.363</v>
      </c>
      <c r="I429" s="10">
        <v>18.097000000000001</v>
      </c>
      <c r="J429" s="10">
        <v>18.43</v>
      </c>
      <c r="K429" s="10"/>
      <c r="L429" s="10">
        <f t="shared" si="97"/>
        <v>1.7569999999999999E-4</v>
      </c>
      <c r="M429" s="10"/>
      <c r="N429" s="10">
        <f t="shared" si="98"/>
        <v>3.5600000000000023</v>
      </c>
      <c r="O429" s="10">
        <f t="shared" si="99"/>
        <v>-0.46600000000000108</v>
      </c>
      <c r="P429" s="10"/>
      <c r="Q429" s="10">
        <f t="shared" si="100"/>
        <v>3.5599999999999998E-6</v>
      </c>
      <c r="R429" s="10">
        <f t="shared" si="101"/>
        <v>-46600</v>
      </c>
      <c r="S429" s="10"/>
      <c r="T429" s="10">
        <f t="shared" si="102"/>
        <v>1836100</v>
      </c>
      <c r="U429" s="10"/>
      <c r="V429" s="10">
        <f t="shared" si="103"/>
        <v>-1.2815772846474016</v>
      </c>
      <c r="W429" s="10"/>
      <c r="X429" s="10">
        <f t="shared" si="104"/>
        <v>1.2638963306046105</v>
      </c>
      <c r="Y429" s="10">
        <f t="shared" si="105"/>
        <v>2.2447717614952949</v>
      </c>
      <c r="Z429" s="10"/>
      <c r="AA429" s="10">
        <f t="shared" si="106"/>
        <v>-1.1164627878587297E-2</v>
      </c>
      <c r="AB429" s="10">
        <f t="shared" si="107"/>
        <v>8.7116305917196435E-3</v>
      </c>
      <c r="AC429" s="10"/>
      <c r="AD429" s="10">
        <f t="shared" si="108"/>
        <v>6.2638963306046103</v>
      </c>
      <c r="AE429" s="10">
        <f t="shared" si="109"/>
        <v>-3.7552282385047051</v>
      </c>
      <c r="AF429" s="10"/>
      <c r="AG429" s="10">
        <f t="shared" si="110"/>
        <v>-1.1164627878587297E-2</v>
      </c>
      <c r="AH429" s="10">
        <f t="shared" si="111"/>
        <v>8.7116305917196435E-3</v>
      </c>
    </row>
    <row r="430" spans="1:34" x14ac:dyDescent="0.2">
      <c r="A430" s="10">
        <v>65</v>
      </c>
      <c r="B430" s="10">
        <v>179.26</v>
      </c>
      <c r="C430" s="10">
        <f t="shared" si="96"/>
        <v>1.7925999999999999E-4</v>
      </c>
      <c r="D430" s="10"/>
      <c r="E430" s="10">
        <v>17.895</v>
      </c>
      <c r="F430" s="10"/>
      <c r="G430" s="10">
        <v>18.055</v>
      </c>
      <c r="H430" s="10">
        <v>17.88</v>
      </c>
      <c r="I430" s="10">
        <v>17.608000000000001</v>
      </c>
      <c r="J430" s="10">
        <v>18.036000000000001</v>
      </c>
      <c r="K430" s="10"/>
      <c r="L430" s="10">
        <f t="shared" si="97"/>
        <v>1.7925999999999999E-4</v>
      </c>
      <c r="M430" s="10"/>
      <c r="N430" s="10">
        <f t="shared" si="98"/>
        <v>3.5700000000000216</v>
      </c>
      <c r="O430" s="10">
        <f t="shared" si="99"/>
        <v>-0.44299999999999784</v>
      </c>
      <c r="P430" s="10"/>
      <c r="Q430" s="10">
        <f t="shared" si="100"/>
        <v>3.5700000000000217E-6</v>
      </c>
      <c r="R430" s="10">
        <f t="shared" si="101"/>
        <v>-44299.999999999767</v>
      </c>
      <c r="S430" s="10"/>
      <c r="T430" s="10">
        <f t="shared" si="102"/>
        <v>1789500</v>
      </c>
      <c r="U430" s="10"/>
      <c r="V430" s="10">
        <f t="shared" si="103"/>
        <v>-1.2711832111463488</v>
      </c>
      <c r="W430" s="10"/>
      <c r="X430" s="10">
        <f t="shared" si="104"/>
        <v>1.2527317027260232</v>
      </c>
      <c r="Y430" s="10">
        <f t="shared" si="105"/>
        <v>2.2534833920870145</v>
      </c>
      <c r="Z430" s="10"/>
      <c r="AA430" s="10">
        <f t="shared" si="106"/>
        <v>-1.0886498411240675E-2</v>
      </c>
      <c r="AB430" s="10">
        <f t="shared" si="107"/>
        <v>8.5640671744107166E-3</v>
      </c>
      <c r="AC430" s="10"/>
      <c r="AD430" s="10">
        <f t="shared" si="108"/>
        <v>6.252731702726023</v>
      </c>
      <c r="AE430" s="10">
        <f t="shared" si="109"/>
        <v>-3.7465166079129855</v>
      </c>
      <c r="AF430" s="10"/>
      <c r="AG430" s="10">
        <f t="shared" si="110"/>
        <v>-1.0886498411240453E-2</v>
      </c>
      <c r="AH430" s="10">
        <f t="shared" si="111"/>
        <v>8.5640671744107166E-3</v>
      </c>
    </row>
    <row r="431" spans="1:34" x14ac:dyDescent="0.2">
      <c r="A431" s="10">
        <v>66</v>
      </c>
      <c r="B431" s="10">
        <v>182.83</v>
      </c>
      <c r="C431" s="10">
        <f t="shared" si="96"/>
        <v>1.8283000000000001E-4</v>
      </c>
      <c r="D431" s="10"/>
      <c r="E431" s="10">
        <v>17.452000000000002</v>
      </c>
      <c r="F431" s="10"/>
      <c r="G431" s="10">
        <v>17.603999999999999</v>
      </c>
      <c r="H431" s="10">
        <v>17.417000000000002</v>
      </c>
      <c r="I431" s="10">
        <v>17.151</v>
      </c>
      <c r="J431" s="10">
        <v>17.637</v>
      </c>
      <c r="K431" s="10"/>
      <c r="L431" s="10">
        <f t="shared" si="97"/>
        <v>1.8283000000000001E-4</v>
      </c>
      <c r="M431" s="10"/>
      <c r="N431" s="10">
        <f t="shared" si="98"/>
        <v>3.589999999999975</v>
      </c>
      <c r="O431" s="10">
        <f t="shared" si="99"/>
        <v>-0.43700000000000117</v>
      </c>
      <c r="P431" s="10"/>
      <c r="Q431" s="10">
        <f t="shared" si="100"/>
        <v>3.5899999999999572E-6</v>
      </c>
      <c r="R431" s="10">
        <f t="shared" si="101"/>
        <v>-43700.000000000233</v>
      </c>
      <c r="S431" s="10"/>
      <c r="T431" s="10">
        <f t="shared" si="102"/>
        <v>1745200.0000000002</v>
      </c>
      <c r="U431" s="10"/>
      <c r="V431" s="10">
        <f t="shared" si="103"/>
        <v>-1.3041081125278462</v>
      </c>
      <c r="W431" s="10"/>
      <c r="X431" s="10">
        <f t="shared" si="104"/>
        <v>1.2418452043147825</v>
      </c>
      <c r="Y431" s="10">
        <f t="shared" si="105"/>
        <v>2.2620474592614253</v>
      </c>
      <c r="Z431" s="10"/>
      <c r="AA431" s="10">
        <f t="shared" si="106"/>
        <v>-1.1013250882954351E-2</v>
      </c>
      <c r="AB431" s="10">
        <f t="shared" si="107"/>
        <v>8.4450443771926231E-3</v>
      </c>
      <c r="AC431" s="10"/>
      <c r="AD431" s="10">
        <f t="shared" si="108"/>
        <v>6.2418452043147825</v>
      </c>
      <c r="AE431" s="10">
        <f t="shared" si="109"/>
        <v>-3.7379525407385747</v>
      </c>
      <c r="AF431" s="10"/>
      <c r="AG431" s="10">
        <f t="shared" si="110"/>
        <v>-1.1013250882954573E-2</v>
      </c>
      <c r="AH431" s="10">
        <f t="shared" si="111"/>
        <v>8.4450443771926231E-3</v>
      </c>
    </row>
    <row r="432" spans="1:34" x14ac:dyDescent="0.2">
      <c r="A432" s="10">
        <v>67</v>
      </c>
      <c r="B432" s="10">
        <v>186.42</v>
      </c>
      <c r="C432" s="10">
        <f t="shared" si="96"/>
        <v>1.8641999999999997E-4</v>
      </c>
      <c r="D432" s="10"/>
      <c r="E432" s="10">
        <v>17.015000000000001</v>
      </c>
      <c r="F432" s="10"/>
      <c r="G432" s="10">
        <v>17.138000000000002</v>
      </c>
      <c r="H432" s="10">
        <v>16.981000000000002</v>
      </c>
      <c r="I432" s="10">
        <v>16.707999999999998</v>
      </c>
      <c r="J432" s="10">
        <v>17.231999999999999</v>
      </c>
      <c r="K432" s="10"/>
      <c r="L432" s="10">
        <f t="shared" si="97"/>
        <v>1.8641999999999997E-4</v>
      </c>
      <c r="M432" s="10"/>
      <c r="N432" s="10">
        <f t="shared" si="98"/>
        <v>3.6000000000000227</v>
      </c>
      <c r="O432" s="10">
        <f t="shared" si="99"/>
        <v>-0.4269999999999996</v>
      </c>
      <c r="P432" s="10"/>
      <c r="Q432" s="10">
        <f t="shared" si="100"/>
        <v>3.6000000000000333E-6</v>
      </c>
      <c r="R432" s="10">
        <f t="shared" si="101"/>
        <v>-42700</v>
      </c>
      <c r="S432" s="10"/>
      <c r="T432" s="10">
        <f t="shared" si="102"/>
        <v>1701500</v>
      </c>
      <c r="U432" s="10"/>
      <c r="V432" s="10">
        <f t="shared" si="103"/>
        <v>-1.3287804324961077</v>
      </c>
      <c r="W432" s="10"/>
      <c r="X432" s="10">
        <f t="shared" si="104"/>
        <v>1.2308319534318282</v>
      </c>
      <c r="Y432" s="10">
        <f t="shared" si="105"/>
        <v>2.2704925036386179</v>
      </c>
      <c r="Z432" s="10"/>
      <c r="AA432" s="10">
        <f t="shared" si="106"/>
        <v>-1.1037926739847936E-2</v>
      </c>
      <c r="AB432" s="10">
        <f t="shared" si="107"/>
        <v>8.3068101169376796E-3</v>
      </c>
      <c r="AC432" s="10"/>
      <c r="AD432" s="10">
        <f t="shared" si="108"/>
        <v>6.2308319534318279</v>
      </c>
      <c r="AE432" s="10">
        <f t="shared" si="109"/>
        <v>-3.7295074963613821</v>
      </c>
      <c r="AF432" s="10"/>
      <c r="AG432" s="10">
        <f t="shared" si="110"/>
        <v>-1.1037926739847492E-2</v>
      </c>
      <c r="AH432" s="10">
        <f t="shared" si="111"/>
        <v>8.3068101169376796E-3</v>
      </c>
    </row>
    <row r="433" spans="1:34" x14ac:dyDescent="0.2">
      <c r="A433" s="10">
        <v>68</v>
      </c>
      <c r="B433" s="10">
        <v>190.02</v>
      </c>
      <c r="C433" s="10">
        <f t="shared" si="96"/>
        <v>1.9002E-4</v>
      </c>
      <c r="D433" s="10"/>
      <c r="E433" s="10">
        <v>16.588000000000001</v>
      </c>
      <c r="F433" s="10"/>
      <c r="G433" s="10">
        <v>16.707999999999998</v>
      </c>
      <c r="H433" s="10">
        <v>16.559999999999999</v>
      </c>
      <c r="I433" s="10">
        <v>16.286999999999999</v>
      </c>
      <c r="J433" s="10">
        <v>16.798999999999999</v>
      </c>
      <c r="K433" s="10"/>
      <c r="L433" s="10">
        <f t="shared" si="97"/>
        <v>1.9002E-4</v>
      </c>
      <c r="M433" s="10"/>
      <c r="N433" s="10">
        <f t="shared" si="98"/>
        <v>3.5999999999999943</v>
      </c>
      <c r="O433" s="10">
        <f t="shared" si="99"/>
        <v>-0.42000000000000171</v>
      </c>
      <c r="P433" s="10"/>
      <c r="Q433" s="10">
        <f t="shared" si="100"/>
        <v>3.6000000000000062E-6</v>
      </c>
      <c r="R433" s="10">
        <f t="shared" si="101"/>
        <v>-42000</v>
      </c>
      <c r="S433" s="10"/>
      <c r="T433" s="10">
        <f t="shared" si="102"/>
        <v>1658800</v>
      </c>
      <c r="U433" s="10"/>
      <c r="V433" s="10">
        <f t="shared" si="103"/>
        <v>-1.3664409339010213</v>
      </c>
      <c r="W433" s="10"/>
      <c r="X433" s="10">
        <f t="shared" si="104"/>
        <v>1.2197940266919802</v>
      </c>
      <c r="Y433" s="10">
        <f t="shared" si="105"/>
        <v>2.2787993137555556</v>
      </c>
      <c r="Z433" s="10"/>
      <c r="AA433" s="10">
        <f t="shared" si="106"/>
        <v>-1.1137726184732744E-2</v>
      </c>
      <c r="AB433" s="10">
        <f t="shared" si="107"/>
        <v>8.1509020319932013E-3</v>
      </c>
      <c r="AC433" s="10"/>
      <c r="AD433" s="10">
        <f t="shared" si="108"/>
        <v>6.2197940266919804</v>
      </c>
      <c r="AE433" s="10">
        <f t="shared" si="109"/>
        <v>-3.7212006862444444</v>
      </c>
      <c r="AF433" s="10"/>
      <c r="AG433" s="10">
        <f t="shared" si="110"/>
        <v>-1.1137726184732522E-2</v>
      </c>
      <c r="AH433" s="10">
        <f t="shared" si="111"/>
        <v>8.1509020319932013E-3</v>
      </c>
    </row>
    <row r="434" spans="1:34" x14ac:dyDescent="0.2">
      <c r="A434" s="10">
        <v>69</v>
      </c>
      <c r="B434" s="10">
        <v>193.62</v>
      </c>
      <c r="C434" s="10">
        <f t="shared" si="96"/>
        <v>1.9362000000000001E-4</v>
      </c>
      <c r="D434" s="10"/>
      <c r="E434" s="10">
        <v>16.167999999999999</v>
      </c>
      <c r="F434" s="10"/>
      <c r="G434" s="10">
        <v>16.309000000000001</v>
      </c>
      <c r="H434" s="10">
        <v>16.148</v>
      </c>
      <c r="I434" s="10">
        <v>15.872</v>
      </c>
      <c r="J434" s="10">
        <v>16.341000000000001</v>
      </c>
      <c r="K434" s="10"/>
      <c r="L434" s="10">
        <f t="shared" si="97"/>
        <v>1.9362000000000001E-4</v>
      </c>
      <c r="M434" s="10"/>
      <c r="N434" s="10">
        <f t="shared" si="98"/>
        <v>3.6200000000000045</v>
      </c>
      <c r="O434" s="10">
        <f t="shared" si="99"/>
        <v>-0.40399999999999991</v>
      </c>
      <c r="P434" s="10"/>
      <c r="Q434" s="10">
        <f t="shared" si="100"/>
        <v>3.6199999999999958E-6</v>
      </c>
      <c r="R434" s="10">
        <f t="shared" si="101"/>
        <v>-40400</v>
      </c>
      <c r="S434" s="10"/>
      <c r="T434" s="10">
        <f t="shared" si="102"/>
        <v>1616800</v>
      </c>
      <c r="U434" s="10"/>
      <c r="V434" s="10">
        <f t="shared" si="103"/>
        <v>-1.3660879412628313</v>
      </c>
      <c r="W434" s="10"/>
      <c r="X434" s="10">
        <f t="shared" si="104"/>
        <v>1.2086563005072475</v>
      </c>
      <c r="Y434" s="10">
        <f t="shared" si="105"/>
        <v>2.2869502157875488</v>
      </c>
      <c r="Z434" s="10"/>
      <c r="AA434" s="10">
        <f t="shared" si="106"/>
        <v>-1.0989874313682035E-2</v>
      </c>
      <c r="AB434" s="10">
        <f t="shared" si="107"/>
        <v>8.0447780715515727E-3</v>
      </c>
      <c r="AC434" s="10"/>
      <c r="AD434" s="10">
        <f t="shared" si="108"/>
        <v>6.2086563005072479</v>
      </c>
      <c r="AE434" s="10">
        <f t="shared" si="109"/>
        <v>-3.7130497842124512</v>
      </c>
      <c r="AF434" s="10"/>
      <c r="AG434" s="10">
        <f t="shared" si="110"/>
        <v>-1.0989874313682257E-2</v>
      </c>
      <c r="AH434" s="10">
        <f t="shared" si="111"/>
        <v>8.0447780715515727E-3</v>
      </c>
    </row>
    <row r="435" spans="1:34" x14ac:dyDescent="0.2">
      <c r="A435" s="10">
        <v>70</v>
      </c>
      <c r="B435" s="10">
        <v>197.24</v>
      </c>
      <c r="C435" s="10">
        <f t="shared" si="96"/>
        <v>1.9724E-4</v>
      </c>
      <c r="D435" s="10"/>
      <c r="E435" s="10">
        <v>15.763999999999999</v>
      </c>
      <c r="F435" s="10"/>
      <c r="G435" s="10">
        <v>15.913</v>
      </c>
      <c r="H435" s="10">
        <v>15.76</v>
      </c>
      <c r="I435" s="10">
        <v>15.476000000000001</v>
      </c>
      <c r="J435" s="10">
        <v>15.904999999999999</v>
      </c>
      <c r="K435" s="10"/>
      <c r="L435" s="10">
        <f t="shared" si="97"/>
        <v>1.9724E-4</v>
      </c>
      <c r="M435" s="10"/>
      <c r="N435" s="10">
        <f t="shared" si="98"/>
        <v>3.6200000000000045</v>
      </c>
      <c r="O435" s="10">
        <f t="shared" si="99"/>
        <v>-0.3879999999999999</v>
      </c>
      <c r="P435" s="10"/>
      <c r="Q435" s="10">
        <f t="shared" si="100"/>
        <v>3.6199999999999958E-6</v>
      </c>
      <c r="R435" s="10">
        <f t="shared" si="101"/>
        <v>-38800</v>
      </c>
      <c r="S435" s="10"/>
      <c r="T435" s="10">
        <f t="shared" si="102"/>
        <v>1576400</v>
      </c>
      <c r="U435" s="10"/>
      <c r="V435" s="10">
        <f t="shared" si="103"/>
        <v>-1.3702734085405224</v>
      </c>
      <c r="W435" s="10"/>
      <c r="X435" s="10">
        <f t="shared" si="104"/>
        <v>1.1976664261935654</v>
      </c>
      <c r="Y435" s="10">
        <f t="shared" si="105"/>
        <v>2.2949949938591003</v>
      </c>
      <c r="Z435" s="10"/>
      <c r="AA435" s="10">
        <f t="shared" si="106"/>
        <v>-1.0823055869095377E-2</v>
      </c>
      <c r="AB435" s="10">
        <f t="shared" si="107"/>
        <v>7.8984644974049445E-3</v>
      </c>
      <c r="AC435" s="10"/>
      <c r="AD435" s="10">
        <f t="shared" si="108"/>
        <v>6.1976664261935657</v>
      </c>
      <c r="AE435" s="10">
        <f t="shared" si="109"/>
        <v>-3.7050050061408997</v>
      </c>
      <c r="AF435" s="10"/>
      <c r="AG435" s="10">
        <f t="shared" si="110"/>
        <v>-1.0823055869095377E-2</v>
      </c>
      <c r="AH435" s="10">
        <f t="shared" si="111"/>
        <v>7.8984644974049445E-3</v>
      </c>
    </row>
    <row r="436" spans="1:34" x14ac:dyDescent="0.2">
      <c r="A436" s="10">
        <v>71</v>
      </c>
      <c r="B436" s="10">
        <v>200.86</v>
      </c>
      <c r="C436" s="10">
        <f t="shared" si="96"/>
        <v>2.0086E-4</v>
      </c>
      <c r="D436" s="10"/>
      <c r="E436" s="10">
        <v>15.375999999999999</v>
      </c>
      <c r="F436" s="10"/>
      <c r="G436" s="10">
        <v>15.516999999999999</v>
      </c>
      <c r="H436" s="10">
        <v>15.385</v>
      </c>
      <c r="I436" s="10">
        <v>15.11</v>
      </c>
      <c r="J436" s="10">
        <v>15.491</v>
      </c>
      <c r="K436" s="10"/>
      <c r="L436" s="10">
        <f t="shared" si="97"/>
        <v>2.0086E-4</v>
      </c>
      <c r="M436" s="10"/>
      <c r="N436" s="10">
        <f t="shared" si="98"/>
        <v>3.6299999999999955</v>
      </c>
      <c r="O436" s="10">
        <f t="shared" si="99"/>
        <v>-0.375</v>
      </c>
      <c r="P436" s="10"/>
      <c r="Q436" s="10">
        <f t="shared" si="100"/>
        <v>3.6299999999999907E-6</v>
      </c>
      <c r="R436" s="10">
        <f t="shared" si="101"/>
        <v>-37500</v>
      </c>
      <c r="S436" s="10"/>
      <c r="T436" s="10">
        <f t="shared" si="102"/>
        <v>1537600</v>
      </c>
      <c r="U436" s="10"/>
      <c r="V436" s="10">
        <f t="shared" si="103"/>
        <v>-1.3785432366923513</v>
      </c>
      <c r="W436" s="10"/>
      <c r="X436" s="10">
        <f t="shared" si="104"/>
        <v>1.1868433703244701</v>
      </c>
      <c r="Y436" s="10">
        <f t="shared" si="105"/>
        <v>2.3028934583565053</v>
      </c>
      <c r="Z436" s="10"/>
      <c r="AA436" s="10">
        <f t="shared" si="106"/>
        <v>-1.0723159268384519E-2</v>
      </c>
      <c r="AB436" s="10">
        <f t="shared" si="107"/>
        <v>7.7786165736184465E-3</v>
      </c>
      <c r="AC436" s="10"/>
      <c r="AD436" s="10">
        <f t="shared" si="108"/>
        <v>6.1868433703244703</v>
      </c>
      <c r="AE436" s="10">
        <f t="shared" si="109"/>
        <v>-3.6971065416434947</v>
      </c>
      <c r="AF436" s="10"/>
      <c r="AG436" s="10">
        <f t="shared" si="110"/>
        <v>-1.0723159268384741E-2</v>
      </c>
      <c r="AH436" s="10">
        <f t="shared" si="111"/>
        <v>7.7786165736184465E-3</v>
      </c>
    </row>
    <row r="437" spans="1:34" x14ac:dyDescent="0.2">
      <c r="A437" s="10">
        <v>72</v>
      </c>
      <c r="B437" s="10">
        <v>204.49</v>
      </c>
      <c r="C437" s="10">
        <f t="shared" si="96"/>
        <v>2.0448999999999999E-4</v>
      </c>
      <c r="D437" s="10"/>
      <c r="E437" s="10">
        <v>15.000999999999999</v>
      </c>
      <c r="F437" s="10"/>
      <c r="G437" s="10">
        <v>15.163</v>
      </c>
      <c r="H437" s="10">
        <v>15.023</v>
      </c>
      <c r="I437" s="10">
        <v>14.746</v>
      </c>
      <c r="J437" s="10">
        <v>15.071</v>
      </c>
      <c r="K437" s="10"/>
      <c r="L437" s="10">
        <f t="shared" si="97"/>
        <v>2.0448999999999999E-4</v>
      </c>
      <c r="M437" s="10"/>
      <c r="N437" s="10">
        <f t="shared" si="98"/>
        <v>3.6299999999999955</v>
      </c>
      <c r="O437" s="10">
        <f t="shared" si="99"/>
        <v>-0.3620000000000001</v>
      </c>
      <c r="P437" s="10"/>
      <c r="Q437" s="10">
        <f t="shared" si="100"/>
        <v>3.6300000000000178E-6</v>
      </c>
      <c r="R437" s="10">
        <f t="shared" si="101"/>
        <v>-36200</v>
      </c>
      <c r="S437" s="10"/>
      <c r="T437" s="10">
        <f t="shared" si="102"/>
        <v>1500100</v>
      </c>
      <c r="U437" s="10"/>
      <c r="V437" s="10">
        <f t="shared" si="103"/>
        <v>-1.3882698293862645</v>
      </c>
      <c r="W437" s="10"/>
      <c r="X437" s="10">
        <f t="shared" si="104"/>
        <v>1.1761202110560856</v>
      </c>
      <c r="Y437" s="10">
        <f t="shared" si="105"/>
        <v>2.3106720749301237</v>
      </c>
      <c r="Z437" s="10"/>
      <c r="AA437" s="10">
        <f t="shared" si="106"/>
        <v>-1.0608800270532237E-2</v>
      </c>
      <c r="AB437" s="10">
        <f t="shared" si="107"/>
        <v>7.6417422938752644E-3</v>
      </c>
      <c r="AC437" s="10"/>
      <c r="AD437" s="10">
        <f t="shared" si="108"/>
        <v>6.1761202110560856</v>
      </c>
      <c r="AE437" s="10">
        <f t="shared" si="109"/>
        <v>-3.6893279250698763</v>
      </c>
      <c r="AF437" s="10"/>
      <c r="AG437" s="10">
        <f t="shared" si="110"/>
        <v>-1.0608800270532015E-2</v>
      </c>
      <c r="AH437" s="10">
        <f t="shared" si="111"/>
        <v>7.6417422938752644E-3</v>
      </c>
    </row>
    <row r="438" spans="1:34" x14ac:dyDescent="0.2">
      <c r="A438" s="10">
        <v>73</v>
      </c>
      <c r="B438" s="10">
        <v>208.12</v>
      </c>
      <c r="C438" s="10">
        <f t="shared" si="96"/>
        <v>2.0812000000000001E-4</v>
      </c>
      <c r="D438" s="10"/>
      <c r="E438" s="10">
        <v>14.638999999999999</v>
      </c>
      <c r="F438" s="10"/>
      <c r="G438" s="10">
        <v>14.817</v>
      </c>
      <c r="H438" s="10">
        <v>14.670999999999999</v>
      </c>
      <c r="I438" s="10">
        <v>14.401</v>
      </c>
      <c r="J438" s="10">
        <v>14.667999999999999</v>
      </c>
      <c r="K438" s="10"/>
      <c r="L438" s="10">
        <f t="shared" si="97"/>
        <v>2.0812000000000001E-4</v>
      </c>
      <c r="M438" s="10"/>
      <c r="N438" s="10">
        <f t="shared" si="98"/>
        <v>3.6299999999999955</v>
      </c>
      <c r="O438" s="10">
        <f t="shared" si="99"/>
        <v>-0.3409999999999993</v>
      </c>
      <c r="P438" s="10"/>
      <c r="Q438" s="10">
        <f t="shared" si="100"/>
        <v>3.6299999999999907E-6</v>
      </c>
      <c r="R438" s="10">
        <f t="shared" si="101"/>
        <v>-34100</v>
      </c>
      <c r="S438" s="10"/>
      <c r="T438" s="10">
        <f t="shared" si="102"/>
        <v>1463900</v>
      </c>
      <c r="U438" s="10"/>
      <c r="V438" s="10">
        <f t="shared" si="103"/>
        <v>-1.3630706869737501</v>
      </c>
      <c r="W438" s="10"/>
      <c r="X438" s="10">
        <f t="shared" si="104"/>
        <v>1.1655114107855533</v>
      </c>
      <c r="Y438" s="10">
        <f t="shared" si="105"/>
        <v>2.318313817223999</v>
      </c>
      <c r="Z438" s="10"/>
      <c r="AA438" s="10">
        <f t="shared" si="106"/>
        <v>-1.0236118055453547E-2</v>
      </c>
      <c r="AB438" s="10">
        <f t="shared" si="107"/>
        <v>7.5096017787457114E-3</v>
      </c>
      <c r="AC438" s="10"/>
      <c r="AD438" s="10">
        <f t="shared" si="108"/>
        <v>6.1655114107855535</v>
      </c>
      <c r="AE438" s="10">
        <f t="shared" si="109"/>
        <v>-3.681686182776001</v>
      </c>
      <c r="AF438" s="10"/>
      <c r="AG438" s="10">
        <f t="shared" si="110"/>
        <v>-1.0236118055454213E-2</v>
      </c>
      <c r="AH438" s="10">
        <f t="shared" si="111"/>
        <v>7.5096017787457114E-3</v>
      </c>
    </row>
    <row r="439" spans="1:34" x14ac:dyDescent="0.2">
      <c r="A439" s="10">
        <v>74</v>
      </c>
      <c r="B439" s="10">
        <v>211.75</v>
      </c>
      <c r="C439" s="10">
        <f t="shared" si="96"/>
        <v>2.1175E-4</v>
      </c>
      <c r="D439" s="10"/>
      <c r="E439" s="10">
        <v>14.298</v>
      </c>
      <c r="F439" s="10"/>
      <c r="G439" s="10">
        <v>14.477</v>
      </c>
      <c r="H439" s="10">
        <v>14.337999999999999</v>
      </c>
      <c r="I439" s="10">
        <v>14.069000000000001</v>
      </c>
      <c r="J439" s="10">
        <v>14.305999999999999</v>
      </c>
      <c r="K439" s="10"/>
      <c r="L439" s="10">
        <f t="shared" si="97"/>
        <v>2.1175E-4</v>
      </c>
      <c r="M439" s="10"/>
      <c r="N439" s="10">
        <f t="shared" si="98"/>
        <v>3.6299999999999955</v>
      </c>
      <c r="O439" s="10">
        <f t="shared" si="99"/>
        <v>-0.3279999999999994</v>
      </c>
      <c r="P439" s="10"/>
      <c r="Q439" s="10">
        <f t="shared" si="100"/>
        <v>3.6299999999999907E-6</v>
      </c>
      <c r="R439" s="10">
        <f t="shared" si="101"/>
        <v>-32800</v>
      </c>
      <c r="S439" s="10"/>
      <c r="T439" s="10">
        <f t="shared" si="102"/>
        <v>1429800</v>
      </c>
      <c r="U439" s="10"/>
      <c r="V439" s="10">
        <f t="shared" si="103"/>
        <v>-1.365341362354539</v>
      </c>
      <c r="W439" s="10"/>
      <c r="X439" s="10">
        <f t="shared" si="104"/>
        <v>1.1552752927300998</v>
      </c>
      <c r="Y439" s="10">
        <f t="shared" si="105"/>
        <v>2.3258234190027447</v>
      </c>
      <c r="Z439" s="10"/>
      <c r="AA439" s="10">
        <f t="shared" si="106"/>
        <v>-1.0078886615917826E-2</v>
      </c>
      <c r="AB439" s="10">
        <f t="shared" si="107"/>
        <v>7.3819536225991911E-3</v>
      </c>
      <c r="AC439" s="10"/>
      <c r="AD439" s="10">
        <f t="shared" si="108"/>
        <v>6.1552752927300993</v>
      </c>
      <c r="AE439" s="10">
        <f t="shared" si="109"/>
        <v>-3.6741765809972553</v>
      </c>
      <c r="AF439" s="10"/>
      <c r="AG439" s="10">
        <f t="shared" si="110"/>
        <v>-1.0078886615917604E-2</v>
      </c>
      <c r="AH439" s="10">
        <f t="shared" si="111"/>
        <v>7.3819536225991911E-3</v>
      </c>
    </row>
    <row r="440" spans="1:34" x14ac:dyDescent="0.2">
      <c r="A440" s="10">
        <v>75</v>
      </c>
      <c r="B440" s="10">
        <v>215.38</v>
      </c>
      <c r="C440" s="10">
        <f t="shared" si="96"/>
        <v>2.1537999999999999E-4</v>
      </c>
      <c r="D440" s="10"/>
      <c r="E440" s="10">
        <v>13.97</v>
      </c>
      <c r="F440" s="10"/>
      <c r="G440" s="10">
        <v>14.154999999999999</v>
      </c>
      <c r="H440" s="10">
        <v>14.018000000000001</v>
      </c>
      <c r="I440" s="10">
        <v>13.736000000000001</v>
      </c>
      <c r="J440" s="10">
        <v>13.971</v>
      </c>
      <c r="K440" s="10"/>
      <c r="L440" s="10">
        <f t="shared" si="97"/>
        <v>2.1537999999999999E-4</v>
      </c>
      <c r="M440" s="10"/>
      <c r="N440" s="10">
        <f t="shared" si="98"/>
        <v>3.6400000000000148</v>
      </c>
      <c r="O440" s="10">
        <f t="shared" si="99"/>
        <v>-0.30600000000000094</v>
      </c>
      <c r="P440" s="10"/>
      <c r="Q440" s="10">
        <f t="shared" si="100"/>
        <v>3.6400000000000126E-6</v>
      </c>
      <c r="R440" s="10">
        <f t="shared" si="101"/>
        <v>-30600</v>
      </c>
      <c r="S440" s="10"/>
      <c r="T440" s="10">
        <f t="shared" si="102"/>
        <v>1397000</v>
      </c>
      <c r="U440" s="10"/>
      <c r="V440" s="10">
        <f t="shared" si="103"/>
        <v>-1.3215198567980069</v>
      </c>
      <c r="W440" s="10"/>
      <c r="X440" s="10">
        <f t="shared" si="104"/>
        <v>1.1451964061141819</v>
      </c>
      <c r="Y440" s="10">
        <f t="shared" si="105"/>
        <v>2.3332053726253439</v>
      </c>
      <c r="Z440" s="10"/>
      <c r="AA440" s="10">
        <f t="shared" si="106"/>
        <v>-9.6185527692520534E-3</v>
      </c>
      <c r="AB440" s="10">
        <f t="shared" si="107"/>
        <v>7.2784020003737737E-3</v>
      </c>
      <c r="AC440" s="10"/>
      <c r="AD440" s="10">
        <f t="shared" si="108"/>
        <v>6.1451964061141817</v>
      </c>
      <c r="AE440" s="10">
        <f t="shared" si="109"/>
        <v>-3.6667946273746561</v>
      </c>
      <c r="AF440" s="10"/>
      <c r="AG440" s="10">
        <f t="shared" si="110"/>
        <v>-9.6185527692522754E-3</v>
      </c>
      <c r="AH440" s="10">
        <f t="shared" si="111"/>
        <v>7.2784020003737737E-3</v>
      </c>
    </row>
    <row r="441" spans="1:34" x14ac:dyDescent="0.2">
      <c r="A441" s="10">
        <v>76</v>
      </c>
      <c r="B441" s="10">
        <v>219.02</v>
      </c>
      <c r="C441" s="10">
        <f t="shared" si="96"/>
        <v>2.1902E-4</v>
      </c>
      <c r="D441" s="10"/>
      <c r="E441" s="10">
        <v>13.664</v>
      </c>
      <c r="F441" s="10"/>
      <c r="G441" s="10">
        <v>13.845000000000001</v>
      </c>
      <c r="H441" s="10">
        <v>13.714</v>
      </c>
      <c r="I441" s="10">
        <v>13.429</v>
      </c>
      <c r="J441" s="10">
        <v>13.667</v>
      </c>
      <c r="K441" s="10"/>
      <c r="L441" s="10">
        <f t="shared" si="97"/>
        <v>2.1902E-4</v>
      </c>
      <c r="M441" s="10"/>
      <c r="N441" s="10">
        <f t="shared" si="98"/>
        <v>3.6299999999999955</v>
      </c>
      <c r="O441" s="10">
        <f t="shared" si="99"/>
        <v>-0.29499999999999993</v>
      </c>
      <c r="P441" s="10"/>
      <c r="Q441" s="10">
        <f t="shared" si="100"/>
        <v>3.6299999999999907E-6</v>
      </c>
      <c r="R441" s="10">
        <f t="shared" si="101"/>
        <v>-29500</v>
      </c>
      <c r="S441" s="10"/>
      <c r="T441" s="10">
        <f t="shared" si="102"/>
        <v>1366400</v>
      </c>
      <c r="U441" s="10"/>
      <c r="V441" s="10">
        <f t="shared" si="103"/>
        <v>-1.3277811808845497</v>
      </c>
      <c r="W441" s="10"/>
      <c r="X441" s="10">
        <f t="shared" si="104"/>
        <v>1.1355778533449299</v>
      </c>
      <c r="Y441" s="10">
        <f t="shared" si="105"/>
        <v>2.3404837746257177</v>
      </c>
      <c r="Z441" s="10"/>
      <c r="AA441" s="10">
        <f t="shared" si="106"/>
        <v>-9.4789300563256074E-3</v>
      </c>
      <c r="AB441" s="10">
        <f t="shared" si="107"/>
        <v>7.1389248415241191E-3</v>
      </c>
      <c r="AC441" s="10"/>
      <c r="AD441" s="10">
        <f t="shared" si="108"/>
        <v>6.1355778533449294</v>
      </c>
      <c r="AE441" s="10">
        <f t="shared" si="109"/>
        <v>-3.6595162253742823</v>
      </c>
      <c r="AF441" s="10"/>
      <c r="AG441" s="10">
        <f t="shared" si="110"/>
        <v>-9.4789300563249412E-3</v>
      </c>
      <c r="AH441" s="10">
        <f t="shared" si="111"/>
        <v>7.1389248415241191E-3</v>
      </c>
    </row>
    <row r="442" spans="1:34" x14ac:dyDescent="0.2">
      <c r="A442" s="10">
        <v>77</v>
      </c>
      <c r="B442" s="10">
        <v>222.65</v>
      </c>
      <c r="C442" s="10">
        <f t="shared" si="96"/>
        <v>2.2264999999999999E-4</v>
      </c>
      <c r="D442" s="10"/>
      <c r="E442" s="10">
        <v>13.369</v>
      </c>
      <c r="F442" s="10"/>
      <c r="G442" s="10">
        <v>13.541</v>
      </c>
      <c r="H442" s="10">
        <v>13.413</v>
      </c>
      <c r="I442" s="10">
        <v>13.14</v>
      </c>
      <c r="J442" s="10">
        <v>13.382999999999999</v>
      </c>
      <c r="K442" s="10"/>
      <c r="L442" s="10">
        <f t="shared" si="97"/>
        <v>2.2264999999999999E-4</v>
      </c>
      <c r="M442" s="10"/>
      <c r="N442" s="10">
        <f t="shared" si="98"/>
        <v>3.6200000000000045</v>
      </c>
      <c r="O442" s="10">
        <f t="shared" si="99"/>
        <v>-0.28299999999999947</v>
      </c>
      <c r="P442" s="10"/>
      <c r="Q442" s="10">
        <f t="shared" si="100"/>
        <v>3.6199999999999958E-6</v>
      </c>
      <c r="R442" s="10">
        <f t="shared" si="101"/>
        <v>-28300</v>
      </c>
      <c r="S442" s="10"/>
      <c r="T442" s="10">
        <f t="shared" si="102"/>
        <v>1336900</v>
      </c>
      <c r="U442" s="10"/>
      <c r="V442" s="10">
        <f t="shared" si="103"/>
        <v>-1.3266189807419742</v>
      </c>
      <c r="W442" s="10"/>
      <c r="X442" s="10">
        <f t="shared" si="104"/>
        <v>1.1260989232886043</v>
      </c>
      <c r="Y442" s="10">
        <f t="shared" si="105"/>
        <v>2.3476226994672418</v>
      </c>
      <c r="Z442" s="10"/>
      <c r="AA442" s="10">
        <f t="shared" si="106"/>
        <v>-9.2920073262603431E-3</v>
      </c>
      <c r="AB442" s="10">
        <f t="shared" si="107"/>
        <v>7.0042773857070806E-3</v>
      </c>
      <c r="AC442" s="10"/>
      <c r="AD442" s="10">
        <f t="shared" si="108"/>
        <v>6.1260989232886045</v>
      </c>
      <c r="AE442" s="10">
        <f t="shared" si="109"/>
        <v>-3.6523773005327582</v>
      </c>
      <c r="AF442" s="10"/>
      <c r="AG442" s="10">
        <f t="shared" si="110"/>
        <v>-9.2920073262607872E-3</v>
      </c>
      <c r="AH442" s="10">
        <f t="shared" si="111"/>
        <v>7.0042773857070806E-3</v>
      </c>
    </row>
    <row r="443" spans="1:34" x14ac:dyDescent="0.2">
      <c r="A443" s="10">
        <v>78</v>
      </c>
      <c r="B443" s="10">
        <v>226.27</v>
      </c>
      <c r="C443" s="10">
        <f t="shared" si="96"/>
        <v>2.2626999999999999E-4</v>
      </c>
      <c r="D443" s="10"/>
      <c r="E443" s="10">
        <v>13.086</v>
      </c>
      <c r="F443" s="10"/>
      <c r="G443" s="10">
        <v>13.263999999999999</v>
      </c>
      <c r="H443" s="10">
        <v>13.129</v>
      </c>
      <c r="I443" s="10">
        <v>12.849</v>
      </c>
      <c r="J443" s="10">
        <v>13.102</v>
      </c>
      <c r="K443" s="10"/>
      <c r="L443" s="10">
        <f t="shared" si="97"/>
        <v>2.2626999999999999E-4</v>
      </c>
      <c r="M443" s="10"/>
      <c r="N443" s="10">
        <f t="shared" si="98"/>
        <v>3.6299999999999955</v>
      </c>
      <c r="O443" s="10">
        <f t="shared" si="99"/>
        <v>-0.28200000000000003</v>
      </c>
      <c r="P443" s="10"/>
      <c r="Q443" s="10">
        <f t="shared" si="100"/>
        <v>3.6300000000000178E-6</v>
      </c>
      <c r="R443" s="10">
        <f t="shared" si="101"/>
        <v>-28200</v>
      </c>
      <c r="S443" s="10"/>
      <c r="T443" s="10">
        <f t="shared" si="102"/>
        <v>1308600</v>
      </c>
      <c r="U443" s="10"/>
      <c r="V443" s="10">
        <f t="shared" si="103"/>
        <v>-1.3688162808545932</v>
      </c>
      <c r="W443" s="10"/>
      <c r="X443" s="10">
        <f t="shared" si="104"/>
        <v>1.1168069159623439</v>
      </c>
      <c r="Y443" s="10">
        <f t="shared" si="105"/>
        <v>2.3546269768529489</v>
      </c>
      <c r="Z443" s="10"/>
      <c r="AA443" s="10">
        <f t="shared" si="106"/>
        <v>-9.4612504902491512E-3</v>
      </c>
      <c r="AB443" s="10">
        <f t="shared" si="107"/>
        <v>6.9119944163302804E-3</v>
      </c>
      <c r="AC443" s="10"/>
      <c r="AD443" s="10">
        <f t="shared" si="108"/>
        <v>6.1168069159623437</v>
      </c>
      <c r="AE443" s="10">
        <f t="shared" si="109"/>
        <v>-3.6453730231470511</v>
      </c>
      <c r="AF443" s="10"/>
      <c r="AG443" s="10">
        <f t="shared" si="110"/>
        <v>-9.4612504902489292E-3</v>
      </c>
      <c r="AH443" s="10">
        <f t="shared" si="111"/>
        <v>6.9119944163302804E-3</v>
      </c>
    </row>
    <row r="444" spans="1:34" x14ac:dyDescent="0.2">
      <c r="A444" s="10">
        <v>79</v>
      </c>
      <c r="B444" s="10">
        <v>229.9</v>
      </c>
      <c r="C444" s="10">
        <f t="shared" si="96"/>
        <v>2.299E-4</v>
      </c>
      <c r="D444" s="10"/>
      <c r="E444" s="10">
        <v>12.804</v>
      </c>
      <c r="F444" s="10"/>
      <c r="G444" s="10">
        <v>12.977</v>
      </c>
      <c r="H444" s="10">
        <v>12.85</v>
      </c>
      <c r="I444" s="10">
        <v>12.561</v>
      </c>
      <c r="J444" s="10">
        <v>12.827999999999999</v>
      </c>
      <c r="K444" s="10"/>
      <c r="L444" s="10">
        <f t="shared" si="97"/>
        <v>2.299E-4</v>
      </c>
      <c r="M444" s="10"/>
      <c r="N444" s="10">
        <f t="shared" si="98"/>
        <v>3.6099999999999852</v>
      </c>
      <c r="O444" s="10">
        <f t="shared" si="99"/>
        <v>-0.27500000000000036</v>
      </c>
      <c r="P444" s="10"/>
      <c r="Q444" s="10">
        <f t="shared" si="100"/>
        <v>3.6099999999999739E-6</v>
      </c>
      <c r="R444" s="10">
        <f t="shared" si="101"/>
        <v>-27500</v>
      </c>
      <c r="S444" s="10"/>
      <c r="T444" s="10">
        <f t="shared" si="102"/>
        <v>1280400</v>
      </c>
      <c r="U444" s="10"/>
      <c r="V444" s="10">
        <f t="shared" si="103"/>
        <v>-1.3935178775207202</v>
      </c>
      <c r="W444" s="10"/>
      <c r="X444" s="10">
        <f t="shared" si="104"/>
        <v>1.1073456654720948</v>
      </c>
      <c r="Y444" s="10">
        <f t="shared" si="105"/>
        <v>2.3615389712692791</v>
      </c>
      <c r="Z444" s="10"/>
      <c r="AA444" s="10">
        <f t="shared" si="106"/>
        <v>-9.4292562347693121E-3</v>
      </c>
      <c r="AB444" s="10">
        <f t="shared" si="107"/>
        <v>6.7665125700040463E-3</v>
      </c>
      <c r="AC444" s="10"/>
      <c r="AD444" s="10">
        <f t="shared" si="108"/>
        <v>6.1073456654720948</v>
      </c>
      <c r="AE444" s="10">
        <f t="shared" si="109"/>
        <v>-3.6384610287307209</v>
      </c>
      <c r="AF444" s="10"/>
      <c r="AG444" s="10">
        <f t="shared" si="110"/>
        <v>-9.4292562347693121E-3</v>
      </c>
      <c r="AH444" s="10">
        <f t="shared" si="111"/>
        <v>6.7665125700040463E-3</v>
      </c>
    </row>
    <row r="445" spans="1:34" x14ac:dyDescent="0.2">
      <c r="A445" s="10">
        <v>80</v>
      </c>
      <c r="B445" s="10">
        <v>233.51</v>
      </c>
      <c r="C445" s="10">
        <f t="shared" si="96"/>
        <v>2.3350999999999998E-4</v>
      </c>
      <c r="D445" s="10"/>
      <c r="E445" s="10">
        <v>12.529</v>
      </c>
      <c r="F445" s="10"/>
      <c r="G445" s="10">
        <v>12.698</v>
      </c>
      <c r="H445" s="10">
        <v>12.574999999999999</v>
      </c>
      <c r="I445" s="10">
        <v>12.295999999999999</v>
      </c>
      <c r="J445" s="10">
        <v>12.547000000000001</v>
      </c>
      <c r="K445" s="10"/>
      <c r="L445" s="10">
        <f t="shared" si="97"/>
        <v>2.3350999999999998E-4</v>
      </c>
      <c r="M445" s="10"/>
      <c r="N445" s="10">
        <f t="shared" si="98"/>
        <v>3.6100000000000136</v>
      </c>
      <c r="O445" s="10">
        <f t="shared" si="99"/>
        <v>-0.25799999999999912</v>
      </c>
      <c r="P445" s="10"/>
      <c r="Q445" s="10">
        <f t="shared" si="100"/>
        <v>3.6100000000000281E-6</v>
      </c>
      <c r="R445" s="10">
        <f t="shared" si="101"/>
        <v>-25800</v>
      </c>
      <c r="S445" s="10"/>
      <c r="T445" s="10">
        <f t="shared" si="102"/>
        <v>1252900</v>
      </c>
      <c r="U445" s="10"/>
      <c r="V445" s="10">
        <f t="shared" si="103"/>
        <v>-1.3562744522348222</v>
      </c>
      <c r="W445" s="10"/>
      <c r="X445" s="10">
        <f t="shared" si="104"/>
        <v>1.0979164092373255</v>
      </c>
      <c r="Y445" s="10">
        <f t="shared" si="105"/>
        <v>2.3683054838392832</v>
      </c>
      <c r="Z445" s="10"/>
      <c r="AA445" s="10">
        <f t="shared" si="106"/>
        <v>-9.0364531292737027E-3</v>
      </c>
      <c r="AB445" s="10">
        <f t="shared" si="107"/>
        <v>6.662702459951042E-3</v>
      </c>
      <c r="AC445" s="10"/>
      <c r="AD445" s="10">
        <f t="shared" si="108"/>
        <v>6.0979164092373255</v>
      </c>
      <c r="AE445" s="10">
        <f t="shared" si="109"/>
        <v>-3.6316945161607168</v>
      </c>
      <c r="AF445" s="10"/>
      <c r="AG445" s="10">
        <f t="shared" si="110"/>
        <v>-9.0364531292737027E-3</v>
      </c>
      <c r="AH445" s="10">
        <f t="shared" si="111"/>
        <v>6.662702459951042E-3</v>
      </c>
    </row>
    <row r="446" spans="1:34" x14ac:dyDescent="0.2">
      <c r="A446" s="10">
        <v>81</v>
      </c>
      <c r="B446" s="10">
        <v>237.12</v>
      </c>
      <c r="C446" s="10">
        <f t="shared" si="96"/>
        <v>2.3712000000000001E-4</v>
      </c>
      <c r="D446" s="10"/>
      <c r="E446" s="10">
        <v>12.271000000000001</v>
      </c>
      <c r="F446" s="10"/>
      <c r="G446" s="10">
        <v>12.443</v>
      </c>
      <c r="H446" s="10">
        <v>12.324999999999999</v>
      </c>
      <c r="I446" s="10">
        <v>12.042</v>
      </c>
      <c r="J446" s="10">
        <v>12.273</v>
      </c>
      <c r="K446" s="10"/>
      <c r="L446" s="10">
        <f t="shared" si="97"/>
        <v>2.3712000000000001E-4</v>
      </c>
      <c r="M446" s="10"/>
      <c r="N446" s="10">
        <f t="shared" si="98"/>
        <v>3.6099999999999852</v>
      </c>
      <c r="O446" s="10">
        <f t="shared" si="99"/>
        <v>-0.25100000000000122</v>
      </c>
      <c r="P446" s="10"/>
      <c r="Q446" s="10">
        <f t="shared" si="100"/>
        <v>3.6099999999999739E-6</v>
      </c>
      <c r="R446" s="10">
        <f t="shared" si="101"/>
        <v>-25100</v>
      </c>
      <c r="S446" s="10"/>
      <c r="T446" s="10">
        <f t="shared" si="102"/>
        <v>1227100</v>
      </c>
      <c r="U446" s="10"/>
      <c r="V446" s="10">
        <f t="shared" si="103"/>
        <v>-1.3677915331946713</v>
      </c>
      <c r="W446" s="10"/>
      <c r="X446" s="10">
        <f t="shared" si="104"/>
        <v>1.0888799561080518</v>
      </c>
      <c r="Y446" s="10">
        <f t="shared" si="105"/>
        <v>2.3749681862992342</v>
      </c>
      <c r="Z446" s="10"/>
      <c r="AA446" s="10">
        <f t="shared" si="106"/>
        <v>-8.9754884413311142E-3</v>
      </c>
      <c r="AB446" s="10">
        <f t="shared" si="107"/>
        <v>6.562029537036107E-3</v>
      </c>
      <c r="AC446" s="10"/>
      <c r="AD446" s="10">
        <f t="shared" si="108"/>
        <v>6.0888799561080518</v>
      </c>
      <c r="AE446" s="10">
        <f t="shared" si="109"/>
        <v>-3.6250318137007658</v>
      </c>
      <c r="AF446" s="10"/>
      <c r="AG446" s="10">
        <f t="shared" si="110"/>
        <v>-8.9754884413313363E-3</v>
      </c>
      <c r="AH446" s="10">
        <f t="shared" si="111"/>
        <v>6.562029537036107E-3</v>
      </c>
    </row>
    <row r="447" spans="1:34" x14ac:dyDescent="0.2">
      <c r="A447" s="10">
        <v>82</v>
      </c>
      <c r="B447" s="10">
        <v>240.73</v>
      </c>
      <c r="C447" s="10">
        <f t="shared" si="96"/>
        <v>2.4072999999999998E-4</v>
      </c>
      <c r="D447" s="10"/>
      <c r="E447" s="10">
        <v>12.02</v>
      </c>
      <c r="F447" s="10"/>
      <c r="G447" s="10">
        <v>12.193</v>
      </c>
      <c r="H447" s="10">
        <v>12.087999999999999</v>
      </c>
      <c r="I447" s="10">
        <v>11.798999999999999</v>
      </c>
      <c r="J447" s="10">
        <v>12</v>
      </c>
      <c r="K447" s="10"/>
      <c r="L447" s="10">
        <f t="shared" si="97"/>
        <v>2.4072999999999998E-4</v>
      </c>
      <c r="M447" s="10"/>
      <c r="N447" s="10">
        <f t="shared" si="98"/>
        <v>3.5900000000000034</v>
      </c>
      <c r="O447" s="10">
        <f t="shared" si="99"/>
        <v>-0.24799999999999933</v>
      </c>
      <c r="P447" s="10"/>
      <c r="Q447" s="10">
        <f t="shared" si="100"/>
        <v>3.5899999999999843E-6</v>
      </c>
      <c r="R447" s="10">
        <f t="shared" si="101"/>
        <v>-24800</v>
      </c>
      <c r="S447" s="10"/>
      <c r="T447" s="10">
        <f t="shared" si="102"/>
        <v>1202000</v>
      </c>
      <c r="U447" s="10"/>
      <c r="V447" s="10">
        <f t="shared" si="103"/>
        <v>-1.4083824010936052</v>
      </c>
      <c r="W447" s="10"/>
      <c r="X447" s="10">
        <f t="shared" si="104"/>
        <v>1.0799044676667207</v>
      </c>
      <c r="Y447" s="10">
        <f t="shared" si="105"/>
        <v>2.3815302158362703</v>
      </c>
      <c r="Z447" s="10"/>
      <c r="AA447" s="10">
        <f t="shared" si="106"/>
        <v>-9.0542142391472069E-3</v>
      </c>
      <c r="AB447" s="10">
        <f t="shared" si="107"/>
        <v>6.4288038760755839E-3</v>
      </c>
      <c r="AC447" s="10"/>
      <c r="AD447" s="10">
        <f t="shared" si="108"/>
        <v>6.0799044676667204</v>
      </c>
      <c r="AE447" s="10">
        <f t="shared" si="109"/>
        <v>-3.6184697841637297</v>
      </c>
      <c r="AF447" s="10"/>
      <c r="AG447" s="10">
        <f t="shared" si="110"/>
        <v>-9.0542142391472069E-3</v>
      </c>
      <c r="AH447" s="10">
        <f t="shared" si="111"/>
        <v>6.4288038760755839E-3</v>
      </c>
    </row>
    <row r="448" spans="1:34" x14ac:dyDescent="0.2">
      <c r="A448" s="10">
        <v>83</v>
      </c>
      <c r="B448" s="10">
        <v>244.32</v>
      </c>
      <c r="C448" s="10">
        <f t="shared" si="96"/>
        <v>2.4431999999999996E-4</v>
      </c>
      <c r="D448" s="10"/>
      <c r="E448" s="10">
        <v>11.772</v>
      </c>
      <c r="F448" s="10"/>
      <c r="G448" s="10">
        <v>11.954000000000001</v>
      </c>
      <c r="H448" s="10">
        <v>11.858000000000001</v>
      </c>
      <c r="I448" s="10">
        <v>11.563000000000001</v>
      </c>
      <c r="J448" s="10">
        <v>11.712999999999999</v>
      </c>
      <c r="K448" s="10"/>
      <c r="L448" s="10">
        <f t="shared" si="97"/>
        <v>2.4431999999999996E-4</v>
      </c>
      <c r="M448" s="10"/>
      <c r="N448" s="10">
        <f t="shared" si="98"/>
        <v>3.5800000000000125</v>
      </c>
      <c r="O448" s="10">
        <f t="shared" si="99"/>
        <v>-0.23799999999999955</v>
      </c>
      <c r="P448" s="10"/>
      <c r="Q448" s="10">
        <f t="shared" si="100"/>
        <v>3.5800000000000437E-6</v>
      </c>
      <c r="R448" s="10">
        <f t="shared" si="101"/>
        <v>-23800</v>
      </c>
      <c r="S448" s="10"/>
      <c r="T448" s="10">
        <f t="shared" si="102"/>
        <v>1177200</v>
      </c>
      <c r="U448" s="10"/>
      <c r="V448" s="10">
        <f t="shared" si="103"/>
        <v>-1.4040833314158421</v>
      </c>
      <c r="W448" s="10"/>
      <c r="X448" s="10">
        <f t="shared" si="104"/>
        <v>1.0708502534275735</v>
      </c>
      <c r="Y448" s="10">
        <f t="shared" si="105"/>
        <v>2.3879590197123459</v>
      </c>
      <c r="Z448" s="10"/>
      <c r="AA448" s="10">
        <f t="shared" si="106"/>
        <v>-8.8703063526949233E-3</v>
      </c>
      <c r="AB448" s="10">
        <f t="shared" si="107"/>
        <v>6.3175070554755131E-3</v>
      </c>
      <c r="AC448" s="10"/>
      <c r="AD448" s="10">
        <f t="shared" si="108"/>
        <v>6.0708502534275732</v>
      </c>
      <c r="AE448" s="10">
        <f t="shared" si="109"/>
        <v>-3.6120409802876541</v>
      </c>
      <c r="AF448" s="10"/>
      <c r="AG448" s="10">
        <f t="shared" si="110"/>
        <v>-8.8703063526951453E-3</v>
      </c>
      <c r="AH448" s="10">
        <f t="shared" si="111"/>
        <v>6.3175070554755131E-3</v>
      </c>
    </row>
    <row r="449" spans="1:34" x14ac:dyDescent="0.2">
      <c r="A449" s="10">
        <v>84</v>
      </c>
      <c r="B449" s="10">
        <v>247.9</v>
      </c>
      <c r="C449" s="10">
        <f t="shared" si="96"/>
        <v>2.4790000000000001E-4</v>
      </c>
      <c r="D449" s="10"/>
      <c r="E449" s="10">
        <v>11.534000000000001</v>
      </c>
      <c r="F449" s="10"/>
      <c r="G449" s="10">
        <v>11.726000000000001</v>
      </c>
      <c r="H449" s="10">
        <v>11.628</v>
      </c>
      <c r="I449" s="10">
        <v>11.33</v>
      </c>
      <c r="J449" s="10">
        <v>11.449</v>
      </c>
      <c r="K449" s="10"/>
      <c r="L449" s="10">
        <f t="shared" si="97"/>
        <v>2.4790000000000001E-4</v>
      </c>
      <c r="M449" s="10"/>
      <c r="N449" s="10">
        <f t="shared" si="98"/>
        <v>3.5699999999999932</v>
      </c>
      <c r="O449" s="10">
        <f t="shared" si="99"/>
        <v>-0.22600000000000087</v>
      </c>
      <c r="P449" s="10"/>
      <c r="Q449" s="10">
        <f t="shared" si="100"/>
        <v>3.5699999999999946E-6</v>
      </c>
      <c r="R449" s="10">
        <f t="shared" si="101"/>
        <v>-22600</v>
      </c>
      <c r="S449" s="10"/>
      <c r="T449" s="10">
        <f t="shared" si="102"/>
        <v>1153400</v>
      </c>
      <c r="U449" s="10"/>
      <c r="V449" s="10">
        <f t="shared" si="103"/>
        <v>-1.3839975369057282</v>
      </c>
      <c r="W449" s="10"/>
      <c r="X449" s="10">
        <f t="shared" si="104"/>
        <v>1.0619799470748785</v>
      </c>
      <c r="Y449" s="10">
        <f t="shared" si="105"/>
        <v>2.3942765267678214</v>
      </c>
      <c r="Z449" s="10"/>
      <c r="AA449" s="10">
        <f t="shared" si="106"/>
        <v>-8.5941472573964894E-3</v>
      </c>
      <c r="AB449" s="10">
        <f t="shared" si="107"/>
        <v>6.2096550233827763E-3</v>
      </c>
      <c r="AC449" s="10"/>
      <c r="AD449" s="10">
        <f t="shared" si="108"/>
        <v>6.0619799470748781</v>
      </c>
      <c r="AE449" s="10">
        <f t="shared" si="109"/>
        <v>-3.6057234732321786</v>
      </c>
      <c r="AF449" s="10"/>
      <c r="AG449" s="10">
        <f t="shared" si="110"/>
        <v>-8.5941472573960453E-3</v>
      </c>
      <c r="AH449" s="10">
        <f t="shared" si="111"/>
        <v>6.2096550233827763E-3</v>
      </c>
    </row>
    <row r="450" spans="1:34" x14ac:dyDescent="0.2">
      <c r="A450" s="10">
        <v>85</v>
      </c>
      <c r="B450" s="10">
        <v>251.47</v>
      </c>
      <c r="C450" s="10">
        <f t="shared" si="96"/>
        <v>2.5147E-4</v>
      </c>
      <c r="D450" s="10"/>
      <c r="E450" s="10">
        <v>11.308</v>
      </c>
      <c r="F450" s="10"/>
      <c r="G450" s="10">
        <v>11.505000000000001</v>
      </c>
      <c r="H450" s="10">
        <v>11.416</v>
      </c>
      <c r="I450" s="10">
        <v>11.11</v>
      </c>
      <c r="J450" s="10">
        <v>11.199</v>
      </c>
      <c r="K450" s="10"/>
      <c r="L450" s="10">
        <f t="shared" si="97"/>
        <v>2.5147E-4</v>
      </c>
      <c r="M450" s="10"/>
      <c r="N450" s="10">
        <f t="shared" si="98"/>
        <v>3.5600000000000023</v>
      </c>
      <c r="O450" s="10">
        <f t="shared" si="99"/>
        <v>-0.21899999999999942</v>
      </c>
      <c r="P450" s="10"/>
      <c r="Q450" s="10">
        <f t="shared" si="100"/>
        <v>3.5599999999999998E-6</v>
      </c>
      <c r="R450" s="10">
        <f t="shared" si="101"/>
        <v>-21900</v>
      </c>
      <c r="S450" s="10"/>
      <c r="T450" s="10">
        <f t="shared" si="102"/>
        <v>1130800</v>
      </c>
      <c r="U450" s="10"/>
      <c r="V450" s="10">
        <f t="shared" si="103"/>
        <v>-1.3912026828318929</v>
      </c>
      <c r="W450" s="10"/>
      <c r="X450" s="10">
        <f t="shared" si="104"/>
        <v>1.053385799817482</v>
      </c>
      <c r="Y450" s="10">
        <f t="shared" si="105"/>
        <v>2.4004861817912042</v>
      </c>
      <c r="Z450" s="10"/>
      <c r="AA450" s="10">
        <f t="shared" si="106"/>
        <v>-8.4934163431222842E-3</v>
      </c>
      <c r="AB450" s="10">
        <f t="shared" si="107"/>
        <v>6.1050891059477586E-3</v>
      </c>
      <c r="AC450" s="10"/>
      <c r="AD450" s="10">
        <f t="shared" si="108"/>
        <v>6.053385799817482</v>
      </c>
      <c r="AE450" s="10">
        <f t="shared" si="109"/>
        <v>-3.5995138182087958</v>
      </c>
      <c r="AF450" s="10"/>
      <c r="AG450" s="10">
        <f t="shared" si="110"/>
        <v>-8.4934163431222842E-3</v>
      </c>
      <c r="AH450" s="10">
        <f t="shared" si="111"/>
        <v>6.1050891059477586E-3</v>
      </c>
    </row>
    <row r="451" spans="1:34" x14ac:dyDescent="0.2">
      <c r="A451" s="10">
        <v>86</v>
      </c>
      <c r="B451" s="10">
        <v>255.03</v>
      </c>
      <c r="C451" s="10">
        <f t="shared" si="96"/>
        <v>2.5503E-4</v>
      </c>
      <c r="D451" s="10"/>
      <c r="E451" s="10">
        <v>11.089</v>
      </c>
      <c r="F451" s="10"/>
      <c r="G451" s="10">
        <v>11.289</v>
      </c>
      <c r="H451" s="10">
        <v>11.204000000000001</v>
      </c>
      <c r="I451" s="10">
        <v>10.895</v>
      </c>
      <c r="J451" s="10">
        <v>10.968</v>
      </c>
      <c r="K451" s="10"/>
      <c r="L451" s="10">
        <f t="shared" si="97"/>
        <v>2.5503E-4</v>
      </c>
      <c r="M451" s="10"/>
      <c r="N451" s="10">
        <f t="shared" si="98"/>
        <v>3.539999999999992</v>
      </c>
      <c r="O451" s="10">
        <f t="shared" si="99"/>
        <v>-0.20300000000000118</v>
      </c>
      <c r="P451" s="10"/>
      <c r="Q451" s="10">
        <f t="shared" si="100"/>
        <v>3.5399999999999559E-6</v>
      </c>
      <c r="R451" s="10">
        <f t="shared" si="101"/>
        <v>-20300</v>
      </c>
      <c r="S451" s="10"/>
      <c r="T451" s="10">
        <f t="shared" si="102"/>
        <v>1108900</v>
      </c>
      <c r="U451" s="10"/>
      <c r="V451" s="10">
        <f t="shared" si="103"/>
        <v>-1.3402764414618067</v>
      </c>
      <c r="W451" s="10"/>
      <c r="X451" s="10">
        <f t="shared" si="104"/>
        <v>1.0448923834743598</v>
      </c>
      <c r="Y451" s="10">
        <f t="shared" si="105"/>
        <v>2.406591270897152</v>
      </c>
      <c r="Z451" s="10"/>
      <c r="AA451" s="10">
        <f t="shared" si="106"/>
        <v>-8.0240534933049279E-3</v>
      </c>
      <c r="AB451" s="10">
        <f t="shared" si="107"/>
        <v>5.9868645341203397E-3</v>
      </c>
      <c r="AC451" s="10"/>
      <c r="AD451" s="10">
        <f t="shared" si="108"/>
        <v>6.0448923834743598</v>
      </c>
      <c r="AE451" s="10">
        <f t="shared" si="109"/>
        <v>-3.593408729102848</v>
      </c>
      <c r="AF451" s="10"/>
      <c r="AG451" s="10">
        <f t="shared" si="110"/>
        <v>-8.0240534933047059E-3</v>
      </c>
      <c r="AH451" s="10">
        <f t="shared" si="111"/>
        <v>5.9868645341203397E-3</v>
      </c>
    </row>
    <row r="452" spans="1:34" x14ac:dyDescent="0.2">
      <c r="A452" s="10">
        <v>87</v>
      </c>
      <c r="B452" s="10">
        <v>258.57</v>
      </c>
      <c r="C452" s="10">
        <f t="shared" si="96"/>
        <v>2.5856999999999996E-4</v>
      </c>
      <c r="D452" s="10"/>
      <c r="E452" s="10">
        <v>10.885999999999999</v>
      </c>
      <c r="F452" s="10"/>
      <c r="G452" s="10">
        <v>11.081</v>
      </c>
      <c r="H452" s="10">
        <v>11.000999999999999</v>
      </c>
      <c r="I452" s="10">
        <v>10.695</v>
      </c>
      <c r="J452" s="10">
        <v>10.765000000000001</v>
      </c>
      <c r="K452" s="10"/>
      <c r="L452" s="10">
        <f t="shared" si="97"/>
        <v>2.5856999999999996E-4</v>
      </c>
      <c r="M452" s="10"/>
      <c r="N452" s="10">
        <f t="shared" si="98"/>
        <v>3.5199999999999818</v>
      </c>
      <c r="O452" s="10">
        <f t="shared" si="99"/>
        <v>-0.18699999999999939</v>
      </c>
      <c r="P452" s="10"/>
      <c r="Q452" s="10">
        <f t="shared" si="100"/>
        <v>3.5200000000000205E-6</v>
      </c>
      <c r="R452" s="10">
        <f t="shared" si="101"/>
        <v>-18700</v>
      </c>
      <c r="S452" s="10"/>
      <c r="T452" s="10">
        <f t="shared" si="102"/>
        <v>1088600</v>
      </c>
      <c r="U452" s="10"/>
      <c r="V452" s="10">
        <f t="shared" si="103"/>
        <v>-1.2814608806796159</v>
      </c>
      <c r="W452" s="10"/>
      <c r="X452" s="10">
        <f t="shared" si="104"/>
        <v>1.0368683299810548</v>
      </c>
      <c r="Y452" s="10">
        <f t="shared" si="105"/>
        <v>2.4125781354312723</v>
      </c>
      <c r="Z452" s="10"/>
      <c r="AA452" s="10">
        <f t="shared" si="106"/>
        <v>-7.5251424619482421E-3</v>
      </c>
      <c r="AB452" s="10">
        <f t="shared" si="107"/>
        <v>5.8723153983111231E-3</v>
      </c>
      <c r="AC452" s="10"/>
      <c r="AD452" s="10">
        <f t="shared" si="108"/>
        <v>6.036868329981055</v>
      </c>
      <c r="AE452" s="10">
        <f t="shared" si="109"/>
        <v>-3.5874218645687277</v>
      </c>
      <c r="AF452" s="10"/>
      <c r="AG452" s="10">
        <f t="shared" si="110"/>
        <v>-7.5251424619482421E-3</v>
      </c>
      <c r="AH452" s="10">
        <f t="shared" si="111"/>
        <v>5.8723153983111231E-3</v>
      </c>
    </row>
    <row r="453" spans="1:34" x14ac:dyDescent="0.2">
      <c r="A453" s="10">
        <v>88</v>
      </c>
      <c r="B453" s="10">
        <v>262.08999999999997</v>
      </c>
      <c r="C453" s="10">
        <f t="shared" si="96"/>
        <v>2.6208999999999998E-4</v>
      </c>
      <c r="D453" s="10"/>
      <c r="E453" s="10">
        <v>10.699</v>
      </c>
      <c r="F453" s="10"/>
      <c r="G453" s="10">
        <v>10.885</v>
      </c>
      <c r="H453" s="10">
        <v>10.802</v>
      </c>
      <c r="I453" s="10">
        <v>10.503</v>
      </c>
      <c r="J453" s="10">
        <v>10.605</v>
      </c>
      <c r="K453" s="10"/>
      <c r="L453" s="10">
        <f t="shared" si="97"/>
        <v>2.6208999999999998E-4</v>
      </c>
      <c r="M453" s="10"/>
      <c r="N453" s="10">
        <f t="shared" si="98"/>
        <v>3.5100000000000477</v>
      </c>
      <c r="O453" s="10">
        <f t="shared" si="99"/>
        <v>-0.18099999999999916</v>
      </c>
      <c r="P453" s="10"/>
      <c r="Q453" s="10">
        <f t="shared" si="100"/>
        <v>3.5100000000000257E-6</v>
      </c>
      <c r="R453" s="10">
        <f t="shared" si="101"/>
        <v>-18100</v>
      </c>
      <c r="S453" s="10"/>
      <c r="T453" s="10">
        <f t="shared" si="102"/>
        <v>1069900</v>
      </c>
      <c r="U453" s="10"/>
      <c r="V453" s="10">
        <f t="shared" si="103"/>
        <v>-1.2825386946562185</v>
      </c>
      <c r="W453" s="10"/>
      <c r="X453" s="10">
        <f t="shared" si="104"/>
        <v>1.0293431875191066</v>
      </c>
      <c r="Y453" s="10">
        <f t="shared" si="105"/>
        <v>2.4184504508295834</v>
      </c>
      <c r="Z453" s="10"/>
      <c r="AA453" s="10">
        <f t="shared" si="106"/>
        <v>-7.4100210416678802E-3</v>
      </c>
      <c r="AB453" s="10">
        <f t="shared" si="107"/>
        <v>5.7776198663965772E-3</v>
      </c>
      <c r="AC453" s="10"/>
      <c r="AD453" s="10">
        <f t="shared" si="108"/>
        <v>6.0293431875191068</v>
      </c>
      <c r="AE453" s="10">
        <f t="shared" si="109"/>
        <v>-3.5815495491704166</v>
      </c>
      <c r="AF453" s="10"/>
      <c r="AG453" s="10">
        <f t="shared" si="110"/>
        <v>-7.4100210416681023E-3</v>
      </c>
      <c r="AH453" s="10">
        <f t="shared" si="111"/>
        <v>5.7776198663965772E-3</v>
      </c>
    </row>
    <row r="454" spans="1:34" x14ac:dyDescent="0.2">
      <c r="A454" s="10">
        <v>89</v>
      </c>
      <c r="B454" s="10">
        <v>265.60000000000002</v>
      </c>
      <c r="C454" s="10">
        <f t="shared" ref="C454:C517" si="112">B454*10^-6</f>
        <v>2.656E-4</v>
      </c>
      <c r="D454" s="10"/>
      <c r="E454" s="10">
        <v>10.518000000000001</v>
      </c>
      <c r="F454" s="10"/>
      <c r="G454" s="10">
        <v>10.689</v>
      </c>
      <c r="H454" s="10">
        <v>10.614000000000001</v>
      </c>
      <c r="I454" s="10">
        <v>10.316000000000001</v>
      </c>
      <c r="J454" s="10">
        <v>10.452999999999999</v>
      </c>
      <c r="K454" s="10"/>
      <c r="L454" s="10">
        <f t="shared" ref="L454:L517" si="113">C454</f>
        <v>2.656E-4</v>
      </c>
      <c r="M454" s="10"/>
      <c r="N454" s="10">
        <f t="shared" ref="N454:N517" si="114">B455-B454</f>
        <v>3.4899999999999523</v>
      </c>
      <c r="O454" s="10">
        <f t="shared" ref="O454:O517" si="115">E455-E454</f>
        <v>-0.16900000000000048</v>
      </c>
      <c r="P454" s="10"/>
      <c r="Q454" s="10">
        <f t="shared" ref="Q454:Q517" si="116">L455-L454</f>
        <v>3.4899999999999818E-6</v>
      </c>
      <c r="R454" s="10">
        <f t="shared" ref="R454:R517" si="117">T455-T454</f>
        <v>-16900</v>
      </c>
      <c r="S454" s="10"/>
      <c r="T454" s="10">
        <f t="shared" ref="T454:T517" si="118">E454*10^5</f>
        <v>1051800</v>
      </c>
      <c r="U454" s="10"/>
      <c r="V454" s="10">
        <f t="shared" ref="V454:V517" si="119">((AD455-AD454)/(AE455-AE454))</f>
        <v>-1.2408139045699831</v>
      </c>
      <c r="W454" s="10"/>
      <c r="X454" s="10">
        <f t="shared" ref="X454:X517" si="120">LOG(E454)</f>
        <v>1.0219331664774387</v>
      </c>
      <c r="Y454" s="10">
        <f t="shared" ref="Y454:Y517" si="121">LOG(B454)</f>
        <v>2.42422807069598</v>
      </c>
      <c r="Z454" s="10"/>
      <c r="AA454" s="10">
        <f t="shared" ref="AA454:AA517" si="122">X455-X454</f>
        <v>-7.0347795312331041E-3</v>
      </c>
      <c r="AB454" s="10">
        <f t="shared" ref="AB454:AB517" si="123">Y455-Y454</f>
        <v>5.669487991167621E-3</v>
      </c>
      <c r="AC454" s="10"/>
      <c r="AD454" s="10">
        <f t="shared" ref="AD454:AD517" si="124">LOG(T454)</f>
        <v>6.0219331664774387</v>
      </c>
      <c r="AE454" s="10">
        <f t="shared" ref="AE454:AE517" si="125">LOG(C454)</f>
        <v>-3.57577192930402</v>
      </c>
      <c r="AF454" s="10"/>
      <c r="AG454" s="10">
        <f t="shared" ref="AG454:AG517" si="126">AD455-AD454</f>
        <v>-7.0347795312333261E-3</v>
      </c>
      <c r="AH454" s="10">
        <f t="shared" ref="AH454:AH517" si="127">AE455-AE454</f>
        <v>5.669487991167621E-3</v>
      </c>
    </row>
    <row r="455" spans="1:34" x14ac:dyDescent="0.2">
      <c r="A455" s="10">
        <v>90</v>
      </c>
      <c r="B455" s="10">
        <v>269.08999999999997</v>
      </c>
      <c r="C455" s="10">
        <f t="shared" si="112"/>
        <v>2.6908999999999999E-4</v>
      </c>
      <c r="D455" s="10"/>
      <c r="E455" s="10">
        <v>10.349</v>
      </c>
      <c r="F455" s="10"/>
      <c r="G455" s="10">
        <v>10.492000000000001</v>
      </c>
      <c r="H455" s="10">
        <v>10.433</v>
      </c>
      <c r="I455" s="10">
        <v>10.134</v>
      </c>
      <c r="J455" s="10">
        <v>10.335000000000001</v>
      </c>
      <c r="K455" s="10"/>
      <c r="L455" s="10">
        <f t="shared" si="113"/>
        <v>2.6908999999999999E-4</v>
      </c>
      <c r="M455" s="10"/>
      <c r="N455" s="10">
        <f t="shared" si="114"/>
        <v>3.4800000000000182</v>
      </c>
      <c r="O455" s="10">
        <f t="shared" si="115"/>
        <v>-0.15799999999999947</v>
      </c>
      <c r="P455" s="10"/>
      <c r="Q455" s="10">
        <f t="shared" si="116"/>
        <v>3.479999999999987E-6</v>
      </c>
      <c r="R455" s="10">
        <f t="shared" si="117"/>
        <v>-15799.999999999884</v>
      </c>
      <c r="S455" s="10"/>
      <c r="T455" s="10">
        <f t="shared" si="118"/>
        <v>1034900</v>
      </c>
      <c r="U455" s="10"/>
      <c r="V455" s="10">
        <f t="shared" si="119"/>
        <v>-1.1973104136469364</v>
      </c>
      <c r="W455" s="10"/>
      <c r="X455" s="10">
        <f t="shared" si="120"/>
        <v>1.0148983869462056</v>
      </c>
      <c r="Y455" s="10">
        <f t="shared" si="121"/>
        <v>2.4298975586871476</v>
      </c>
      <c r="Z455" s="10"/>
      <c r="AA455" s="10">
        <f t="shared" si="122"/>
        <v>-6.6815853565151961E-3</v>
      </c>
      <c r="AB455" s="10">
        <f t="shared" si="123"/>
        <v>5.5804954841769394E-3</v>
      </c>
      <c r="AC455" s="10"/>
      <c r="AD455" s="10">
        <f t="shared" si="124"/>
        <v>6.0148983869462054</v>
      </c>
      <c r="AE455" s="10">
        <f t="shared" si="125"/>
        <v>-3.5701024413128524</v>
      </c>
      <c r="AF455" s="10"/>
      <c r="AG455" s="10">
        <f t="shared" si="126"/>
        <v>-6.681585356514752E-3</v>
      </c>
      <c r="AH455" s="10">
        <f t="shared" si="127"/>
        <v>5.5804954841769394E-3</v>
      </c>
    </row>
    <row r="456" spans="1:34" x14ac:dyDescent="0.2">
      <c r="A456" s="10">
        <v>91</v>
      </c>
      <c r="B456" s="10">
        <v>272.57</v>
      </c>
      <c r="C456" s="10">
        <f t="shared" si="112"/>
        <v>2.7256999999999997E-4</v>
      </c>
      <c r="D456" s="10"/>
      <c r="E456" s="10">
        <v>10.191000000000001</v>
      </c>
      <c r="F456" s="10"/>
      <c r="G456" s="10">
        <v>10.319000000000001</v>
      </c>
      <c r="H456" s="10">
        <v>10.257</v>
      </c>
      <c r="I456" s="10">
        <v>9.9619999999999997</v>
      </c>
      <c r="J456" s="10">
        <v>10.228</v>
      </c>
      <c r="K456" s="10"/>
      <c r="L456" s="10">
        <f t="shared" si="113"/>
        <v>2.7256999999999997E-4</v>
      </c>
      <c r="M456" s="10"/>
      <c r="N456" s="10">
        <f t="shared" si="114"/>
        <v>3.4499999999999886</v>
      </c>
      <c r="O456" s="10">
        <f t="shared" si="115"/>
        <v>-0.15700000000000003</v>
      </c>
      <c r="P456" s="10"/>
      <c r="Q456" s="10">
        <f t="shared" si="116"/>
        <v>3.4500000000000025E-6</v>
      </c>
      <c r="R456" s="10">
        <f t="shared" si="117"/>
        <v>-15700</v>
      </c>
      <c r="S456" s="10"/>
      <c r="T456" s="10">
        <f t="shared" si="118"/>
        <v>1019100.0000000001</v>
      </c>
      <c r="U456" s="10"/>
      <c r="V456" s="10">
        <f t="shared" si="119"/>
        <v>-1.2343630473927421</v>
      </c>
      <c r="W456" s="10"/>
      <c r="X456" s="10">
        <f t="shared" si="120"/>
        <v>1.0082168015896904</v>
      </c>
      <c r="Y456" s="10">
        <f t="shared" si="121"/>
        <v>2.4354780541713246</v>
      </c>
      <c r="Z456" s="10"/>
      <c r="AA456" s="10">
        <f t="shared" si="122"/>
        <v>-6.7427048979575854E-3</v>
      </c>
      <c r="AB456" s="10">
        <f t="shared" si="123"/>
        <v>5.4624973683390365E-3</v>
      </c>
      <c r="AC456" s="10"/>
      <c r="AD456" s="10">
        <f t="shared" si="124"/>
        <v>6.0082168015896906</v>
      </c>
      <c r="AE456" s="10">
        <f t="shared" si="125"/>
        <v>-3.5645219458286754</v>
      </c>
      <c r="AF456" s="10"/>
      <c r="AG456" s="10">
        <f t="shared" si="126"/>
        <v>-6.7427048979578075E-3</v>
      </c>
      <c r="AH456" s="10">
        <f t="shared" si="127"/>
        <v>5.4624973683390365E-3</v>
      </c>
    </row>
    <row r="457" spans="1:34" x14ac:dyDescent="0.2">
      <c r="A457" s="10">
        <v>92</v>
      </c>
      <c r="B457" s="10">
        <v>276.02</v>
      </c>
      <c r="C457" s="10">
        <f t="shared" si="112"/>
        <v>2.7601999999999998E-4</v>
      </c>
      <c r="D457" s="10"/>
      <c r="E457" s="10">
        <v>10.034000000000001</v>
      </c>
      <c r="F457" s="10"/>
      <c r="G457" s="10">
        <v>10.151</v>
      </c>
      <c r="H457" s="10">
        <v>10.093</v>
      </c>
      <c r="I457" s="10">
        <v>9.7870000000000008</v>
      </c>
      <c r="J457" s="10">
        <v>10.106</v>
      </c>
      <c r="K457" s="10"/>
      <c r="L457" s="10">
        <f t="shared" si="113"/>
        <v>2.7601999999999998E-4</v>
      </c>
      <c r="M457" s="10"/>
      <c r="N457" s="10">
        <f t="shared" si="114"/>
        <v>3.4300000000000068</v>
      </c>
      <c r="O457" s="10">
        <f t="shared" si="115"/>
        <v>-0.16600000000000037</v>
      </c>
      <c r="P457" s="10"/>
      <c r="Q457" s="10">
        <f t="shared" si="116"/>
        <v>3.4300000000000129E-6</v>
      </c>
      <c r="R457" s="10">
        <f t="shared" si="117"/>
        <v>-16600.000000000116</v>
      </c>
      <c r="S457" s="10"/>
      <c r="T457" s="10">
        <f t="shared" si="118"/>
        <v>1003400.0000000001</v>
      </c>
      <c r="U457" s="10"/>
      <c r="V457" s="10">
        <f t="shared" si="119"/>
        <v>-1.35077310883402</v>
      </c>
      <c r="W457" s="10"/>
      <c r="X457" s="10">
        <f t="shared" si="120"/>
        <v>1.0014740966917328</v>
      </c>
      <c r="Y457" s="10">
        <f t="shared" si="121"/>
        <v>2.4409405515396636</v>
      </c>
      <c r="Z457" s="10"/>
      <c r="AA457" s="10">
        <f t="shared" si="122"/>
        <v>-7.2449558740343978E-3</v>
      </c>
      <c r="AB457" s="10">
        <f t="shared" si="123"/>
        <v>5.3635624122603254E-3</v>
      </c>
      <c r="AC457" s="10"/>
      <c r="AD457" s="10">
        <f t="shared" si="124"/>
        <v>6.0014740966917328</v>
      </c>
      <c r="AE457" s="10">
        <f t="shared" si="125"/>
        <v>-3.5590594484603364</v>
      </c>
      <c r="AF457" s="10"/>
      <c r="AG457" s="10">
        <f t="shared" si="126"/>
        <v>-7.2449558740341757E-3</v>
      </c>
      <c r="AH457" s="10">
        <f t="shared" si="127"/>
        <v>5.3635624122603254E-3</v>
      </c>
    </row>
    <row r="458" spans="1:34" x14ac:dyDescent="0.2">
      <c r="A458" s="10">
        <v>93</v>
      </c>
      <c r="B458" s="10">
        <v>279.45</v>
      </c>
      <c r="C458" s="10">
        <f t="shared" si="112"/>
        <v>2.7944999999999999E-4</v>
      </c>
      <c r="D458" s="10"/>
      <c r="E458" s="10">
        <v>9.8680000000000003</v>
      </c>
      <c r="F458" s="10"/>
      <c r="G458" s="10">
        <v>9.9789999999999992</v>
      </c>
      <c r="H458" s="10">
        <v>9.93</v>
      </c>
      <c r="I458" s="10">
        <v>9.6300000000000008</v>
      </c>
      <c r="J458" s="10">
        <v>9.9329999999999998</v>
      </c>
      <c r="K458" s="10"/>
      <c r="L458" s="10">
        <f t="shared" si="113"/>
        <v>2.7944999999999999E-4</v>
      </c>
      <c r="M458" s="10"/>
      <c r="N458" s="10">
        <f t="shared" si="114"/>
        <v>3.410000000000025</v>
      </c>
      <c r="O458" s="10">
        <f t="shared" si="115"/>
        <v>-0.16800000000000104</v>
      </c>
      <c r="P458" s="10"/>
      <c r="Q458" s="10">
        <f t="shared" si="116"/>
        <v>3.4100000000000233E-6</v>
      </c>
      <c r="R458" s="10">
        <f t="shared" si="117"/>
        <v>-16800.000000000116</v>
      </c>
      <c r="S458" s="10"/>
      <c r="T458" s="10">
        <f t="shared" si="118"/>
        <v>986800</v>
      </c>
      <c r="U458" s="10"/>
      <c r="V458" s="10">
        <f t="shared" si="119"/>
        <v>-1.4157599322277925</v>
      </c>
      <c r="W458" s="10"/>
      <c r="X458" s="10">
        <f t="shared" si="120"/>
        <v>0.99422914081769842</v>
      </c>
      <c r="Y458" s="10">
        <f t="shared" si="121"/>
        <v>2.4463041139519239</v>
      </c>
      <c r="Z458" s="10"/>
      <c r="AA458" s="10">
        <f t="shared" si="122"/>
        <v>-7.4574065514535492E-3</v>
      </c>
      <c r="AB458" s="10">
        <f t="shared" si="123"/>
        <v>5.2674230861433635E-3</v>
      </c>
      <c r="AC458" s="10"/>
      <c r="AD458" s="10">
        <f t="shared" si="124"/>
        <v>5.9942291408176986</v>
      </c>
      <c r="AE458" s="10">
        <f t="shared" si="125"/>
        <v>-3.5536958860480761</v>
      </c>
      <c r="AF458" s="10"/>
      <c r="AG458" s="10">
        <f t="shared" si="126"/>
        <v>-7.4574065514534382E-3</v>
      </c>
      <c r="AH458" s="10">
        <f t="shared" si="127"/>
        <v>5.2674230861433635E-3</v>
      </c>
    </row>
    <row r="459" spans="1:34" x14ac:dyDescent="0.2">
      <c r="A459" s="10">
        <v>94</v>
      </c>
      <c r="B459" s="10">
        <v>282.86</v>
      </c>
      <c r="C459" s="10">
        <f t="shared" si="112"/>
        <v>2.8286000000000001E-4</v>
      </c>
      <c r="D459" s="10"/>
      <c r="E459" s="10">
        <v>9.6999999999999993</v>
      </c>
      <c r="F459" s="10"/>
      <c r="G459" s="10">
        <v>9.8249999999999993</v>
      </c>
      <c r="H459" s="10">
        <v>9.7729999999999997</v>
      </c>
      <c r="I459" s="10">
        <v>9.48</v>
      </c>
      <c r="J459" s="10">
        <v>9.7230000000000008</v>
      </c>
      <c r="K459" s="10"/>
      <c r="L459" s="10">
        <f t="shared" si="113"/>
        <v>2.8286000000000001E-4</v>
      </c>
      <c r="M459" s="10"/>
      <c r="N459" s="10">
        <f t="shared" si="114"/>
        <v>3.3799999999999955</v>
      </c>
      <c r="O459" s="10">
        <f t="shared" si="115"/>
        <v>-0.1639999999999997</v>
      </c>
      <c r="P459" s="10"/>
      <c r="Q459" s="10">
        <f t="shared" si="116"/>
        <v>3.3799999999999846E-6</v>
      </c>
      <c r="R459" s="10">
        <f t="shared" si="117"/>
        <v>-16399.999999999884</v>
      </c>
      <c r="S459" s="10"/>
      <c r="T459" s="10">
        <f t="shared" si="118"/>
        <v>969999.99999999988</v>
      </c>
      <c r="U459" s="10"/>
      <c r="V459" s="10">
        <f t="shared" si="119"/>
        <v>-1.4355105259616063</v>
      </c>
      <c r="W459" s="10"/>
      <c r="X459" s="10">
        <f t="shared" si="120"/>
        <v>0.98677173426624487</v>
      </c>
      <c r="Y459" s="10">
        <f t="shared" si="121"/>
        <v>2.4515715370380673</v>
      </c>
      <c r="Z459" s="10"/>
      <c r="AA459" s="10">
        <f t="shared" si="122"/>
        <v>-7.4054918700836581E-3</v>
      </c>
      <c r="AB459" s="10">
        <f t="shared" si="123"/>
        <v>5.1587861852304684E-3</v>
      </c>
      <c r="AC459" s="10"/>
      <c r="AD459" s="10">
        <f t="shared" si="124"/>
        <v>5.9867717342662452</v>
      </c>
      <c r="AE459" s="10">
        <f t="shared" si="125"/>
        <v>-3.5484284629619327</v>
      </c>
      <c r="AF459" s="10"/>
      <c r="AG459" s="10">
        <f t="shared" si="126"/>
        <v>-7.4054918700836581E-3</v>
      </c>
      <c r="AH459" s="10">
        <f t="shared" si="127"/>
        <v>5.1587861852304684E-3</v>
      </c>
    </row>
    <row r="460" spans="1:34" x14ac:dyDescent="0.2">
      <c r="A460" s="10">
        <v>95</v>
      </c>
      <c r="B460" s="10">
        <v>286.24</v>
      </c>
      <c r="C460" s="10">
        <f t="shared" si="112"/>
        <v>2.8624E-4</v>
      </c>
      <c r="D460" s="10"/>
      <c r="E460" s="10">
        <v>9.5359999999999996</v>
      </c>
      <c r="F460" s="10"/>
      <c r="G460" s="10">
        <v>9.6709999999999994</v>
      </c>
      <c r="H460" s="10">
        <v>9.6259999999999994</v>
      </c>
      <c r="I460" s="10">
        <v>9.3339999999999996</v>
      </c>
      <c r="J460" s="10">
        <v>9.5139999999999993</v>
      </c>
      <c r="K460" s="10"/>
      <c r="L460" s="10">
        <f t="shared" si="113"/>
        <v>2.8624E-4</v>
      </c>
      <c r="M460" s="10"/>
      <c r="N460" s="10">
        <f t="shared" si="114"/>
        <v>3.3700000000000045</v>
      </c>
      <c r="O460" s="10">
        <f t="shared" si="115"/>
        <v>-0.16499999999999915</v>
      </c>
      <c r="P460" s="10"/>
      <c r="Q460" s="10">
        <f t="shared" si="116"/>
        <v>3.3699999999999898E-6</v>
      </c>
      <c r="R460" s="10">
        <f t="shared" si="117"/>
        <v>-16500</v>
      </c>
      <c r="S460" s="10"/>
      <c r="T460" s="10">
        <f t="shared" si="118"/>
        <v>953600</v>
      </c>
      <c r="U460" s="10"/>
      <c r="V460" s="10">
        <f t="shared" si="119"/>
        <v>-1.4912376425153626</v>
      </c>
      <c r="W460" s="10"/>
      <c r="X460" s="10">
        <f t="shared" si="120"/>
        <v>0.97936624239616121</v>
      </c>
      <c r="Y460" s="10">
        <f t="shared" si="121"/>
        <v>2.4567303232232978</v>
      </c>
      <c r="Z460" s="10"/>
      <c r="AA460" s="10">
        <f t="shared" si="122"/>
        <v>-7.5803045170467209E-3</v>
      </c>
      <c r="AB460" s="10">
        <f t="shared" si="123"/>
        <v>5.083230399321792E-3</v>
      </c>
      <c r="AC460" s="10"/>
      <c r="AD460" s="10">
        <f t="shared" si="124"/>
        <v>5.9793662423961615</v>
      </c>
      <c r="AE460" s="10">
        <f t="shared" si="125"/>
        <v>-3.5432696767767022</v>
      </c>
      <c r="AF460" s="10"/>
      <c r="AG460" s="10">
        <f t="shared" si="126"/>
        <v>-7.580304517047054E-3</v>
      </c>
      <c r="AH460" s="10">
        <f t="shared" si="127"/>
        <v>5.083230399321792E-3</v>
      </c>
    </row>
    <row r="461" spans="1:34" x14ac:dyDescent="0.2">
      <c r="A461" s="10">
        <v>96</v>
      </c>
      <c r="B461" s="10">
        <v>289.61</v>
      </c>
      <c r="C461" s="10">
        <f t="shared" si="112"/>
        <v>2.8960999999999999E-4</v>
      </c>
      <c r="D461" s="10"/>
      <c r="E461" s="10">
        <v>9.3710000000000004</v>
      </c>
      <c r="F461" s="10"/>
      <c r="G461" s="10">
        <v>9.5169999999999995</v>
      </c>
      <c r="H461" s="10">
        <v>9.4789999999999992</v>
      </c>
      <c r="I461" s="10">
        <v>9.1859999999999999</v>
      </c>
      <c r="J461" s="10">
        <v>9.3010000000000002</v>
      </c>
      <c r="K461" s="10"/>
      <c r="L461" s="10">
        <f t="shared" si="113"/>
        <v>2.8960999999999999E-4</v>
      </c>
      <c r="M461" s="10"/>
      <c r="N461" s="10">
        <f t="shared" si="114"/>
        <v>3.339999999999975</v>
      </c>
      <c r="O461" s="10">
        <f t="shared" si="115"/>
        <v>-0.1639999999999997</v>
      </c>
      <c r="P461" s="10"/>
      <c r="Q461" s="10">
        <f t="shared" si="116"/>
        <v>3.3400000000000053E-6</v>
      </c>
      <c r="R461" s="10">
        <f t="shared" si="117"/>
        <v>-16399.999999999884</v>
      </c>
      <c r="S461" s="10"/>
      <c r="T461" s="10">
        <f t="shared" si="118"/>
        <v>937100</v>
      </c>
      <c r="U461" s="10"/>
      <c r="V461" s="10">
        <f t="shared" si="119"/>
        <v>-1.539733671437997</v>
      </c>
      <c r="W461" s="10"/>
      <c r="X461" s="10">
        <f t="shared" si="120"/>
        <v>0.97178593787911449</v>
      </c>
      <c r="Y461" s="10">
        <f t="shared" si="121"/>
        <v>2.4618135536226196</v>
      </c>
      <c r="Z461" s="10"/>
      <c r="AA461" s="10">
        <f t="shared" si="122"/>
        <v>-7.6677947276294622E-3</v>
      </c>
      <c r="AB461" s="10">
        <f t="shared" si="123"/>
        <v>4.9799487209161164E-3</v>
      </c>
      <c r="AC461" s="10"/>
      <c r="AD461" s="10">
        <f t="shared" si="124"/>
        <v>5.9717859378791145</v>
      </c>
      <c r="AE461" s="10">
        <f t="shared" si="125"/>
        <v>-3.5381864463773804</v>
      </c>
      <c r="AF461" s="10"/>
      <c r="AG461" s="10">
        <f t="shared" si="126"/>
        <v>-7.6677947276291292E-3</v>
      </c>
      <c r="AH461" s="10">
        <f t="shared" si="127"/>
        <v>4.9799487209161164E-3</v>
      </c>
    </row>
    <row r="462" spans="1:34" x14ac:dyDescent="0.2">
      <c r="A462" s="10">
        <v>97</v>
      </c>
      <c r="B462" s="10">
        <v>292.95</v>
      </c>
      <c r="C462" s="10">
        <f t="shared" si="112"/>
        <v>2.9294999999999999E-4</v>
      </c>
      <c r="D462" s="10"/>
      <c r="E462" s="10">
        <v>9.2070000000000007</v>
      </c>
      <c r="F462" s="10"/>
      <c r="G462" s="10">
        <v>9.3740000000000006</v>
      </c>
      <c r="H462" s="10">
        <v>9.3350000000000009</v>
      </c>
      <c r="I462" s="10">
        <v>9.0410000000000004</v>
      </c>
      <c r="J462" s="10">
        <v>9.08</v>
      </c>
      <c r="K462" s="10"/>
      <c r="L462" s="10">
        <f t="shared" si="113"/>
        <v>2.9294999999999999E-4</v>
      </c>
      <c r="M462" s="10"/>
      <c r="N462" s="10">
        <f t="shared" si="114"/>
        <v>3.3100000000000023</v>
      </c>
      <c r="O462" s="10">
        <f t="shared" si="115"/>
        <v>-0.16500000000000092</v>
      </c>
      <c r="P462" s="10"/>
      <c r="Q462" s="10">
        <f t="shared" si="116"/>
        <v>3.3099999999999666E-6</v>
      </c>
      <c r="R462" s="10">
        <f t="shared" si="117"/>
        <v>-16500.000000000116</v>
      </c>
      <c r="S462" s="10"/>
      <c r="T462" s="10">
        <f t="shared" si="118"/>
        <v>920700.00000000012</v>
      </c>
      <c r="U462" s="10"/>
      <c r="V462" s="10">
        <f t="shared" si="119"/>
        <v>-1.6095121321934915</v>
      </c>
      <c r="W462" s="10"/>
      <c r="X462" s="10">
        <f t="shared" si="120"/>
        <v>0.96411814315148503</v>
      </c>
      <c r="Y462" s="10">
        <f t="shared" si="121"/>
        <v>2.4667935023435357</v>
      </c>
      <c r="Z462" s="10"/>
      <c r="AA462" s="10">
        <f t="shared" si="122"/>
        <v>-7.853640453209576E-3</v>
      </c>
      <c r="AB462" s="10">
        <f t="shared" si="123"/>
        <v>4.8795161565555745E-3</v>
      </c>
      <c r="AC462" s="10"/>
      <c r="AD462" s="10">
        <f t="shared" si="124"/>
        <v>5.9641181431514854</v>
      </c>
      <c r="AE462" s="10">
        <f t="shared" si="125"/>
        <v>-3.5332064976564643</v>
      </c>
      <c r="AF462" s="10"/>
      <c r="AG462" s="10">
        <f t="shared" si="126"/>
        <v>-7.8536404532103532E-3</v>
      </c>
      <c r="AH462" s="10">
        <f t="shared" si="127"/>
        <v>4.8795161565555745E-3</v>
      </c>
    </row>
    <row r="463" spans="1:34" x14ac:dyDescent="0.2">
      <c r="A463" s="10">
        <v>98</v>
      </c>
      <c r="B463" s="10">
        <v>296.26</v>
      </c>
      <c r="C463" s="10">
        <f t="shared" si="112"/>
        <v>2.9625999999999996E-4</v>
      </c>
      <c r="D463" s="10"/>
      <c r="E463" s="10">
        <v>9.0419999999999998</v>
      </c>
      <c r="F463" s="10"/>
      <c r="G463" s="10">
        <v>9.2309999999999999</v>
      </c>
      <c r="H463" s="10">
        <v>9.2040000000000006</v>
      </c>
      <c r="I463" s="10">
        <v>8.9060000000000006</v>
      </c>
      <c r="J463" s="10">
        <v>8.8279999999999994</v>
      </c>
      <c r="K463" s="10"/>
      <c r="L463" s="10">
        <f t="shared" si="113"/>
        <v>2.9625999999999996E-4</v>
      </c>
      <c r="M463" s="10"/>
      <c r="N463" s="10">
        <f t="shared" si="114"/>
        <v>3.2800000000000296</v>
      </c>
      <c r="O463" s="10">
        <f t="shared" si="115"/>
        <v>-0.14799999999999969</v>
      </c>
      <c r="P463" s="10"/>
      <c r="Q463" s="10">
        <f t="shared" si="116"/>
        <v>3.2800000000000364E-6</v>
      </c>
      <c r="R463" s="10">
        <f t="shared" si="117"/>
        <v>-14800</v>
      </c>
      <c r="S463" s="10"/>
      <c r="T463" s="10">
        <f t="shared" si="118"/>
        <v>904200</v>
      </c>
      <c r="U463" s="10"/>
      <c r="V463" s="10">
        <f t="shared" si="119"/>
        <v>-1.4988847634357789</v>
      </c>
      <c r="W463" s="10"/>
      <c r="X463" s="10">
        <f t="shared" si="120"/>
        <v>0.95626450269827545</v>
      </c>
      <c r="Y463" s="10">
        <f t="shared" si="121"/>
        <v>2.4716730185000912</v>
      </c>
      <c r="Z463" s="10"/>
      <c r="AA463" s="10">
        <f t="shared" si="122"/>
        <v>-7.1673775853595689E-3</v>
      </c>
      <c r="AB463" s="10">
        <f t="shared" si="123"/>
        <v>4.7818069542118202E-3</v>
      </c>
      <c r="AC463" s="10"/>
      <c r="AD463" s="10">
        <f t="shared" si="124"/>
        <v>5.956264502698275</v>
      </c>
      <c r="AE463" s="10">
        <f t="shared" si="125"/>
        <v>-3.5283269814999088</v>
      </c>
      <c r="AF463" s="10"/>
      <c r="AG463" s="10">
        <f t="shared" si="126"/>
        <v>-7.1673775853593469E-3</v>
      </c>
      <c r="AH463" s="10">
        <f t="shared" si="127"/>
        <v>4.7818069542118202E-3</v>
      </c>
    </row>
    <row r="464" spans="1:34" x14ac:dyDescent="0.2">
      <c r="A464" s="10">
        <v>99</v>
      </c>
      <c r="B464" s="10">
        <v>299.54000000000002</v>
      </c>
      <c r="C464" s="10">
        <f t="shared" si="112"/>
        <v>2.9954E-4</v>
      </c>
      <c r="D464" s="10"/>
      <c r="E464" s="10">
        <v>8.8940000000000001</v>
      </c>
      <c r="F464" s="10"/>
      <c r="G464" s="10">
        <v>9.0980000000000008</v>
      </c>
      <c r="H464" s="10">
        <v>9.0719999999999992</v>
      </c>
      <c r="I464" s="10">
        <v>8.7739999999999991</v>
      </c>
      <c r="J464" s="10">
        <v>8.6329999999999991</v>
      </c>
      <c r="K464" s="10"/>
      <c r="L464" s="10">
        <f t="shared" si="113"/>
        <v>2.9954E-4</v>
      </c>
      <c r="M464" s="10"/>
      <c r="N464" s="10">
        <f t="shared" si="114"/>
        <v>3.2599999999999909</v>
      </c>
      <c r="O464" s="10">
        <f t="shared" si="115"/>
        <v>-0.11899999999999977</v>
      </c>
      <c r="P464" s="10"/>
      <c r="Q464" s="10">
        <f t="shared" si="116"/>
        <v>3.2599999999999925E-6</v>
      </c>
      <c r="R464" s="10">
        <f t="shared" si="117"/>
        <v>-11900</v>
      </c>
      <c r="S464" s="10"/>
      <c r="T464" s="10">
        <f t="shared" si="118"/>
        <v>889400</v>
      </c>
      <c r="U464" s="10"/>
      <c r="V464" s="10">
        <f t="shared" si="119"/>
        <v>-1.2444040654749053</v>
      </c>
      <c r="W464" s="10"/>
      <c r="X464" s="10">
        <f t="shared" si="120"/>
        <v>0.94909712511291588</v>
      </c>
      <c r="Y464" s="10">
        <f t="shared" si="121"/>
        <v>2.4764548254543031</v>
      </c>
      <c r="Z464" s="10"/>
      <c r="AA464" s="10">
        <f t="shared" si="122"/>
        <v>-5.8499999750541987E-3</v>
      </c>
      <c r="AB464" s="10">
        <f t="shared" si="123"/>
        <v>4.7010453737321711E-3</v>
      </c>
      <c r="AC464" s="10"/>
      <c r="AD464" s="10">
        <f t="shared" si="124"/>
        <v>5.9490971251129157</v>
      </c>
      <c r="AE464" s="10">
        <f t="shared" si="125"/>
        <v>-3.5235451745456969</v>
      </c>
      <c r="AF464" s="10"/>
      <c r="AG464" s="10">
        <f t="shared" si="126"/>
        <v>-5.8499999750543097E-3</v>
      </c>
      <c r="AH464" s="10">
        <f t="shared" si="127"/>
        <v>4.7010453737321711E-3</v>
      </c>
    </row>
    <row r="465" spans="1:34" x14ac:dyDescent="0.2">
      <c r="A465" s="10">
        <v>100</v>
      </c>
      <c r="B465" s="10">
        <v>302.8</v>
      </c>
      <c r="C465" s="10">
        <f t="shared" si="112"/>
        <v>3.0279999999999999E-4</v>
      </c>
      <c r="D465" s="10"/>
      <c r="E465" s="10">
        <v>8.7750000000000004</v>
      </c>
      <c r="F465" s="10"/>
      <c r="G465" s="10">
        <v>8.9629999999999992</v>
      </c>
      <c r="H465" s="10">
        <v>8.9489999999999998</v>
      </c>
      <c r="I465" s="10">
        <v>8.6430000000000007</v>
      </c>
      <c r="J465" s="10">
        <v>8.5440000000000005</v>
      </c>
      <c r="K465" s="10"/>
      <c r="L465" s="10">
        <f t="shared" si="113"/>
        <v>3.0279999999999999E-4</v>
      </c>
      <c r="M465" s="10"/>
      <c r="N465" s="10">
        <f t="shared" si="114"/>
        <v>3.2299999999999613</v>
      </c>
      <c r="O465" s="10">
        <f t="shared" si="115"/>
        <v>-0.11400000000000077</v>
      </c>
      <c r="P465" s="10"/>
      <c r="Q465" s="10">
        <f t="shared" si="116"/>
        <v>3.2299999999999538E-6</v>
      </c>
      <c r="R465" s="10">
        <f t="shared" si="117"/>
        <v>-11400</v>
      </c>
      <c r="S465" s="10"/>
      <c r="T465" s="10">
        <f t="shared" si="118"/>
        <v>877500</v>
      </c>
      <c r="U465" s="10"/>
      <c r="V465" s="10">
        <f t="shared" si="119"/>
        <v>-1.2324054968005878</v>
      </c>
      <c r="W465" s="10"/>
      <c r="X465" s="10">
        <f t="shared" si="120"/>
        <v>0.94324712513786169</v>
      </c>
      <c r="Y465" s="10">
        <f t="shared" si="121"/>
        <v>2.4811558708280352</v>
      </c>
      <c r="Z465" s="10"/>
      <c r="AA465" s="10">
        <f t="shared" si="122"/>
        <v>-5.679086537478728E-3</v>
      </c>
      <c r="AB465" s="10">
        <f t="shared" si="123"/>
        <v>4.6081314569121901E-3</v>
      </c>
      <c r="AC465" s="10"/>
      <c r="AD465" s="10">
        <f t="shared" si="124"/>
        <v>5.9432471251378614</v>
      </c>
      <c r="AE465" s="10">
        <f t="shared" si="125"/>
        <v>-3.5188441291719648</v>
      </c>
      <c r="AF465" s="10"/>
      <c r="AG465" s="10">
        <f t="shared" si="126"/>
        <v>-5.679086537478284E-3</v>
      </c>
      <c r="AH465" s="10">
        <f t="shared" si="127"/>
        <v>4.6081314569121901E-3</v>
      </c>
    </row>
    <row r="466" spans="1:34" x14ac:dyDescent="0.2">
      <c r="A466" s="10">
        <v>101</v>
      </c>
      <c r="B466" s="10">
        <v>306.02999999999997</v>
      </c>
      <c r="C466" s="10">
        <f t="shared" si="112"/>
        <v>3.0602999999999994E-4</v>
      </c>
      <c r="D466" s="10"/>
      <c r="E466" s="10">
        <v>8.6609999999999996</v>
      </c>
      <c r="F466" s="10"/>
      <c r="G466" s="10">
        <v>8.8339999999999996</v>
      </c>
      <c r="H466" s="10">
        <v>8.8179999999999996</v>
      </c>
      <c r="I466" s="10">
        <v>8.5109999999999992</v>
      </c>
      <c r="J466" s="10">
        <v>8.4809999999999999</v>
      </c>
      <c r="K466" s="10"/>
      <c r="L466" s="10">
        <f t="shared" si="113"/>
        <v>3.0602999999999994E-4</v>
      </c>
      <c r="M466" s="10"/>
      <c r="N466" s="10">
        <f t="shared" si="114"/>
        <v>3.2000000000000455</v>
      </c>
      <c r="O466" s="10">
        <f t="shared" si="115"/>
        <v>-0.1169999999999991</v>
      </c>
      <c r="P466" s="10"/>
      <c r="Q466" s="10">
        <f t="shared" si="116"/>
        <v>3.2000000000000778E-6</v>
      </c>
      <c r="R466" s="10">
        <f t="shared" si="117"/>
        <v>-11700</v>
      </c>
      <c r="S466" s="10"/>
      <c r="T466" s="10">
        <f t="shared" si="118"/>
        <v>866100</v>
      </c>
      <c r="U466" s="10"/>
      <c r="V466" s="10">
        <f t="shared" si="119"/>
        <v>-1.307502916552977</v>
      </c>
      <c r="W466" s="10"/>
      <c r="X466" s="10">
        <f t="shared" si="120"/>
        <v>0.93756803860038296</v>
      </c>
      <c r="Y466" s="10">
        <f t="shared" si="121"/>
        <v>2.4857640022849474</v>
      </c>
      <c r="Z466" s="10"/>
      <c r="AA466" s="10">
        <f t="shared" si="122"/>
        <v>-5.9067989159017342E-3</v>
      </c>
      <c r="AB466" s="10">
        <f t="shared" si="123"/>
        <v>4.517618156810066E-3</v>
      </c>
      <c r="AC466" s="10"/>
      <c r="AD466" s="10">
        <f t="shared" si="124"/>
        <v>5.9375680386003831</v>
      </c>
      <c r="AE466" s="10">
        <f t="shared" si="125"/>
        <v>-3.5142359977150526</v>
      </c>
      <c r="AF466" s="10"/>
      <c r="AG466" s="10">
        <f t="shared" si="126"/>
        <v>-5.9067989159018452E-3</v>
      </c>
      <c r="AH466" s="10">
        <f t="shared" si="127"/>
        <v>4.517618156810066E-3</v>
      </c>
    </row>
    <row r="467" spans="1:34" x14ac:dyDescent="0.2">
      <c r="A467" s="10">
        <v>102</v>
      </c>
      <c r="B467" s="10">
        <v>309.23</v>
      </c>
      <c r="C467" s="10">
        <f t="shared" si="112"/>
        <v>3.0923000000000002E-4</v>
      </c>
      <c r="D467" s="10"/>
      <c r="E467" s="10">
        <v>8.5440000000000005</v>
      </c>
      <c r="F467" s="10"/>
      <c r="G467" s="10">
        <v>8.7110000000000003</v>
      </c>
      <c r="H467" s="10">
        <v>8.6999999999999993</v>
      </c>
      <c r="I467" s="10">
        <v>8.391</v>
      </c>
      <c r="J467" s="10">
        <v>8.3719999999999999</v>
      </c>
      <c r="K467" s="10"/>
      <c r="L467" s="10">
        <f t="shared" si="113"/>
        <v>3.0923000000000002E-4</v>
      </c>
      <c r="M467" s="10"/>
      <c r="N467" s="10">
        <f t="shared" si="114"/>
        <v>3.1699999999999591</v>
      </c>
      <c r="O467" s="10">
        <f t="shared" si="115"/>
        <v>-0.12199999999999989</v>
      </c>
      <c r="P467" s="10"/>
      <c r="Q467" s="10">
        <f t="shared" si="116"/>
        <v>3.1699999999999307E-6</v>
      </c>
      <c r="R467" s="10">
        <f t="shared" si="117"/>
        <v>-12199.999999999884</v>
      </c>
      <c r="S467" s="10"/>
      <c r="T467" s="10">
        <f t="shared" si="118"/>
        <v>854400</v>
      </c>
      <c r="U467" s="10"/>
      <c r="V467" s="10">
        <f t="shared" si="119"/>
        <v>-1.4101223378132319</v>
      </c>
      <c r="W467" s="10"/>
      <c r="X467" s="10">
        <f t="shared" si="120"/>
        <v>0.93166123968448122</v>
      </c>
      <c r="Y467" s="10">
        <f t="shared" si="121"/>
        <v>2.4902816204417575</v>
      </c>
      <c r="Z467" s="10"/>
      <c r="AA467" s="10">
        <f t="shared" si="122"/>
        <v>-6.2460026002348901E-3</v>
      </c>
      <c r="AB467" s="10">
        <f t="shared" si="123"/>
        <v>4.4294047635053957E-3</v>
      </c>
      <c r="AC467" s="10"/>
      <c r="AD467" s="10">
        <f t="shared" si="124"/>
        <v>5.9316612396844812</v>
      </c>
      <c r="AE467" s="10">
        <f t="shared" si="125"/>
        <v>-3.5097183795582425</v>
      </c>
      <c r="AF467" s="10"/>
      <c r="AG467" s="10">
        <f t="shared" si="126"/>
        <v>-6.246002600234668E-3</v>
      </c>
      <c r="AH467" s="10">
        <f t="shared" si="127"/>
        <v>4.4294047635049516E-3</v>
      </c>
    </row>
    <row r="468" spans="1:34" x14ac:dyDescent="0.2">
      <c r="A468" s="10">
        <v>103</v>
      </c>
      <c r="B468" s="10">
        <v>312.39999999999998</v>
      </c>
      <c r="C468" s="10">
        <f t="shared" si="112"/>
        <v>3.1239999999999995E-4</v>
      </c>
      <c r="D468" s="10"/>
      <c r="E468" s="10">
        <v>8.4220000000000006</v>
      </c>
      <c r="F468" s="10"/>
      <c r="G468" s="10">
        <v>8.5939999999999994</v>
      </c>
      <c r="H468" s="10">
        <v>8.5869999999999997</v>
      </c>
      <c r="I468" s="10">
        <v>8.2729999999999997</v>
      </c>
      <c r="J468" s="10">
        <v>8.2360000000000007</v>
      </c>
      <c r="K468" s="10"/>
      <c r="L468" s="10">
        <f t="shared" si="113"/>
        <v>3.1239999999999995E-4</v>
      </c>
      <c r="M468" s="10"/>
      <c r="N468" s="10">
        <f t="shared" si="114"/>
        <v>3.1400000000000432</v>
      </c>
      <c r="O468" s="10">
        <f t="shared" si="115"/>
        <v>-0.11500000000000021</v>
      </c>
      <c r="P468" s="10"/>
      <c r="Q468" s="10">
        <f t="shared" si="116"/>
        <v>3.1400000000000546E-6</v>
      </c>
      <c r="R468" s="10">
        <f t="shared" si="117"/>
        <v>-11500.000000000116</v>
      </c>
      <c r="S468" s="10"/>
      <c r="T468" s="10">
        <f t="shared" si="118"/>
        <v>842200.00000000012</v>
      </c>
      <c r="U468" s="10"/>
      <c r="V468" s="10">
        <f t="shared" si="119"/>
        <v>-1.3747368718463302</v>
      </c>
      <c r="W468" s="10"/>
      <c r="X468" s="10">
        <f t="shared" si="120"/>
        <v>0.92541523708424633</v>
      </c>
      <c r="Y468" s="10">
        <f t="shared" si="121"/>
        <v>2.4947110252052629</v>
      </c>
      <c r="Z468" s="10"/>
      <c r="AA468" s="10">
        <f t="shared" si="122"/>
        <v>-5.9710266190093897E-3</v>
      </c>
      <c r="AB468" s="10">
        <f t="shared" si="123"/>
        <v>4.3433959918379728E-3</v>
      </c>
      <c r="AC468" s="10"/>
      <c r="AD468" s="10">
        <f t="shared" si="124"/>
        <v>5.9254152370842466</v>
      </c>
      <c r="AE468" s="10">
        <f t="shared" si="125"/>
        <v>-3.5052889747947376</v>
      </c>
      <c r="AF468" s="10"/>
      <c r="AG468" s="10">
        <f t="shared" si="126"/>
        <v>-5.9710266190098338E-3</v>
      </c>
      <c r="AH468" s="10">
        <f t="shared" si="127"/>
        <v>4.3433959918384168E-3</v>
      </c>
    </row>
    <row r="469" spans="1:34" x14ac:dyDescent="0.2">
      <c r="A469" s="10">
        <v>104</v>
      </c>
      <c r="B469" s="10">
        <v>315.54000000000002</v>
      </c>
      <c r="C469" s="10">
        <f t="shared" si="112"/>
        <v>3.1554E-4</v>
      </c>
      <c r="D469" s="10"/>
      <c r="E469" s="10">
        <v>8.3070000000000004</v>
      </c>
      <c r="F469" s="10"/>
      <c r="G469" s="10">
        <v>8.4789999999999992</v>
      </c>
      <c r="H469" s="10">
        <v>8.4789999999999992</v>
      </c>
      <c r="I469" s="10">
        <v>8.1620000000000008</v>
      </c>
      <c r="J469" s="10">
        <v>8.109</v>
      </c>
      <c r="K469" s="10"/>
      <c r="L469" s="10">
        <f t="shared" si="113"/>
        <v>3.1554E-4</v>
      </c>
      <c r="M469" s="10"/>
      <c r="N469" s="10">
        <f t="shared" si="114"/>
        <v>3.1099999999999568</v>
      </c>
      <c r="O469" s="10">
        <f t="shared" si="115"/>
        <v>-0.10700000000000109</v>
      </c>
      <c r="P469" s="10"/>
      <c r="Q469" s="10">
        <f t="shared" si="116"/>
        <v>3.1099999999999618E-6</v>
      </c>
      <c r="R469" s="10">
        <f t="shared" si="117"/>
        <v>-10700.000000000116</v>
      </c>
      <c r="S469" s="10"/>
      <c r="T469" s="10">
        <f t="shared" si="118"/>
        <v>830700</v>
      </c>
      <c r="U469" s="10"/>
      <c r="V469" s="10">
        <f t="shared" si="119"/>
        <v>-1.3218349434805121</v>
      </c>
      <c r="W469" s="10"/>
      <c r="X469" s="10">
        <f t="shared" si="120"/>
        <v>0.91944421046523694</v>
      </c>
      <c r="Y469" s="10">
        <f t="shared" si="121"/>
        <v>2.4990544211971009</v>
      </c>
      <c r="Z469" s="10"/>
      <c r="AA469" s="10">
        <f t="shared" si="122"/>
        <v>-5.630358081520237E-3</v>
      </c>
      <c r="AB469" s="10">
        <f t="shared" si="123"/>
        <v>4.2595016187836343E-3</v>
      </c>
      <c r="AC469" s="10"/>
      <c r="AD469" s="10">
        <f t="shared" si="124"/>
        <v>5.9194442104652367</v>
      </c>
      <c r="AE469" s="10">
        <f t="shared" si="125"/>
        <v>-3.5009455788028991</v>
      </c>
      <c r="AF469" s="10"/>
      <c r="AG469" s="10">
        <f t="shared" si="126"/>
        <v>-5.6303580815200149E-3</v>
      </c>
      <c r="AH469" s="10">
        <f t="shared" si="127"/>
        <v>4.2595016187836343E-3</v>
      </c>
    </row>
    <row r="470" spans="1:34" x14ac:dyDescent="0.2">
      <c r="A470" s="10">
        <v>105</v>
      </c>
      <c r="B470" s="10">
        <v>318.64999999999998</v>
      </c>
      <c r="C470" s="10">
        <f t="shared" si="112"/>
        <v>3.1864999999999997E-4</v>
      </c>
      <c r="D470" s="10"/>
      <c r="E470" s="10">
        <v>8.1999999999999993</v>
      </c>
      <c r="F470" s="10"/>
      <c r="G470" s="10">
        <v>8.3659999999999997</v>
      </c>
      <c r="H470" s="10">
        <v>8.3680000000000003</v>
      </c>
      <c r="I470" s="10">
        <v>8.0530000000000008</v>
      </c>
      <c r="J470" s="10">
        <v>8.01</v>
      </c>
      <c r="K470" s="10"/>
      <c r="L470" s="10">
        <f t="shared" si="113"/>
        <v>3.1864999999999997E-4</v>
      </c>
      <c r="M470" s="10"/>
      <c r="N470" s="10">
        <f t="shared" si="114"/>
        <v>3.0800000000000409</v>
      </c>
      <c r="O470" s="10">
        <f t="shared" si="115"/>
        <v>-0.11499999999999844</v>
      </c>
      <c r="P470" s="10"/>
      <c r="Q470" s="10">
        <f t="shared" si="116"/>
        <v>3.0800000000000315E-6</v>
      </c>
      <c r="R470" s="10">
        <f t="shared" si="117"/>
        <v>-11499.999999999767</v>
      </c>
      <c r="S470" s="10"/>
      <c r="T470" s="10">
        <f t="shared" si="118"/>
        <v>819999.99999999988</v>
      </c>
      <c r="U470" s="10"/>
      <c r="V470" s="10">
        <f t="shared" si="119"/>
        <v>-1.46825331881856</v>
      </c>
      <c r="W470" s="10"/>
      <c r="X470" s="10">
        <f t="shared" si="120"/>
        <v>0.91381385238371671</v>
      </c>
      <c r="Y470" s="10">
        <f t="shared" si="121"/>
        <v>2.5033139228158845</v>
      </c>
      <c r="Z470" s="10"/>
      <c r="AA470" s="10">
        <f t="shared" si="122"/>
        <v>-6.1338281412967044E-3</v>
      </c>
      <c r="AB470" s="10">
        <f t="shared" si="123"/>
        <v>4.1776361494845204E-3</v>
      </c>
      <c r="AC470" s="10"/>
      <c r="AD470" s="10">
        <f t="shared" si="124"/>
        <v>5.9138138523837167</v>
      </c>
      <c r="AE470" s="10">
        <f t="shared" si="125"/>
        <v>-3.4966860771841155</v>
      </c>
      <c r="AF470" s="10"/>
      <c r="AG470" s="10">
        <f t="shared" si="126"/>
        <v>-6.1338281412970375E-3</v>
      </c>
      <c r="AH470" s="10">
        <f t="shared" si="127"/>
        <v>4.1776361494845204E-3</v>
      </c>
    </row>
    <row r="471" spans="1:34" x14ac:dyDescent="0.2">
      <c r="A471" s="10">
        <v>106</v>
      </c>
      <c r="B471" s="10">
        <v>321.73</v>
      </c>
      <c r="C471" s="10">
        <f t="shared" si="112"/>
        <v>3.2173E-4</v>
      </c>
      <c r="D471" s="10"/>
      <c r="E471" s="10">
        <v>8.0850000000000009</v>
      </c>
      <c r="F471" s="10"/>
      <c r="G471" s="10">
        <v>8.2509999999999994</v>
      </c>
      <c r="H471" s="10">
        <v>8.2569999999999997</v>
      </c>
      <c r="I471" s="10">
        <v>7.9470000000000001</v>
      </c>
      <c r="J471" s="10">
        <v>7.8869999999999996</v>
      </c>
      <c r="K471" s="10"/>
      <c r="L471" s="10">
        <f t="shared" si="113"/>
        <v>3.2173E-4</v>
      </c>
      <c r="M471" s="10"/>
      <c r="N471" s="10">
        <f t="shared" si="114"/>
        <v>3.0399999999999636</v>
      </c>
      <c r="O471" s="10">
        <f t="shared" si="115"/>
        <v>-0.11400000000000077</v>
      </c>
      <c r="P471" s="10"/>
      <c r="Q471" s="10">
        <f t="shared" si="116"/>
        <v>3.0399999999999438E-6</v>
      </c>
      <c r="R471" s="10">
        <f t="shared" si="117"/>
        <v>-11400.000000000116</v>
      </c>
      <c r="S471" s="10"/>
      <c r="T471" s="10">
        <f t="shared" si="118"/>
        <v>808500.00000000012</v>
      </c>
      <c r="U471" s="10"/>
      <c r="V471" s="10">
        <f t="shared" si="119"/>
        <v>-1.5099637964625339</v>
      </c>
      <c r="W471" s="10"/>
      <c r="X471" s="10">
        <f t="shared" si="120"/>
        <v>0.90768002424242</v>
      </c>
      <c r="Y471" s="10">
        <f t="shared" si="121"/>
        <v>2.507491558965369</v>
      </c>
      <c r="Z471" s="10"/>
      <c r="AA471" s="10">
        <f t="shared" si="122"/>
        <v>-6.1672151124800845E-3</v>
      </c>
      <c r="AB471" s="10">
        <f t="shared" si="123"/>
        <v>4.0843463445470185E-3</v>
      </c>
      <c r="AC471" s="10"/>
      <c r="AD471" s="10">
        <f t="shared" si="124"/>
        <v>5.9076800242424197</v>
      </c>
      <c r="AE471" s="10">
        <f t="shared" si="125"/>
        <v>-3.492508441034631</v>
      </c>
      <c r="AF471" s="10"/>
      <c r="AG471" s="10">
        <f t="shared" si="126"/>
        <v>-6.1672151124794183E-3</v>
      </c>
      <c r="AH471" s="10">
        <f t="shared" si="127"/>
        <v>4.0843463445465744E-3</v>
      </c>
    </row>
    <row r="472" spans="1:34" x14ac:dyDescent="0.2">
      <c r="A472" s="10">
        <v>107</v>
      </c>
      <c r="B472" s="10">
        <v>324.77</v>
      </c>
      <c r="C472" s="10">
        <f t="shared" si="112"/>
        <v>3.2476999999999994E-4</v>
      </c>
      <c r="D472" s="10"/>
      <c r="E472" s="10">
        <v>7.9710000000000001</v>
      </c>
      <c r="F472" s="10"/>
      <c r="G472" s="10">
        <v>8.15</v>
      </c>
      <c r="H472" s="10">
        <v>8.1590000000000007</v>
      </c>
      <c r="I472" s="10">
        <v>7.843</v>
      </c>
      <c r="J472" s="10">
        <v>7.7320000000000002</v>
      </c>
      <c r="K472" s="10"/>
      <c r="L472" s="10">
        <f t="shared" si="113"/>
        <v>3.2476999999999994E-4</v>
      </c>
      <c r="M472" s="10"/>
      <c r="N472" s="10">
        <f t="shared" si="114"/>
        <v>3.0200000000000387</v>
      </c>
      <c r="O472" s="10">
        <f t="shared" si="115"/>
        <v>-0.11300000000000043</v>
      </c>
      <c r="P472" s="10"/>
      <c r="Q472" s="10">
        <f t="shared" si="116"/>
        <v>3.0200000000000626E-6</v>
      </c>
      <c r="R472" s="10">
        <f t="shared" si="117"/>
        <v>-11300</v>
      </c>
      <c r="S472" s="10"/>
      <c r="T472" s="10">
        <f t="shared" si="118"/>
        <v>797100</v>
      </c>
      <c r="U472" s="10"/>
      <c r="V472" s="10">
        <f t="shared" si="119"/>
        <v>-1.5425624237340356</v>
      </c>
      <c r="W472" s="10"/>
      <c r="X472" s="10">
        <f t="shared" si="120"/>
        <v>0.90151280912993992</v>
      </c>
      <c r="Y472" s="10">
        <f t="shared" si="121"/>
        <v>2.511575905309916</v>
      </c>
      <c r="Z472" s="10"/>
      <c r="AA472" s="10">
        <f t="shared" si="122"/>
        <v>-6.2007846541526357E-3</v>
      </c>
      <c r="AB472" s="10">
        <f t="shared" si="123"/>
        <v>4.0197949585354387E-3</v>
      </c>
      <c r="AC472" s="10"/>
      <c r="AD472" s="10">
        <f t="shared" si="124"/>
        <v>5.9015128091299403</v>
      </c>
      <c r="AE472" s="10">
        <f t="shared" si="125"/>
        <v>-3.4884240946900844</v>
      </c>
      <c r="AF472" s="10"/>
      <c r="AG472" s="10">
        <f t="shared" si="126"/>
        <v>-6.2007846541529688E-3</v>
      </c>
      <c r="AH472" s="10">
        <f t="shared" si="127"/>
        <v>4.0197949585358828E-3</v>
      </c>
    </row>
    <row r="473" spans="1:34" x14ac:dyDescent="0.2">
      <c r="A473" s="10">
        <v>108</v>
      </c>
      <c r="B473" s="10">
        <v>327.79</v>
      </c>
      <c r="C473" s="10">
        <f t="shared" si="112"/>
        <v>3.2779E-4</v>
      </c>
      <c r="D473" s="10"/>
      <c r="E473" s="10">
        <v>7.8579999999999997</v>
      </c>
      <c r="F473" s="10"/>
      <c r="G473" s="10">
        <v>8.0449999999999999</v>
      </c>
      <c r="H473" s="10">
        <v>8.0670000000000002</v>
      </c>
      <c r="I473" s="10">
        <v>7.7450000000000001</v>
      </c>
      <c r="J473" s="10">
        <v>7.5739999999999998</v>
      </c>
      <c r="K473" s="10"/>
      <c r="L473" s="10">
        <f t="shared" si="113"/>
        <v>3.2779E-4</v>
      </c>
      <c r="M473" s="10"/>
      <c r="N473" s="10">
        <f t="shared" si="114"/>
        <v>2.9699999999999704</v>
      </c>
      <c r="O473" s="10">
        <f t="shared" si="115"/>
        <v>-0.10999999999999943</v>
      </c>
      <c r="P473" s="10"/>
      <c r="Q473" s="10">
        <f t="shared" si="116"/>
        <v>2.96999999999998E-6</v>
      </c>
      <c r="R473" s="10">
        <f t="shared" si="117"/>
        <v>-11000</v>
      </c>
      <c r="S473" s="10"/>
      <c r="T473" s="10">
        <f t="shared" si="118"/>
        <v>785800</v>
      </c>
      <c r="U473" s="10"/>
      <c r="V473" s="10">
        <f t="shared" si="119"/>
        <v>-1.5629231908017882</v>
      </c>
      <c r="W473" s="10"/>
      <c r="X473" s="10">
        <f t="shared" si="120"/>
        <v>0.89531202447578728</v>
      </c>
      <c r="Y473" s="10">
        <f t="shared" si="121"/>
        <v>2.5155957002684515</v>
      </c>
      <c r="Z473" s="10"/>
      <c r="AA473" s="10">
        <f t="shared" si="122"/>
        <v>-6.1224124287140302E-3</v>
      </c>
      <c r="AB473" s="10">
        <f t="shared" si="123"/>
        <v>3.9172829891742644E-3</v>
      </c>
      <c r="AC473" s="10"/>
      <c r="AD473" s="10">
        <f t="shared" si="124"/>
        <v>5.8953120244757873</v>
      </c>
      <c r="AE473" s="10">
        <f t="shared" si="125"/>
        <v>-3.4844042997315485</v>
      </c>
      <c r="AF473" s="10"/>
      <c r="AG473" s="10">
        <f t="shared" si="126"/>
        <v>-6.1224124287138082E-3</v>
      </c>
      <c r="AH473" s="10">
        <f t="shared" si="127"/>
        <v>3.9172829891742644E-3</v>
      </c>
    </row>
    <row r="474" spans="1:34" x14ac:dyDescent="0.2">
      <c r="A474" s="10">
        <v>109</v>
      </c>
      <c r="B474" s="10">
        <v>330.76</v>
      </c>
      <c r="C474" s="10">
        <f t="shared" si="112"/>
        <v>3.3075999999999998E-4</v>
      </c>
      <c r="D474" s="10"/>
      <c r="E474" s="10">
        <v>7.7480000000000002</v>
      </c>
      <c r="F474" s="10"/>
      <c r="G474" s="10">
        <v>7.9459999999999997</v>
      </c>
      <c r="H474" s="10">
        <v>7.9669999999999996</v>
      </c>
      <c r="I474" s="10">
        <v>7.6440000000000001</v>
      </c>
      <c r="J474" s="10">
        <v>7.4359999999999999</v>
      </c>
      <c r="K474" s="10"/>
      <c r="L474" s="10">
        <f t="shared" si="113"/>
        <v>3.3075999999999998E-4</v>
      </c>
      <c r="M474" s="10"/>
      <c r="N474" s="10">
        <f t="shared" si="114"/>
        <v>2.9499999999999886</v>
      </c>
      <c r="O474" s="10">
        <f t="shared" si="115"/>
        <v>-0.10400000000000009</v>
      </c>
      <c r="P474" s="10"/>
      <c r="Q474" s="10">
        <f t="shared" si="116"/>
        <v>2.9499999999999904E-6</v>
      </c>
      <c r="R474" s="10">
        <f t="shared" si="117"/>
        <v>-10400</v>
      </c>
      <c r="S474" s="10"/>
      <c r="T474" s="10">
        <f t="shared" si="118"/>
        <v>774800</v>
      </c>
      <c r="U474" s="10"/>
      <c r="V474" s="10">
        <f t="shared" si="119"/>
        <v>-1.5219325387186562</v>
      </c>
      <c r="W474" s="10"/>
      <c r="X474" s="10">
        <f t="shared" si="120"/>
        <v>0.88918961204707325</v>
      </c>
      <c r="Y474" s="10">
        <f t="shared" si="121"/>
        <v>2.5195129832576257</v>
      </c>
      <c r="Z474" s="10"/>
      <c r="AA474" s="10">
        <f t="shared" si="122"/>
        <v>-5.8689336640980194E-3</v>
      </c>
      <c r="AB474" s="10">
        <f t="shared" si="123"/>
        <v>3.8562377206545762E-3</v>
      </c>
      <c r="AC474" s="10"/>
      <c r="AD474" s="10">
        <f t="shared" si="124"/>
        <v>5.8891896120470735</v>
      </c>
      <c r="AE474" s="10">
        <f t="shared" si="125"/>
        <v>-3.4804870167423743</v>
      </c>
      <c r="AF474" s="10"/>
      <c r="AG474" s="10">
        <f t="shared" si="126"/>
        <v>-5.8689336640984635E-3</v>
      </c>
      <c r="AH474" s="10">
        <f t="shared" si="127"/>
        <v>3.8562377206545762E-3</v>
      </c>
    </row>
    <row r="475" spans="1:34" x14ac:dyDescent="0.2">
      <c r="A475" s="10">
        <v>110</v>
      </c>
      <c r="B475" s="10">
        <v>333.71</v>
      </c>
      <c r="C475" s="10">
        <f t="shared" si="112"/>
        <v>3.3370999999999997E-4</v>
      </c>
      <c r="D475" s="10"/>
      <c r="E475" s="10">
        <v>7.6440000000000001</v>
      </c>
      <c r="F475" s="10"/>
      <c r="G475" s="10">
        <v>7.843</v>
      </c>
      <c r="H475" s="10">
        <v>7.8739999999999997</v>
      </c>
      <c r="I475" s="10">
        <v>7.5510000000000002</v>
      </c>
      <c r="J475" s="10">
        <v>7.306</v>
      </c>
      <c r="K475" s="10"/>
      <c r="L475" s="10">
        <f t="shared" si="113"/>
        <v>3.3370999999999997E-4</v>
      </c>
      <c r="M475" s="10"/>
      <c r="N475" s="10">
        <f t="shared" si="114"/>
        <v>2.9000000000000341</v>
      </c>
      <c r="O475" s="10">
        <f t="shared" si="115"/>
        <v>-9.2000000000000526E-2</v>
      </c>
      <c r="P475" s="10"/>
      <c r="Q475" s="10">
        <f t="shared" si="116"/>
        <v>2.9000000000000163E-6</v>
      </c>
      <c r="R475" s="10">
        <f t="shared" si="117"/>
        <v>-9200</v>
      </c>
      <c r="S475" s="10"/>
      <c r="T475" s="10">
        <f t="shared" si="118"/>
        <v>764400</v>
      </c>
      <c r="U475" s="10"/>
      <c r="V475" s="10">
        <f t="shared" si="119"/>
        <v>-1.3994111138177014</v>
      </c>
      <c r="W475" s="10"/>
      <c r="X475" s="10">
        <f t="shared" si="120"/>
        <v>0.88332067838297523</v>
      </c>
      <c r="Y475" s="10">
        <f t="shared" si="121"/>
        <v>2.5233692209782803</v>
      </c>
      <c r="Z475" s="10"/>
      <c r="AA475" s="10">
        <f t="shared" si="122"/>
        <v>-5.258697092962672E-3</v>
      </c>
      <c r="AB475" s="10">
        <f t="shared" si="123"/>
        <v>3.7577928608958366E-3</v>
      </c>
      <c r="AC475" s="10"/>
      <c r="AD475" s="10">
        <f t="shared" si="124"/>
        <v>5.883320678382975</v>
      </c>
      <c r="AE475" s="10">
        <f t="shared" si="125"/>
        <v>-3.4766307790217197</v>
      </c>
      <c r="AF475" s="10"/>
      <c r="AG475" s="10">
        <f t="shared" si="126"/>
        <v>-5.2586970929624499E-3</v>
      </c>
      <c r="AH475" s="10">
        <f t="shared" si="127"/>
        <v>3.7577928608958366E-3</v>
      </c>
    </row>
    <row r="476" spans="1:34" x14ac:dyDescent="0.2">
      <c r="A476" s="10">
        <v>111</v>
      </c>
      <c r="B476" s="10">
        <v>336.61</v>
      </c>
      <c r="C476" s="10">
        <f t="shared" si="112"/>
        <v>3.3660999999999999E-4</v>
      </c>
      <c r="D476" s="10"/>
      <c r="E476" s="10">
        <v>7.5519999999999996</v>
      </c>
      <c r="F476" s="10"/>
      <c r="G476" s="10">
        <v>7.75</v>
      </c>
      <c r="H476" s="10">
        <v>7.7850000000000001</v>
      </c>
      <c r="I476" s="10">
        <v>7.4619999999999997</v>
      </c>
      <c r="J476" s="10">
        <v>7.2119999999999997</v>
      </c>
      <c r="K476" s="10"/>
      <c r="L476" s="10">
        <f t="shared" si="113"/>
        <v>3.3660999999999999E-4</v>
      </c>
      <c r="M476" s="10"/>
      <c r="N476" s="10">
        <f t="shared" si="114"/>
        <v>2.8799999999999955</v>
      </c>
      <c r="O476" s="10">
        <f t="shared" si="115"/>
        <v>-7.6999999999999957E-2</v>
      </c>
      <c r="P476" s="10"/>
      <c r="Q476" s="10">
        <f t="shared" si="116"/>
        <v>2.8800000000000266E-6</v>
      </c>
      <c r="R476" s="10">
        <f t="shared" si="117"/>
        <v>-7700</v>
      </c>
      <c r="S476" s="10"/>
      <c r="T476" s="10">
        <f t="shared" si="118"/>
        <v>755200</v>
      </c>
      <c r="U476" s="10"/>
      <c r="V476" s="10">
        <f t="shared" si="119"/>
        <v>-1.2029236439050146</v>
      </c>
      <c r="W476" s="10"/>
      <c r="X476" s="10">
        <f t="shared" si="120"/>
        <v>0.87806198129001256</v>
      </c>
      <c r="Y476" s="10">
        <f t="shared" si="121"/>
        <v>2.5271270138391762</v>
      </c>
      <c r="Z476" s="10"/>
      <c r="AA476" s="10">
        <f t="shared" si="122"/>
        <v>-4.4507842935452846E-3</v>
      </c>
      <c r="AB476" s="10">
        <f t="shared" si="123"/>
        <v>3.6999724098003561E-3</v>
      </c>
      <c r="AC476" s="10"/>
      <c r="AD476" s="10">
        <f t="shared" si="124"/>
        <v>5.8780619812900126</v>
      </c>
      <c r="AE476" s="10">
        <f t="shared" si="125"/>
        <v>-3.4728729861608238</v>
      </c>
      <c r="AF476" s="10"/>
      <c r="AG476" s="10">
        <f t="shared" si="126"/>
        <v>-4.4507842935450626E-3</v>
      </c>
      <c r="AH476" s="10">
        <f t="shared" si="127"/>
        <v>3.6999724098003561E-3</v>
      </c>
    </row>
    <row r="477" spans="1:34" x14ac:dyDescent="0.2">
      <c r="A477" s="10">
        <v>112</v>
      </c>
      <c r="B477" s="10">
        <v>339.49</v>
      </c>
      <c r="C477" s="10">
        <f t="shared" si="112"/>
        <v>3.3949000000000002E-4</v>
      </c>
      <c r="D477" s="10"/>
      <c r="E477" s="10">
        <v>7.4749999999999996</v>
      </c>
      <c r="F477" s="10"/>
      <c r="G477" s="10">
        <v>7.6609999999999996</v>
      </c>
      <c r="H477" s="10">
        <v>7.7030000000000003</v>
      </c>
      <c r="I477" s="10">
        <v>7.3739999999999997</v>
      </c>
      <c r="J477" s="10">
        <v>7.1609999999999996</v>
      </c>
      <c r="K477" s="10"/>
      <c r="L477" s="10">
        <f t="shared" si="113"/>
        <v>3.3949000000000002E-4</v>
      </c>
      <c r="M477" s="10"/>
      <c r="N477" s="10">
        <f t="shared" si="114"/>
        <v>2.8299999999999841</v>
      </c>
      <c r="O477" s="10">
        <f t="shared" si="115"/>
        <v>-7.4999999999999289E-2</v>
      </c>
      <c r="P477" s="10"/>
      <c r="Q477" s="10">
        <f t="shared" si="116"/>
        <v>2.8299999999999441E-6</v>
      </c>
      <c r="R477" s="10">
        <f t="shared" si="117"/>
        <v>-7500</v>
      </c>
      <c r="S477" s="10"/>
      <c r="T477" s="10">
        <f t="shared" si="118"/>
        <v>747500</v>
      </c>
      <c r="U477" s="10"/>
      <c r="V477" s="10">
        <f t="shared" si="119"/>
        <v>-1.2147374092180354</v>
      </c>
      <c r="W477" s="10"/>
      <c r="X477" s="10">
        <f t="shared" si="120"/>
        <v>0.87361119699646728</v>
      </c>
      <c r="Y477" s="10">
        <f t="shared" si="121"/>
        <v>2.5308269862489765</v>
      </c>
      <c r="Z477" s="10"/>
      <c r="AA477" s="10">
        <f t="shared" si="122"/>
        <v>-4.3794772654910386E-3</v>
      </c>
      <c r="AB477" s="10">
        <f t="shared" si="123"/>
        <v>3.6052872268999003E-3</v>
      </c>
      <c r="AC477" s="10"/>
      <c r="AD477" s="10">
        <f t="shared" si="124"/>
        <v>5.8736111969964675</v>
      </c>
      <c r="AE477" s="10">
        <f t="shared" si="125"/>
        <v>-3.4691730137510235</v>
      </c>
      <c r="AF477" s="10"/>
      <c r="AG477" s="10">
        <f t="shared" si="126"/>
        <v>-4.3794772654912606E-3</v>
      </c>
      <c r="AH477" s="10">
        <f t="shared" si="127"/>
        <v>3.6052872268999003E-3</v>
      </c>
    </row>
    <row r="478" spans="1:34" x14ac:dyDescent="0.2">
      <c r="A478" s="10">
        <v>113</v>
      </c>
      <c r="B478" s="10">
        <v>342.32</v>
      </c>
      <c r="C478" s="10">
        <f t="shared" si="112"/>
        <v>3.4231999999999996E-4</v>
      </c>
      <c r="D478" s="10"/>
      <c r="E478" s="10">
        <v>7.4</v>
      </c>
      <c r="F478" s="10"/>
      <c r="G478" s="10">
        <v>7.5750000000000002</v>
      </c>
      <c r="H478" s="10">
        <v>7.61</v>
      </c>
      <c r="I478" s="10">
        <v>7.2919999999999998</v>
      </c>
      <c r="J478" s="10">
        <v>7.125</v>
      </c>
      <c r="K478" s="10"/>
      <c r="L478" s="10">
        <f t="shared" si="113"/>
        <v>3.4231999999999996E-4</v>
      </c>
      <c r="M478" s="10"/>
      <c r="N478" s="10">
        <f t="shared" si="114"/>
        <v>2.8000000000000114</v>
      </c>
      <c r="O478" s="10">
        <f t="shared" si="115"/>
        <v>-7.9000000000000625E-2</v>
      </c>
      <c r="P478" s="10"/>
      <c r="Q478" s="10">
        <f t="shared" si="116"/>
        <v>2.8000000000000138E-6</v>
      </c>
      <c r="R478" s="10">
        <f t="shared" si="117"/>
        <v>-7900</v>
      </c>
      <c r="S478" s="10"/>
      <c r="T478" s="10">
        <f t="shared" si="118"/>
        <v>740000</v>
      </c>
      <c r="U478" s="10"/>
      <c r="V478" s="10">
        <f t="shared" si="119"/>
        <v>-1.317553665361523</v>
      </c>
      <c r="W478" s="10"/>
      <c r="X478" s="10">
        <f t="shared" si="120"/>
        <v>0.86923171973097624</v>
      </c>
      <c r="Y478" s="10">
        <f t="shared" si="121"/>
        <v>2.5344322734758764</v>
      </c>
      <c r="Z478" s="10"/>
      <c r="AA478" s="10">
        <f t="shared" si="122"/>
        <v>-4.6613128775460089E-3</v>
      </c>
      <c r="AB478" s="10">
        <f t="shared" si="123"/>
        <v>3.5378542825932335E-3</v>
      </c>
      <c r="AC478" s="10"/>
      <c r="AD478" s="10">
        <f t="shared" si="124"/>
        <v>5.8692317197309762</v>
      </c>
      <c r="AE478" s="10">
        <f t="shared" si="125"/>
        <v>-3.4655677265241236</v>
      </c>
      <c r="AF478" s="10"/>
      <c r="AG478" s="10">
        <f t="shared" si="126"/>
        <v>-4.6613128775456758E-3</v>
      </c>
      <c r="AH478" s="10">
        <f t="shared" si="127"/>
        <v>3.5378542825932335E-3</v>
      </c>
    </row>
    <row r="479" spans="1:34" x14ac:dyDescent="0.2">
      <c r="A479" s="10">
        <v>114</v>
      </c>
      <c r="B479" s="10">
        <v>345.12</v>
      </c>
      <c r="C479" s="10">
        <f t="shared" si="112"/>
        <v>3.4511999999999998E-4</v>
      </c>
      <c r="D479" s="10"/>
      <c r="E479" s="10">
        <v>7.3209999999999997</v>
      </c>
      <c r="F479" s="10"/>
      <c r="G479" s="10">
        <v>7.4829999999999997</v>
      </c>
      <c r="H479" s="10">
        <v>7.5179999999999998</v>
      </c>
      <c r="I479" s="10">
        <v>7.2119999999999997</v>
      </c>
      <c r="J479" s="10">
        <v>7.0739999999999998</v>
      </c>
      <c r="K479" s="10"/>
      <c r="L479" s="10">
        <f t="shared" si="113"/>
        <v>3.4511999999999998E-4</v>
      </c>
      <c r="M479" s="10"/>
      <c r="N479" s="10">
        <f t="shared" si="114"/>
        <v>2.7699999999999818</v>
      </c>
      <c r="O479" s="10">
        <f t="shared" si="115"/>
        <v>-6.899999999999995E-2</v>
      </c>
      <c r="P479" s="10"/>
      <c r="Q479" s="10">
        <f t="shared" si="116"/>
        <v>2.7699999999999752E-6</v>
      </c>
      <c r="R479" s="10">
        <f t="shared" si="117"/>
        <v>-6900</v>
      </c>
      <c r="S479" s="10"/>
      <c r="T479" s="10">
        <f t="shared" si="118"/>
        <v>732100</v>
      </c>
      <c r="U479" s="10"/>
      <c r="V479" s="10">
        <f t="shared" si="119"/>
        <v>-1.1845701666725681</v>
      </c>
      <c r="W479" s="10"/>
      <c r="X479" s="10">
        <f t="shared" si="120"/>
        <v>0.86457040685343023</v>
      </c>
      <c r="Y479" s="10">
        <f t="shared" si="121"/>
        <v>2.5379701277584696</v>
      </c>
      <c r="Z479" s="10"/>
      <c r="AA479" s="10">
        <f t="shared" si="122"/>
        <v>-4.1126114299592231E-3</v>
      </c>
      <c r="AB479" s="10">
        <f t="shared" si="123"/>
        <v>3.4718174960559622E-3</v>
      </c>
      <c r="AC479" s="10"/>
      <c r="AD479" s="10">
        <f t="shared" si="124"/>
        <v>5.8645704068534306</v>
      </c>
      <c r="AE479" s="10">
        <f t="shared" si="125"/>
        <v>-3.4620298722415304</v>
      </c>
      <c r="AF479" s="10"/>
      <c r="AG479" s="10">
        <f t="shared" si="126"/>
        <v>-4.1126114299592231E-3</v>
      </c>
      <c r="AH479" s="10">
        <f t="shared" si="127"/>
        <v>3.4718174960555181E-3</v>
      </c>
    </row>
    <row r="480" spans="1:34" x14ac:dyDescent="0.2">
      <c r="A480" s="10">
        <v>115</v>
      </c>
      <c r="B480" s="10">
        <v>347.89</v>
      </c>
      <c r="C480" s="10">
        <f t="shared" si="112"/>
        <v>3.4788999999999995E-4</v>
      </c>
      <c r="D480" s="10"/>
      <c r="E480" s="10">
        <v>7.2519999999999998</v>
      </c>
      <c r="F480" s="10"/>
      <c r="G480" s="10">
        <v>7.3970000000000002</v>
      </c>
      <c r="H480" s="10">
        <v>7.4420000000000002</v>
      </c>
      <c r="I480" s="10">
        <v>7.133</v>
      </c>
      <c r="J480" s="10">
        <v>7.0359999999999996</v>
      </c>
      <c r="K480" s="10"/>
      <c r="L480" s="10">
        <f t="shared" si="113"/>
        <v>3.4788999999999995E-4</v>
      </c>
      <c r="M480" s="10"/>
      <c r="N480" s="10">
        <f t="shared" si="114"/>
        <v>2.7200000000000273</v>
      </c>
      <c r="O480" s="10">
        <f t="shared" si="115"/>
        <v>-6.899999999999995E-2</v>
      </c>
      <c r="P480" s="10"/>
      <c r="Q480" s="10">
        <f t="shared" si="116"/>
        <v>2.7200000000000553E-6</v>
      </c>
      <c r="R480" s="10">
        <f t="shared" si="117"/>
        <v>-6900</v>
      </c>
      <c r="S480" s="10"/>
      <c r="T480" s="10">
        <f t="shared" si="118"/>
        <v>725200</v>
      </c>
      <c r="U480" s="10"/>
      <c r="V480" s="10">
        <f t="shared" si="119"/>
        <v>-1.227526627180078</v>
      </c>
      <c r="W480" s="10"/>
      <c r="X480" s="10">
        <f t="shared" si="120"/>
        <v>0.86045779542347101</v>
      </c>
      <c r="Y480" s="10">
        <f t="shared" si="121"/>
        <v>2.5414419452545256</v>
      </c>
      <c r="Z480" s="10"/>
      <c r="AA480" s="10">
        <f t="shared" si="122"/>
        <v>-4.1519289901720269E-3</v>
      </c>
      <c r="AB480" s="10">
        <f t="shared" si="123"/>
        <v>3.382353505202218E-3</v>
      </c>
      <c r="AC480" s="10"/>
      <c r="AD480" s="10">
        <f t="shared" si="124"/>
        <v>5.8604577954234713</v>
      </c>
      <c r="AE480" s="10">
        <f t="shared" si="125"/>
        <v>-3.4585580547454748</v>
      </c>
      <c r="AF480" s="10"/>
      <c r="AG480" s="10">
        <f t="shared" si="126"/>
        <v>-4.1519289901721379E-3</v>
      </c>
      <c r="AH480" s="10">
        <f t="shared" si="127"/>
        <v>3.3823535052026621E-3</v>
      </c>
    </row>
    <row r="481" spans="1:34" x14ac:dyDescent="0.2">
      <c r="A481" s="10">
        <v>116</v>
      </c>
      <c r="B481" s="10">
        <v>350.61</v>
      </c>
      <c r="C481" s="10">
        <f t="shared" si="112"/>
        <v>3.5061000000000001E-4</v>
      </c>
      <c r="D481" s="10"/>
      <c r="E481" s="10">
        <v>7.1829999999999998</v>
      </c>
      <c r="F481" s="10"/>
      <c r="G481" s="10">
        <v>7.3109999999999999</v>
      </c>
      <c r="H481" s="10">
        <v>7.367</v>
      </c>
      <c r="I481" s="10">
        <v>7.0529999999999999</v>
      </c>
      <c r="J481" s="10">
        <v>7</v>
      </c>
      <c r="K481" s="10"/>
      <c r="L481" s="10">
        <f t="shared" si="113"/>
        <v>3.5061000000000001E-4</v>
      </c>
      <c r="M481" s="10"/>
      <c r="N481" s="10">
        <f t="shared" si="114"/>
        <v>2.6899999999999977</v>
      </c>
      <c r="O481" s="10">
        <f t="shared" si="115"/>
        <v>-7.099999999999973E-2</v>
      </c>
      <c r="P481" s="10"/>
      <c r="Q481" s="10">
        <f t="shared" si="116"/>
        <v>2.6900000000000166E-6</v>
      </c>
      <c r="R481" s="10">
        <f t="shared" si="117"/>
        <v>-7100</v>
      </c>
      <c r="S481" s="10"/>
      <c r="T481" s="10">
        <f t="shared" si="118"/>
        <v>718300</v>
      </c>
      <c r="U481" s="10"/>
      <c r="V481" s="10">
        <f t="shared" si="119"/>
        <v>-1.2996921656357778</v>
      </c>
      <c r="W481" s="10"/>
      <c r="X481" s="10">
        <f t="shared" si="120"/>
        <v>0.85630586643329898</v>
      </c>
      <c r="Y481" s="10">
        <f t="shared" si="121"/>
        <v>2.5448242987597278</v>
      </c>
      <c r="Z481" s="10"/>
      <c r="AA481" s="10">
        <f t="shared" si="122"/>
        <v>-4.3141184711417147E-3</v>
      </c>
      <c r="AB481" s="10">
        <f t="shared" si="123"/>
        <v>3.319338675117578E-3</v>
      </c>
      <c r="AC481" s="10"/>
      <c r="AD481" s="10">
        <f t="shared" si="124"/>
        <v>5.8563058664332992</v>
      </c>
      <c r="AE481" s="10">
        <f t="shared" si="125"/>
        <v>-3.4551757012402722</v>
      </c>
      <c r="AF481" s="10"/>
      <c r="AG481" s="10">
        <f t="shared" si="126"/>
        <v>-4.3141184711421587E-3</v>
      </c>
      <c r="AH481" s="10">
        <f t="shared" si="127"/>
        <v>3.319338675117578E-3</v>
      </c>
    </row>
    <row r="482" spans="1:34" x14ac:dyDescent="0.2">
      <c r="A482" s="10">
        <v>117</v>
      </c>
      <c r="B482" s="10">
        <v>353.3</v>
      </c>
      <c r="C482" s="10">
        <f t="shared" si="112"/>
        <v>3.5330000000000002E-4</v>
      </c>
      <c r="D482" s="10"/>
      <c r="E482" s="10">
        <v>7.1120000000000001</v>
      </c>
      <c r="F482" s="10"/>
      <c r="G482" s="10">
        <v>7.2279999999999998</v>
      </c>
      <c r="H482" s="10">
        <v>7.2850000000000001</v>
      </c>
      <c r="I482" s="10">
        <v>6.9690000000000003</v>
      </c>
      <c r="J482" s="10">
        <v>6.9630000000000001</v>
      </c>
      <c r="K482" s="10"/>
      <c r="L482" s="10">
        <f t="shared" si="113"/>
        <v>3.5330000000000002E-4</v>
      </c>
      <c r="M482" s="10"/>
      <c r="N482" s="10">
        <f t="shared" si="114"/>
        <v>2.6499999999999773</v>
      </c>
      <c r="O482" s="10">
        <f t="shared" si="115"/>
        <v>-7.0000000000000284E-2</v>
      </c>
      <c r="P482" s="10"/>
      <c r="Q482" s="10">
        <f t="shared" si="116"/>
        <v>2.6499999999999289E-6</v>
      </c>
      <c r="R482" s="10">
        <f t="shared" si="117"/>
        <v>-7000</v>
      </c>
      <c r="S482" s="10"/>
      <c r="T482" s="10">
        <f t="shared" si="118"/>
        <v>711200</v>
      </c>
      <c r="U482" s="10"/>
      <c r="V482" s="10">
        <f t="shared" si="119"/>
        <v>-1.3236520577660309</v>
      </c>
      <c r="W482" s="10"/>
      <c r="X482" s="10">
        <f t="shared" si="120"/>
        <v>0.85199174796215726</v>
      </c>
      <c r="Y482" s="10">
        <f t="shared" si="121"/>
        <v>2.5481436374348454</v>
      </c>
      <c r="Z482" s="10"/>
      <c r="AA482" s="10">
        <f t="shared" si="122"/>
        <v>-4.2957272279918746E-3</v>
      </c>
      <c r="AB482" s="10">
        <f t="shared" si="123"/>
        <v>3.2453598381749771E-3</v>
      </c>
      <c r="AC482" s="10"/>
      <c r="AD482" s="10">
        <f t="shared" si="124"/>
        <v>5.851991747962157</v>
      </c>
      <c r="AE482" s="10">
        <f t="shared" si="125"/>
        <v>-3.4518563625651546</v>
      </c>
      <c r="AF482" s="10"/>
      <c r="AG482" s="10">
        <f t="shared" si="126"/>
        <v>-4.2957272279915415E-3</v>
      </c>
      <c r="AH482" s="10">
        <f t="shared" si="127"/>
        <v>3.2453598381749771E-3</v>
      </c>
    </row>
    <row r="483" spans="1:34" x14ac:dyDescent="0.2">
      <c r="A483" s="10">
        <v>118</v>
      </c>
      <c r="B483" s="10">
        <v>355.95</v>
      </c>
      <c r="C483" s="10">
        <f t="shared" si="112"/>
        <v>3.5594999999999995E-4</v>
      </c>
      <c r="D483" s="10"/>
      <c r="E483" s="10">
        <v>7.0419999999999998</v>
      </c>
      <c r="F483" s="10"/>
      <c r="G483" s="10">
        <v>7.15</v>
      </c>
      <c r="H483" s="10">
        <v>7.2080000000000002</v>
      </c>
      <c r="I483" s="10">
        <v>6.89</v>
      </c>
      <c r="J483" s="10">
        <v>6.9219999999999997</v>
      </c>
      <c r="K483" s="10"/>
      <c r="L483" s="10">
        <f t="shared" si="113"/>
        <v>3.5594999999999995E-4</v>
      </c>
      <c r="M483" s="10"/>
      <c r="N483" s="10">
        <f t="shared" si="114"/>
        <v>2.6100000000000136</v>
      </c>
      <c r="O483" s="10">
        <f t="shared" si="115"/>
        <v>-6.899999999999995E-2</v>
      </c>
      <c r="P483" s="10"/>
      <c r="Q483" s="10">
        <f t="shared" si="116"/>
        <v>2.610000000000058E-6</v>
      </c>
      <c r="R483" s="10">
        <f t="shared" si="117"/>
        <v>-6900</v>
      </c>
      <c r="S483" s="10"/>
      <c r="T483" s="10">
        <f t="shared" si="118"/>
        <v>704200</v>
      </c>
      <c r="U483" s="10"/>
      <c r="V483" s="10">
        <f t="shared" si="119"/>
        <v>-1.3477997454057378</v>
      </c>
      <c r="W483" s="10"/>
      <c r="X483" s="10">
        <f t="shared" si="120"/>
        <v>0.84769602073416539</v>
      </c>
      <c r="Y483" s="10">
        <f t="shared" si="121"/>
        <v>2.5513889972730204</v>
      </c>
      <c r="Z483" s="10"/>
      <c r="AA483" s="10">
        <f t="shared" si="122"/>
        <v>-4.2763555292471001E-3</v>
      </c>
      <c r="AB483" s="10">
        <f t="shared" si="123"/>
        <v>3.1728419179657408E-3</v>
      </c>
      <c r="AC483" s="10"/>
      <c r="AD483" s="10">
        <f t="shared" si="124"/>
        <v>5.8476960207341655</v>
      </c>
      <c r="AE483" s="10">
        <f t="shared" si="125"/>
        <v>-3.4486110027269796</v>
      </c>
      <c r="AF483" s="10"/>
      <c r="AG483" s="10">
        <f t="shared" si="126"/>
        <v>-4.276355529246878E-3</v>
      </c>
      <c r="AH483" s="10">
        <f t="shared" si="127"/>
        <v>3.1728419179657408E-3</v>
      </c>
    </row>
    <row r="484" spans="1:34" x14ac:dyDescent="0.2">
      <c r="A484" s="10">
        <v>119</v>
      </c>
      <c r="B484" s="10">
        <v>358.56</v>
      </c>
      <c r="C484" s="10">
        <f t="shared" si="112"/>
        <v>3.5856000000000001E-4</v>
      </c>
      <c r="D484" s="10"/>
      <c r="E484" s="10">
        <v>6.9729999999999999</v>
      </c>
      <c r="F484" s="10"/>
      <c r="G484" s="10">
        <v>7.0709999999999997</v>
      </c>
      <c r="H484" s="10">
        <v>7.1319999999999997</v>
      </c>
      <c r="I484" s="10">
        <v>6.819</v>
      </c>
      <c r="J484" s="10">
        <v>6.8689999999999998</v>
      </c>
      <c r="K484" s="10"/>
      <c r="L484" s="10">
        <f t="shared" si="113"/>
        <v>3.5856000000000001E-4</v>
      </c>
      <c r="M484" s="10"/>
      <c r="N484" s="10">
        <f t="shared" si="114"/>
        <v>2.5699999999999932</v>
      </c>
      <c r="O484" s="10">
        <f t="shared" si="115"/>
        <v>-7.299999999999951E-2</v>
      </c>
      <c r="P484" s="10"/>
      <c r="Q484" s="10">
        <f t="shared" si="116"/>
        <v>2.5699999999999703E-6</v>
      </c>
      <c r="R484" s="10">
        <f t="shared" si="117"/>
        <v>-7300</v>
      </c>
      <c r="S484" s="10"/>
      <c r="T484" s="10">
        <f t="shared" si="118"/>
        <v>697300</v>
      </c>
      <c r="U484" s="10"/>
      <c r="V484" s="10">
        <f t="shared" si="119"/>
        <v>-1.4735571401534417</v>
      </c>
      <c r="W484" s="10"/>
      <c r="X484" s="10">
        <f t="shared" si="120"/>
        <v>0.84341966520491829</v>
      </c>
      <c r="Y484" s="10">
        <f t="shared" si="121"/>
        <v>2.5545618391909861</v>
      </c>
      <c r="Z484" s="10"/>
      <c r="AA484" s="10">
        <f t="shared" si="122"/>
        <v>-4.5705744676629578E-3</v>
      </c>
      <c r="AB484" s="10">
        <f t="shared" si="123"/>
        <v>3.101728696579098E-3</v>
      </c>
      <c r="AC484" s="10"/>
      <c r="AD484" s="10">
        <f t="shared" si="124"/>
        <v>5.8434196652049186</v>
      </c>
      <c r="AE484" s="10">
        <f t="shared" si="125"/>
        <v>-3.4454381608090139</v>
      </c>
      <c r="AF484" s="10"/>
      <c r="AG484" s="10">
        <f t="shared" si="126"/>
        <v>-4.5705744676629578E-3</v>
      </c>
      <c r="AH484" s="10">
        <f t="shared" si="127"/>
        <v>3.101728696579098E-3</v>
      </c>
    </row>
    <row r="485" spans="1:34" x14ac:dyDescent="0.2">
      <c r="A485" s="10">
        <v>120</v>
      </c>
      <c r="B485" s="10">
        <v>361.13</v>
      </c>
      <c r="C485" s="10">
        <f t="shared" si="112"/>
        <v>3.6112999999999998E-4</v>
      </c>
      <c r="D485" s="10"/>
      <c r="E485" s="10">
        <v>6.9</v>
      </c>
      <c r="F485" s="10"/>
      <c r="G485" s="10">
        <v>6.9980000000000002</v>
      </c>
      <c r="H485" s="10">
        <v>7.0590000000000002</v>
      </c>
      <c r="I485" s="10">
        <v>6.7489999999999997</v>
      </c>
      <c r="J485" s="10">
        <v>6.7939999999999996</v>
      </c>
      <c r="K485" s="10"/>
      <c r="L485" s="10">
        <f t="shared" si="113"/>
        <v>3.6112999999999998E-4</v>
      </c>
      <c r="M485" s="10"/>
      <c r="N485" s="10">
        <f t="shared" si="114"/>
        <v>2.5300000000000296</v>
      </c>
      <c r="O485" s="10">
        <f t="shared" si="115"/>
        <v>-7.6999999999999957E-2</v>
      </c>
      <c r="P485" s="10"/>
      <c r="Q485" s="10">
        <f t="shared" si="116"/>
        <v>2.5300000000000452E-6</v>
      </c>
      <c r="R485" s="10">
        <f t="shared" si="117"/>
        <v>-7700</v>
      </c>
      <c r="S485" s="10"/>
      <c r="T485" s="10">
        <f t="shared" si="118"/>
        <v>690000</v>
      </c>
      <c r="U485" s="10"/>
      <c r="V485" s="10">
        <f t="shared" si="119"/>
        <v>-1.6074450187898415</v>
      </c>
      <c r="W485" s="10"/>
      <c r="X485" s="10">
        <f t="shared" si="120"/>
        <v>0.83884909073725533</v>
      </c>
      <c r="Y485" s="10">
        <f t="shared" si="121"/>
        <v>2.5576635678875652</v>
      </c>
      <c r="Z485" s="10"/>
      <c r="AA485" s="10">
        <f t="shared" si="122"/>
        <v>-4.8737194573491571E-3</v>
      </c>
      <c r="AB485" s="10">
        <f t="shared" si="123"/>
        <v>3.0319665060885015E-3</v>
      </c>
      <c r="AC485" s="10"/>
      <c r="AD485" s="10">
        <f t="shared" si="124"/>
        <v>5.8388490907372557</v>
      </c>
      <c r="AE485" s="10">
        <f t="shared" si="125"/>
        <v>-3.4423364321124348</v>
      </c>
      <c r="AF485" s="10"/>
      <c r="AG485" s="10">
        <f t="shared" si="126"/>
        <v>-4.8737194573496012E-3</v>
      </c>
      <c r="AH485" s="10">
        <f t="shared" si="127"/>
        <v>3.0319665060885015E-3</v>
      </c>
    </row>
    <row r="486" spans="1:34" x14ac:dyDescent="0.2">
      <c r="A486" s="10">
        <v>121</v>
      </c>
      <c r="B486" s="10">
        <v>363.66</v>
      </c>
      <c r="C486" s="10">
        <f t="shared" si="112"/>
        <v>3.6366000000000002E-4</v>
      </c>
      <c r="D486" s="10"/>
      <c r="E486" s="10">
        <v>6.8230000000000004</v>
      </c>
      <c r="F486" s="10"/>
      <c r="G486" s="10">
        <v>6.9279999999999999</v>
      </c>
      <c r="H486" s="10">
        <v>6.9850000000000003</v>
      </c>
      <c r="I486" s="10">
        <v>6.6740000000000004</v>
      </c>
      <c r="J486" s="10">
        <v>6.7060000000000004</v>
      </c>
      <c r="K486" s="10"/>
      <c r="L486" s="10">
        <f t="shared" si="113"/>
        <v>3.6366000000000002E-4</v>
      </c>
      <c r="M486" s="10"/>
      <c r="N486" s="10">
        <f t="shared" si="114"/>
        <v>2.5</v>
      </c>
      <c r="O486" s="10">
        <f t="shared" si="115"/>
        <v>-6.8000000000000504E-2</v>
      </c>
      <c r="P486" s="10"/>
      <c r="Q486" s="10">
        <f t="shared" si="116"/>
        <v>2.5000000000000066E-6</v>
      </c>
      <c r="R486" s="10">
        <f t="shared" si="117"/>
        <v>-6800</v>
      </c>
      <c r="S486" s="10"/>
      <c r="T486" s="10">
        <f t="shared" si="118"/>
        <v>682300</v>
      </c>
      <c r="U486" s="10"/>
      <c r="V486" s="10">
        <f t="shared" si="119"/>
        <v>-1.4620115126864774</v>
      </c>
      <c r="W486" s="10"/>
      <c r="X486" s="10">
        <f t="shared" si="120"/>
        <v>0.83397537127990617</v>
      </c>
      <c r="Y486" s="10">
        <f t="shared" si="121"/>
        <v>2.5606955343936537</v>
      </c>
      <c r="Z486" s="10"/>
      <c r="AA486" s="10">
        <f t="shared" si="122"/>
        <v>-4.3500179218567414E-3</v>
      </c>
      <c r="AB486" s="10">
        <f t="shared" si="123"/>
        <v>2.9753650255894826E-3</v>
      </c>
      <c r="AC486" s="10"/>
      <c r="AD486" s="10">
        <f t="shared" si="124"/>
        <v>5.8339753712799061</v>
      </c>
      <c r="AE486" s="10">
        <f t="shared" si="125"/>
        <v>-3.4393044656063463</v>
      </c>
      <c r="AF486" s="10"/>
      <c r="AG486" s="10">
        <f t="shared" si="126"/>
        <v>-4.3500179218565194E-3</v>
      </c>
      <c r="AH486" s="10">
        <f t="shared" si="127"/>
        <v>2.9753650255894826E-3</v>
      </c>
    </row>
    <row r="487" spans="1:34" x14ac:dyDescent="0.2">
      <c r="A487" s="10">
        <v>122</v>
      </c>
      <c r="B487" s="10">
        <v>366.16</v>
      </c>
      <c r="C487" s="10">
        <f t="shared" si="112"/>
        <v>3.6616000000000003E-4</v>
      </c>
      <c r="D487" s="10"/>
      <c r="E487" s="10">
        <v>6.7549999999999999</v>
      </c>
      <c r="F487" s="10"/>
      <c r="G487" s="10">
        <v>6.8540000000000001</v>
      </c>
      <c r="H487" s="10">
        <v>6.9130000000000003</v>
      </c>
      <c r="I487" s="10">
        <v>6.6120000000000001</v>
      </c>
      <c r="J487" s="10">
        <v>6.64</v>
      </c>
      <c r="K487" s="10"/>
      <c r="L487" s="10">
        <f t="shared" si="113"/>
        <v>3.6616000000000003E-4</v>
      </c>
      <c r="M487" s="10"/>
      <c r="N487" s="10">
        <f t="shared" si="114"/>
        <v>2.4499999999999886</v>
      </c>
      <c r="O487" s="10">
        <f t="shared" si="115"/>
        <v>-6.0999999999999943E-2</v>
      </c>
      <c r="P487" s="10"/>
      <c r="Q487" s="10">
        <f t="shared" si="116"/>
        <v>2.4499999999999782E-6</v>
      </c>
      <c r="R487" s="10">
        <f t="shared" si="117"/>
        <v>-6100</v>
      </c>
      <c r="S487" s="10"/>
      <c r="T487" s="10">
        <f t="shared" si="118"/>
        <v>675500</v>
      </c>
      <c r="U487" s="10"/>
      <c r="V487" s="10">
        <f t="shared" si="119"/>
        <v>-1.3602744532771085</v>
      </c>
      <c r="W487" s="10"/>
      <c r="X487" s="10">
        <f t="shared" si="120"/>
        <v>0.82962535335804943</v>
      </c>
      <c r="Y487" s="10">
        <f t="shared" si="121"/>
        <v>2.5636708994192432</v>
      </c>
      <c r="Z487" s="10"/>
      <c r="AA487" s="10">
        <f t="shared" si="122"/>
        <v>-3.9396453362910977E-3</v>
      </c>
      <c r="AB487" s="10">
        <f t="shared" si="123"/>
        <v>2.8962135742531814E-3</v>
      </c>
      <c r="AC487" s="10"/>
      <c r="AD487" s="10">
        <f t="shared" si="124"/>
        <v>5.8296253533580495</v>
      </c>
      <c r="AE487" s="10">
        <f t="shared" si="125"/>
        <v>-3.4363291005807568</v>
      </c>
      <c r="AF487" s="10"/>
      <c r="AG487" s="10">
        <f t="shared" si="126"/>
        <v>-3.9396453362909867E-3</v>
      </c>
      <c r="AH487" s="10">
        <f t="shared" si="127"/>
        <v>2.8962135742531814E-3</v>
      </c>
    </row>
    <row r="488" spans="1:34" x14ac:dyDescent="0.2">
      <c r="A488" s="10">
        <v>123</v>
      </c>
      <c r="B488" s="10">
        <v>368.61</v>
      </c>
      <c r="C488" s="10">
        <f t="shared" si="112"/>
        <v>3.6861000000000001E-4</v>
      </c>
      <c r="D488" s="10"/>
      <c r="E488" s="10">
        <v>6.694</v>
      </c>
      <c r="F488" s="10"/>
      <c r="G488" s="10">
        <v>6.782</v>
      </c>
      <c r="H488" s="10">
        <v>6.85</v>
      </c>
      <c r="I488" s="10">
        <v>6.5469999999999997</v>
      </c>
      <c r="J488" s="10">
        <v>6.5970000000000004</v>
      </c>
      <c r="K488" s="10"/>
      <c r="L488" s="10">
        <f t="shared" si="113"/>
        <v>3.6861000000000001E-4</v>
      </c>
      <c r="M488" s="10"/>
      <c r="N488" s="10">
        <f t="shared" si="114"/>
        <v>2.4099999999999682</v>
      </c>
      <c r="O488" s="10">
        <f t="shared" si="115"/>
        <v>-6.4000000000000057E-2</v>
      </c>
      <c r="P488" s="10"/>
      <c r="Q488" s="10">
        <f t="shared" si="116"/>
        <v>2.4099999999999447E-6</v>
      </c>
      <c r="R488" s="10">
        <f t="shared" si="117"/>
        <v>-6400</v>
      </c>
      <c r="S488" s="10"/>
      <c r="T488" s="10">
        <f t="shared" si="118"/>
        <v>669400</v>
      </c>
      <c r="U488" s="10"/>
      <c r="V488" s="10">
        <f t="shared" si="119"/>
        <v>-1.4741600198323255</v>
      </c>
      <c r="W488" s="10"/>
      <c r="X488" s="10">
        <f t="shared" si="120"/>
        <v>0.82568570802175834</v>
      </c>
      <c r="Y488" s="10">
        <f t="shared" si="121"/>
        <v>2.5665671129934964</v>
      </c>
      <c r="Z488" s="10"/>
      <c r="AA488" s="10">
        <f t="shared" si="122"/>
        <v>-4.1721796169852388E-3</v>
      </c>
      <c r="AB488" s="10">
        <f t="shared" si="123"/>
        <v>2.8302080919684336E-3</v>
      </c>
      <c r="AC488" s="10"/>
      <c r="AD488" s="10">
        <f t="shared" si="124"/>
        <v>5.8256857080217586</v>
      </c>
      <c r="AE488" s="10">
        <f t="shared" si="125"/>
        <v>-3.4334328870065036</v>
      </c>
      <c r="AF488" s="10"/>
      <c r="AG488" s="10">
        <f t="shared" si="126"/>
        <v>-4.1721796169857939E-3</v>
      </c>
      <c r="AH488" s="10">
        <f t="shared" si="127"/>
        <v>2.8302080919684336E-3</v>
      </c>
    </row>
    <row r="489" spans="1:34" x14ac:dyDescent="0.2">
      <c r="A489" s="10">
        <v>124</v>
      </c>
      <c r="B489" s="10">
        <v>371.02</v>
      </c>
      <c r="C489" s="10">
        <f t="shared" si="112"/>
        <v>3.7101999999999995E-4</v>
      </c>
      <c r="D489" s="10"/>
      <c r="E489" s="10">
        <v>6.63</v>
      </c>
      <c r="F489" s="10"/>
      <c r="G489" s="10">
        <v>6.71</v>
      </c>
      <c r="H489" s="10">
        <v>6.7869999999999999</v>
      </c>
      <c r="I489" s="10">
        <v>6.4809999999999999</v>
      </c>
      <c r="J489" s="10">
        <v>6.5419999999999998</v>
      </c>
      <c r="K489" s="10"/>
      <c r="L489" s="10">
        <f t="shared" si="113"/>
        <v>3.7101999999999995E-4</v>
      </c>
      <c r="M489" s="10"/>
      <c r="N489" s="10">
        <f t="shared" si="114"/>
        <v>2.3700000000000045</v>
      </c>
      <c r="O489" s="10">
        <f t="shared" si="115"/>
        <v>-6.4999999999999503E-2</v>
      </c>
      <c r="P489" s="10"/>
      <c r="Q489" s="10">
        <f t="shared" si="116"/>
        <v>2.3700000000000197E-6</v>
      </c>
      <c r="R489" s="10">
        <f t="shared" si="117"/>
        <v>-6500</v>
      </c>
      <c r="S489" s="10"/>
      <c r="T489" s="10">
        <f t="shared" si="118"/>
        <v>663000</v>
      </c>
      <c r="U489" s="10"/>
      <c r="V489" s="10">
        <f t="shared" si="119"/>
        <v>-1.5472833787148284</v>
      </c>
      <c r="W489" s="10"/>
      <c r="X489" s="10">
        <f t="shared" si="120"/>
        <v>0.8215135284047731</v>
      </c>
      <c r="Y489" s="10">
        <f t="shared" si="121"/>
        <v>2.5693973210854648</v>
      </c>
      <c r="Z489" s="10"/>
      <c r="AA489" s="10">
        <f t="shared" si="122"/>
        <v>-4.2787979792748843E-3</v>
      </c>
      <c r="AB489" s="10">
        <f t="shared" si="123"/>
        <v>2.7653615608724813E-3</v>
      </c>
      <c r="AC489" s="10"/>
      <c r="AD489" s="10">
        <f t="shared" si="124"/>
        <v>5.8215135284047728</v>
      </c>
      <c r="AE489" s="10">
        <f t="shared" si="125"/>
        <v>-3.4306026789145352</v>
      </c>
      <c r="AF489" s="10"/>
      <c r="AG489" s="10">
        <f t="shared" si="126"/>
        <v>-4.2787979792748843E-3</v>
      </c>
      <c r="AH489" s="10">
        <f t="shared" si="127"/>
        <v>2.7653615608724813E-3</v>
      </c>
    </row>
    <row r="490" spans="1:34" x14ac:dyDescent="0.2">
      <c r="A490" s="10">
        <v>125</v>
      </c>
      <c r="B490" s="10">
        <v>373.39</v>
      </c>
      <c r="C490" s="10">
        <f t="shared" si="112"/>
        <v>3.7338999999999997E-4</v>
      </c>
      <c r="D490" s="10"/>
      <c r="E490" s="10">
        <v>6.5650000000000004</v>
      </c>
      <c r="F490" s="10"/>
      <c r="G490" s="10">
        <v>6.6449999999999996</v>
      </c>
      <c r="H490" s="10">
        <v>6.7210000000000001</v>
      </c>
      <c r="I490" s="10">
        <v>6.42</v>
      </c>
      <c r="J490" s="10">
        <v>6.4740000000000002</v>
      </c>
      <c r="K490" s="10"/>
      <c r="L490" s="10">
        <f t="shared" si="113"/>
        <v>3.7338999999999997E-4</v>
      </c>
      <c r="M490" s="10"/>
      <c r="N490" s="10">
        <f t="shared" si="114"/>
        <v>2.3300000000000409</v>
      </c>
      <c r="O490" s="10">
        <f t="shared" si="115"/>
        <v>-6.3000000000000611E-2</v>
      </c>
      <c r="P490" s="10"/>
      <c r="Q490" s="10">
        <f t="shared" si="116"/>
        <v>2.3300000000000404E-6</v>
      </c>
      <c r="R490" s="10">
        <f t="shared" si="117"/>
        <v>-6300</v>
      </c>
      <c r="S490" s="10"/>
      <c r="T490" s="10">
        <f t="shared" si="118"/>
        <v>656500</v>
      </c>
      <c r="U490" s="10"/>
      <c r="V490" s="10">
        <f t="shared" si="119"/>
        <v>-1.5500877940673499</v>
      </c>
      <c r="W490" s="10"/>
      <c r="X490" s="10">
        <f t="shared" si="120"/>
        <v>0.81723473042549821</v>
      </c>
      <c r="Y490" s="10">
        <f t="shared" si="121"/>
        <v>2.5721626826463373</v>
      </c>
      <c r="Z490" s="10"/>
      <c r="AA490" s="10">
        <f t="shared" si="122"/>
        <v>-4.1877652653903308E-3</v>
      </c>
      <c r="AB490" s="10">
        <f t="shared" si="123"/>
        <v>2.7016310182026437E-3</v>
      </c>
      <c r="AC490" s="10"/>
      <c r="AD490" s="10">
        <f t="shared" si="124"/>
        <v>5.8172347304254979</v>
      </c>
      <c r="AE490" s="10">
        <f t="shared" si="125"/>
        <v>-3.4278373173536627</v>
      </c>
      <c r="AF490" s="10"/>
      <c r="AG490" s="10">
        <f t="shared" si="126"/>
        <v>-4.1877652653896646E-3</v>
      </c>
      <c r="AH490" s="10">
        <f t="shared" si="127"/>
        <v>2.7016310182026437E-3</v>
      </c>
    </row>
    <row r="491" spans="1:34" x14ac:dyDescent="0.2">
      <c r="A491" s="10">
        <v>126</v>
      </c>
      <c r="B491" s="10">
        <v>375.72</v>
      </c>
      <c r="C491" s="10">
        <f t="shared" si="112"/>
        <v>3.7572000000000001E-4</v>
      </c>
      <c r="D491" s="10"/>
      <c r="E491" s="10">
        <v>6.5019999999999998</v>
      </c>
      <c r="F491" s="10"/>
      <c r="G491" s="10">
        <v>6.5860000000000003</v>
      </c>
      <c r="H491" s="10">
        <v>6.65</v>
      </c>
      <c r="I491" s="10">
        <v>6.3609999999999998</v>
      </c>
      <c r="J491" s="10">
        <v>6.4109999999999996</v>
      </c>
      <c r="K491" s="10"/>
      <c r="L491" s="10">
        <f t="shared" si="113"/>
        <v>3.7572000000000001E-4</v>
      </c>
      <c r="M491" s="10"/>
      <c r="N491" s="10">
        <f t="shared" si="114"/>
        <v>2.2899999999999636</v>
      </c>
      <c r="O491" s="10">
        <f t="shared" si="115"/>
        <v>-5.600000000000005E-2</v>
      </c>
      <c r="P491" s="10"/>
      <c r="Q491" s="10">
        <f t="shared" si="116"/>
        <v>2.2899999999999527E-6</v>
      </c>
      <c r="R491" s="10">
        <f t="shared" si="117"/>
        <v>-5600</v>
      </c>
      <c r="S491" s="10"/>
      <c r="T491" s="10">
        <f t="shared" si="118"/>
        <v>650200</v>
      </c>
      <c r="U491" s="10"/>
      <c r="V491" s="10">
        <f t="shared" si="119"/>
        <v>-1.4235313207189979</v>
      </c>
      <c r="W491" s="10"/>
      <c r="X491" s="10">
        <f t="shared" si="120"/>
        <v>0.81304696516010788</v>
      </c>
      <c r="Y491" s="10">
        <f t="shared" si="121"/>
        <v>2.5748643136645399</v>
      </c>
      <c r="Z491" s="10"/>
      <c r="AA491" s="10">
        <f t="shared" si="122"/>
        <v>-3.7566639837921523E-3</v>
      </c>
      <c r="AB491" s="10">
        <f t="shared" si="123"/>
        <v>2.6389752927213905E-3</v>
      </c>
      <c r="AC491" s="10"/>
      <c r="AD491" s="10">
        <f t="shared" si="124"/>
        <v>5.8130469651601082</v>
      </c>
      <c r="AE491" s="10">
        <f t="shared" si="125"/>
        <v>-3.4251356863354601</v>
      </c>
      <c r="AF491" s="10"/>
      <c r="AG491" s="10">
        <f t="shared" si="126"/>
        <v>-3.7566639837924853E-3</v>
      </c>
      <c r="AH491" s="10">
        <f t="shared" si="127"/>
        <v>2.6389752927213905E-3</v>
      </c>
    </row>
    <row r="492" spans="1:34" x14ac:dyDescent="0.2">
      <c r="A492" s="10">
        <v>127</v>
      </c>
      <c r="B492" s="10">
        <v>378.01</v>
      </c>
      <c r="C492" s="10">
        <f t="shared" si="112"/>
        <v>3.7800999999999997E-4</v>
      </c>
      <c r="D492" s="10"/>
      <c r="E492" s="10">
        <v>6.4459999999999997</v>
      </c>
      <c r="F492" s="10"/>
      <c r="G492" s="10">
        <v>6.5259999999999998</v>
      </c>
      <c r="H492" s="10">
        <v>6.5960000000000001</v>
      </c>
      <c r="I492" s="10">
        <v>6.3019999999999996</v>
      </c>
      <c r="J492" s="10">
        <v>6.3609999999999998</v>
      </c>
      <c r="K492" s="10"/>
      <c r="L492" s="10">
        <f t="shared" si="113"/>
        <v>3.7800999999999997E-4</v>
      </c>
      <c r="M492" s="10"/>
      <c r="N492" s="10">
        <f t="shared" si="114"/>
        <v>2.25</v>
      </c>
      <c r="O492" s="10">
        <f t="shared" si="115"/>
        <v>-5.4999999999999716E-2</v>
      </c>
      <c r="P492" s="10"/>
      <c r="Q492" s="10">
        <f t="shared" si="116"/>
        <v>2.2500000000000276E-6</v>
      </c>
      <c r="R492" s="10">
        <f t="shared" si="117"/>
        <v>-5500</v>
      </c>
      <c r="S492" s="10"/>
      <c r="T492" s="10">
        <f t="shared" si="118"/>
        <v>644600</v>
      </c>
      <c r="U492" s="10"/>
      <c r="V492" s="10">
        <f t="shared" si="119"/>
        <v>-1.4439158609715363</v>
      </c>
      <c r="W492" s="10"/>
      <c r="X492" s="10">
        <f t="shared" si="120"/>
        <v>0.80929030117631573</v>
      </c>
      <c r="Y492" s="10">
        <f t="shared" si="121"/>
        <v>2.5775032889572613</v>
      </c>
      <c r="Z492" s="10"/>
      <c r="AA492" s="10">
        <f t="shared" si="122"/>
        <v>-3.721483627759925E-3</v>
      </c>
      <c r="AB492" s="10">
        <f t="shared" si="123"/>
        <v>2.5773549057461764E-3</v>
      </c>
      <c r="AC492" s="10"/>
      <c r="AD492" s="10">
        <f t="shared" si="124"/>
        <v>5.8092903011763157</v>
      </c>
      <c r="AE492" s="10">
        <f t="shared" si="125"/>
        <v>-3.4224967110427387</v>
      </c>
      <c r="AF492" s="10"/>
      <c r="AG492" s="10">
        <f t="shared" si="126"/>
        <v>-3.721483627759703E-3</v>
      </c>
      <c r="AH492" s="10">
        <f t="shared" si="127"/>
        <v>2.5773549057461764E-3</v>
      </c>
    </row>
    <row r="493" spans="1:34" x14ac:dyDescent="0.2">
      <c r="A493" s="10">
        <v>128</v>
      </c>
      <c r="B493" s="10">
        <v>380.26</v>
      </c>
      <c r="C493" s="10">
        <f t="shared" si="112"/>
        <v>3.8025999999999999E-4</v>
      </c>
      <c r="D493" s="10"/>
      <c r="E493" s="10">
        <v>6.391</v>
      </c>
      <c r="F493" s="10"/>
      <c r="G493" s="10">
        <v>6.4630000000000001</v>
      </c>
      <c r="H493" s="10">
        <v>6.5410000000000004</v>
      </c>
      <c r="I493" s="10">
        <v>6.2430000000000003</v>
      </c>
      <c r="J493" s="10">
        <v>6.3179999999999996</v>
      </c>
      <c r="K493" s="10"/>
      <c r="L493" s="10">
        <f t="shared" si="113"/>
        <v>3.8025999999999999E-4</v>
      </c>
      <c r="M493" s="10"/>
      <c r="N493" s="10">
        <f t="shared" si="114"/>
        <v>2.2100000000000364</v>
      </c>
      <c r="O493" s="10">
        <f t="shared" si="115"/>
        <v>-5.1999999999999602E-2</v>
      </c>
      <c r="P493" s="10"/>
      <c r="Q493" s="10">
        <f t="shared" si="116"/>
        <v>2.2099999999999941E-6</v>
      </c>
      <c r="R493" s="10">
        <f t="shared" si="117"/>
        <v>-5200</v>
      </c>
      <c r="S493" s="10"/>
      <c r="T493" s="10">
        <f t="shared" si="118"/>
        <v>639100</v>
      </c>
      <c r="U493" s="10"/>
      <c r="V493" s="10">
        <f t="shared" si="119"/>
        <v>-1.4097908744055316</v>
      </c>
      <c r="W493" s="10"/>
      <c r="X493" s="10">
        <f t="shared" si="120"/>
        <v>0.8055688175485558</v>
      </c>
      <c r="Y493" s="10">
        <f t="shared" si="121"/>
        <v>2.5800806438630075</v>
      </c>
      <c r="Z493" s="10"/>
      <c r="AA493" s="10">
        <f t="shared" si="122"/>
        <v>-3.5480657765799561E-3</v>
      </c>
      <c r="AB493" s="10">
        <f t="shared" si="123"/>
        <v>2.5167319784760167E-3</v>
      </c>
      <c r="AC493" s="10"/>
      <c r="AD493" s="10">
        <f t="shared" si="124"/>
        <v>5.805568817548556</v>
      </c>
      <c r="AE493" s="10">
        <f t="shared" si="125"/>
        <v>-3.4199193561369925</v>
      </c>
      <c r="AF493" s="10"/>
      <c r="AG493" s="10">
        <f t="shared" si="126"/>
        <v>-3.5480657765800672E-3</v>
      </c>
      <c r="AH493" s="10">
        <f t="shared" si="127"/>
        <v>2.5167319784760167E-3</v>
      </c>
    </row>
    <row r="494" spans="1:34" x14ac:dyDescent="0.2">
      <c r="A494" s="10">
        <v>129</v>
      </c>
      <c r="B494" s="10">
        <v>382.47</v>
      </c>
      <c r="C494" s="10">
        <f t="shared" si="112"/>
        <v>3.8246999999999999E-4</v>
      </c>
      <c r="D494" s="10"/>
      <c r="E494" s="10">
        <v>6.3390000000000004</v>
      </c>
      <c r="F494" s="10"/>
      <c r="G494" s="10">
        <v>6.4059999999999997</v>
      </c>
      <c r="H494" s="10">
        <v>6.484</v>
      </c>
      <c r="I494" s="10">
        <v>6.1950000000000003</v>
      </c>
      <c r="J494" s="10">
        <v>6.2709999999999999</v>
      </c>
      <c r="K494" s="10"/>
      <c r="L494" s="10">
        <f t="shared" si="113"/>
        <v>3.8246999999999999E-4</v>
      </c>
      <c r="M494" s="10"/>
      <c r="N494" s="10">
        <f t="shared" si="114"/>
        <v>2.1599999999999682</v>
      </c>
      <c r="O494" s="10">
        <f t="shared" si="115"/>
        <v>-5.200000000000049E-2</v>
      </c>
      <c r="P494" s="10"/>
      <c r="Q494" s="10">
        <f t="shared" si="116"/>
        <v>2.1599999999999658E-6</v>
      </c>
      <c r="R494" s="10">
        <f t="shared" si="117"/>
        <v>-5200</v>
      </c>
      <c r="S494" s="10"/>
      <c r="T494" s="10">
        <f t="shared" si="118"/>
        <v>633900</v>
      </c>
      <c r="U494" s="10"/>
      <c r="V494" s="10">
        <f t="shared" si="119"/>
        <v>-1.4626388269381507</v>
      </c>
      <c r="W494" s="10"/>
      <c r="X494" s="10">
        <f t="shared" si="120"/>
        <v>0.80202075177197585</v>
      </c>
      <c r="Y494" s="10">
        <f t="shared" si="121"/>
        <v>2.5825973758414835</v>
      </c>
      <c r="Z494" s="10"/>
      <c r="AA494" s="10">
        <f t="shared" si="122"/>
        <v>-3.57729142178842E-3</v>
      </c>
      <c r="AB494" s="10">
        <f t="shared" si="123"/>
        <v>2.4457790644580868E-3</v>
      </c>
      <c r="AC494" s="10"/>
      <c r="AD494" s="10">
        <f t="shared" si="124"/>
        <v>5.802020751771976</v>
      </c>
      <c r="AE494" s="10">
        <f t="shared" si="125"/>
        <v>-3.4174026241585165</v>
      </c>
      <c r="AF494" s="10"/>
      <c r="AG494" s="10">
        <f t="shared" si="126"/>
        <v>-3.5772914217888641E-3</v>
      </c>
      <c r="AH494" s="10">
        <f t="shared" si="127"/>
        <v>2.4457790644580868E-3</v>
      </c>
    </row>
    <row r="495" spans="1:34" x14ac:dyDescent="0.2">
      <c r="A495" s="10">
        <v>130</v>
      </c>
      <c r="B495" s="10">
        <v>384.63</v>
      </c>
      <c r="C495" s="10">
        <f t="shared" si="112"/>
        <v>3.8462999999999995E-4</v>
      </c>
      <c r="D495" s="10"/>
      <c r="E495" s="10">
        <v>6.2869999999999999</v>
      </c>
      <c r="F495" s="10"/>
      <c r="G495" s="10">
        <v>6.35</v>
      </c>
      <c r="H495" s="10">
        <v>6.4279999999999999</v>
      </c>
      <c r="I495" s="10">
        <v>6.1449999999999996</v>
      </c>
      <c r="J495" s="10">
        <v>6.2249999999999996</v>
      </c>
      <c r="K495" s="10"/>
      <c r="L495" s="10">
        <f t="shared" si="113"/>
        <v>3.8462999999999995E-4</v>
      </c>
      <c r="M495" s="10"/>
      <c r="N495" s="10">
        <f t="shared" si="114"/>
        <v>2.1299999999999955</v>
      </c>
      <c r="O495" s="10">
        <f t="shared" si="115"/>
        <v>-5.600000000000005E-2</v>
      </c>
      <c r="P495" s="10"/>
      <c r="Q495" s="10">
        <f t="shared" si="116"/>
        <v>2.1300000000000355E-6</v>
      </c>
      <c r="R495" s="10">
        <f t="shared" si="117"/>
        <v>-5600</v>
      </c>
      <c r="S495" s="10"/>
      <c r="T495" s="10">
        <f t="shared" si="118"/>
        <v>628700</v>
      </c>
      <c r="U495" s="10"/>
      <c r="V495" s="10">
        <f t="shared" si="119"/>
        <v>-1.6201278003438213</v>
      </c>
      <c r="W495" s="10"/>
      <c r="X495" s="10">
        <f t="shared" si="120"/>
        <v>0.79844346035018743</v>
      </c>
      <c r="Y495" s="10">
        <f t="shared" si="121"/>
        <v>2.5850431549059416</v>
      </c>
      <c r="Z495" s="10"/>
      <c r="AA495" s="10">
        <f t="shared" si="122"/>
        <v>-3.8857090954258489E-3</v>
      </c>
      <c r="AB495" s="10">
        <f t="shared" si="123"/>
        <v>2.3983966540175317E-3</v>
      </c>
      <c r="AC495" s="10"/>
      <c r="AD495" s="10">
        <f t="shared" si="124"/>
        <v>5.7984434603501871</v>
      </c>
      <c r="AE495" s="10">
        <f t="shared" si="125"/>
        <v>-3.4149568450940584</v>
      </c>
      <c r="AF495" s="10"/>
      <c r="AG495" s="10">
        <f t="shared" si="126"/>
        <v>-3.8857090954254048E-3</v>
      </c>
      <c r="AH495" s="10">
        <f t="shared" si="127"/>
        <v>2.3983966540175317E-3</v>
      </c>
    </row>
    <row r="496" spans="1:34" x14ac:dyDescent="0.2">
      <c r="A496" s="10">
        <v>131</v>
      </c>
      <c r="B496" s="10">
        <v>386.76</v>
      </c>
      <c r="C496" s="10">
        <f t="shared" si="112"/>
        <v>3.8675999999999999E-4</v>
      </c>
      <c r="D496" s="10"/>
      <c r="E496" s="10">
        <v>6.2309999999999999</v>
      </c>
      <c r="F496" s="10"/>
      <c r="G496" s="10">
        <v>6.2889999999999997</v>
      </c>
      <c r="H496" s="10">
        <v>6.3719999999999999</v>
      </c>
      <c r="I496" s="10">
        <v>6.0869999999999997</v>
      </c>
      <c r="J496" s="10">
        <v>6.1760000000000002</v>
      </c>
      <c r="K496" s="10"/>
      <c r="L496" s="10">
        <f t="shared" si="113"/>
        <v>3.8675999999999999E-4</v>
      </c>
      <c r="M496" s="10"/>
      <c r="N496" s="10">
        <f t="shared" si="114"/>
        <v>2.0799999999999841</v>
      </c>
      <c r="O496" s="10">
        <f t="shared" si="115"/>
        <v>-5.600000000000005E-2</v>
      </c>
      <c r="P496" s="10"/>
      <c r="Q496" s="10">
        <f t="shared" si="116"/>
        <v>2.079999999999953E-6</v>
      </c>
      <c r="R496" s="10">
        <f t="shared" si="117"/>
        <v>-5600</v>
      </c>
      <c r="S496" s="10"/>
      <c r="T496" s="10">
        <f t="shared" si="118"/>
        <v>623100</v>
      </c>
      <c r="U496" s="10"/>
      <c r="V496" s="10">
        <f t="shared" si="119"/>
        <v>-1.6831879919374877</v>
      </c>
      <c r="W496" s="10"/>
      <c r="X496" s="10">
        <f t="shared" si="120"/>
        <v>0.79455775125476158</v>
      </c>
      <c r="Y496" s="10">
        <f t="shared" si="121"/>
        <v>2.5874415515599591</v>
      </c>
      <c r="Z496" s="10"/>
      <c r="AA496" s="10">
        <f t="shared" si="122"/>
        <v>-3.9207893230582824E-3</v>
      </c>
      <c r="AB496" s="10">
        <f t="shared" si="123"/>
        <v>2.3293828983090847E-3</v>
      </c>
      <c r="AC496" s="10"/>
      <c r="AD496" s="10">
        <f t="shared" si="124"/>
        <v>5.7945577512547617</v>
      </c>
      <c r="AE496" s="10">
        <f t="shared" si="125"/>
        <v>-3.4125584484400409</v>
      </c>
      <c r="AF496" s="10"/>
      <c r="AG496" s="10">
        <f t="shared" si="126"/>
        <v>-3.9207893230583934E-3</v>
      </c>
      <c r="AH496" s="10">
        <f t="shared" si="127"/>
        <v>2.3293828983090847E-3</v>
      </c>
    </row>
    <row r="497" spans="1:34" x14ac:dyDescent="0.2">
      <c r="A497" s="10">
        <v>132</v>
      </c>
      <c r="B497" s="10">
        <v>388.84</v>
      </c>
      <c r="C497" s="10">
        <f t="shared" si="112"/>
        <v>3.8883999999999994E-4</v>
      </c>
      <c r="D497" s="10"/>
      <c r="E497" s="10">
        <v>6.1749999999999998</v>
      </c>
      <c r="F497" s="10"/>
      <c r="G497" s="10">
        <v>6.2329999999999997</v>
      </c>
      <c r="H497" s="10">
        <v>6.319</v>
      </c>
      <c r="I497" s="10">
        <v>6.03</v>
      </c>
      <c r="J497" s="10">
        <v>6.12</v>
      </c>
      <c r="K497" s="10"/>
      <c r="L497" s="10">
        <f t="shared" si="113"/>
        <v>3.8883999999999994E-4</v>
      </c>
      <c r="M497" s="10"/>
      <c r="N497" s="10">
        <f t="shared" si="114"/>
        <v>2.0400000000000205</v>
      </c>
      <c r="O497" s="10">
        <f t="shared" si="115"/>
        <v>-5.4999999999999716E-2</v>
      </c>
      <c r="P497" s="10"/>
      <c r="Q497" s="10">
        <f t="shared" si="116"/>
        <v>2.0400000000000279E-6</v>
      </c>
      <c r="R497" s="10">
        <f t="shared" si="117"/>
        <v>-5500</v>
      </c>
      <c r="S497" s="10"/>
      <c r="T497" s="10">
        <f t="shared" si="118"/>
        <v>617500</v>
      </c>
      <c r="U497" s="10"/>
      <c r="V497" s="10">
        <f t="shared" si="119"/>
        <v>-1.7097970722337963</v>
      </c>
      <c r="W497" s="10"/>
      <c r="X497" s="10">
        <f t="shared" si="120"/>
        <v>0.7906369619317033</v>
      </c>
      <c r="Y497" s="10">
        <f t="shared" si="121"/>
        <v>2.5897709344582682</v>
      </c>
      <c r="Z497" s="10"/>
      <c r="AA497" s="10">
        <f t="shared" si="122"/>
        <v>-3.8855397861421448E-3</v>
      </c>
      <c r="AB497" s="10">
        <f t="shared" si="123"/>
        <v>2.2725151710933922E-3</v>
      </c>
      <c r="AC497" s="10"/>
      <c r="AD497" s="10">
        <f t="shared" si="124"/>
        <v>5.7906369619317033</v>
      </c>
      <c r="AE497" s="10">
        <f t="shared" si="125"/>
        <v>-3.4102290655417318</v>
      </c>
      <c r="AF497" s="10"/>
      <c r="AG497" s="10">
        <f t="shared" si="126"/>
        <v>-3.8855397861423668E-3</v>
      </c>
      <c r="AH497" s="10">
        <f t="shared" si="127"/>
        <v>2.2725151710933922E-3</v>
      </c>
    </row>
    <row r="498" spans="1:34" x14ac:dyDescent="0.2">
      <c r="A498" s="10">
        <v>133</v>
      </c>
      <c r="B498" s="10">
        <v>390.88</v>
      </c>
      <c r="C498" s="10">
        <f t="shared" si="112"/>
        <v>3.9087999999999997E-4</v>
      </c>
      <c r="D498" s="10"/>
      <c r="E498" s="10">
        <v>6.12</v>
      </c>
      <c r="F498" s="10"/>
      <c r="G498" s="10">
        <v>6.1779999999999999</v>
      </c>
      <c r="H498" s="10">
        <v>6.2560000000000002</v>
      </c>
      <c r="I498" s="10">
        <v>5.9749999999999996</v>
      </c>
      <c r="J498" s="10">
        <v>6.069</v>
      </c>
      <c r="K498" s="10"/>
      <c r="L498" s="10">
        <f t="shared" si="113"/>
        <v>3.9087999999999997E-4</v>
      </c>
      <c r="M498" s="10"/>
      <c r="N498" s="10">
        <f t="shared" si="114"/>
        <v>1.9900000000000091</v>
      </c>
      <c r="O498" s="10">
        <f t="shared" si="115"/>
        <v>-4.9000000000000377E-2</v>
      </c>
      <c r="P498" s="10"/>
      <c r="Q498" s="10">
        <f t="shared" si="116"/>
        <v>1.9899999999999996E-6</v>
      </c>
      <c r="R498" s="10">
        <f t="shared" si="117"/>
        <v>-4900</v>
      </c>
      <c r="S498" s="10"/>
      <c r="T498" s="10">
        <f t="shared" si="118"/>
        <v>612000</v>
      </c>
      <c r="U498" s="10"/>
      <c r="V498" s="10">
        <f t="shared" si="119"/>
        <v>-1.5830062576160129</v>
      </c>
      <c r="W498" s="10"/>
      <c r="X498" s="10">
        <f t="shared" si="120"/>
        <v>0.78675142214556115</v>
      </c>
      <c r="Y498" s="10">
        <f t="shared" si="121"/>
        <v>2.5920434496293616</v>
      </c>
      <c r="Z498" s="10"/>
      <c r="AA498" s="10">
        <f t="shared" si="122"/>
        <v>-3.4911892726122717E-3</v>
      </c>
      <c r="AB498" s="10">
        <f t="shared" si="123"/>
        <v>2.2054172280214779E-3</v>
      </c>
      <c r="AC498" s="10"/>
      <c r="AD498" s="10">
        <f t="shared" si="124"/>
        <v>5.7867514221455609</v>
      </c>
      <c r="AE498" s="10">
        <f t="shared" si="125"/>
        <v>-3.4079565503706384</v>
      </c>
      <c r="AF498" s="10"/>
      <c r="AG498" s="10">
        <f t="shared" si="126"/>
        <v>-3.4911892726121607E-3</v>
      </c>
      <c r="AH498" s="10">
        <f t="shared" si="127"/>
        <v>2.2054172280214779E-3</v>
      </c>
    </row>
    <row r="499" spans="1:34" x14ac:dyDescent="0.2">
      <c r="A499" s="10">
        <v>134</v>
      </c>
      <c r="B499" s="10">
        <v>392.87</v>
      </c>
      <c r="C499" s="10">
        <f t="shared" si="112"/>
        <v>3.9286999999999997E-4</v>
      </c>
      <c r="D499" s="10"/>
      <c r="E499" s="10">
        <v>6.0709999999999997</v>
      </c>
      <c r="F499" s="10"/>
      <c r="G499" s="10">
        <v>6.1280000000000001</v>
      </c>
      <c r="H499" s="10">
        <v>6.1970000000000001</v>
      </c>
      <c r="I499" s="10">
        <v>5.92</v>
      </c>
      <c r="J499" s="10">
        <v>6.0389999999999997</v>
      </c>
      <c r="K499" s="10"/>
      <c r="L499" s="10">
        <f t="shared" si="113"/>
        <v>3.9286999999999997E-4</v>
      </c>
      <c r="M499" s="10"/>
      <c r="N499" s="10">
        <f t="shared" si="114"/>
        <v>1.9599999999999795</v>
      </c>
      <c r="O499" s="10">
        <f t="shared" si="115"/>
        <v>-4.8999999999999488E-2</v>
      </c>
      <c r="P499" s="10"/>
      <c r="Q499" s="10">
        <f t="shared" si="116"/>
        <v>1.9600000000000151E-6</v>
      </c>
      <c r="R499" s="10">
        <f t="shared" si="117"/>
        <v>-4900</v>
      </c>
      <c r="S499" s="10"/>
      <c r="T499" s="10">
        <f t="shared" si="118"/>
        <v>607100</v>
      </c>
      <c r="U499" s="10"/>
      <c r="V499" s="10">
        <f t="shared" si="119"/>
        <v>-1.6284269520111978</v>
      </c>
      <c r="W499" s="10"/>
      <c r="X499" s="10">
        <f t="shared" si="120"/>
        <v>0.78326023287294888</v>
      </c>
      <c r="Y499" s="10">
        <f t="shared" si="121"/>
        <v>2.5942488668573831</v>
      </c>
      <c r="Z499" s="10"/>
      <c r="AA499" s="10">
        <f t="shared" si="122"/>
        <v>-3.5194816962083042E-3</v>
      </c>
      <c r="AB499" s="10">
        <f t="shared" si="123"/>
        <v>2.1612769868868398E-3</v>
      </c>
      <c r="AC499" s="10"/>
      <c r="AD499" s="10">
        <f t="shared" si="124"/>
        <v>5.7832602328729488</v>
      </c>
      <c r="AE499" s="10">
        <f t="shared" si="125"/>
        <v>-3.4057511331426169</v>
      </c>
      <c r="AF499" s="10"/>
      <c r="AG499" s="10">
        <f t="shared" si="126"/>
        <v>-3.5194816962080822E-3</v>
      </c>
      <c r="AH499" s="10">
        <f t="shared" si="127"/>
        <v>2.1612769868868398E-3</v>
      </c>
    </row>
    <row r="500" spans="1:34" x14ac:dyDescent="0.2">
      <c r="A500" s="10">
        <v>135</v>
      </c>
      <c r="B500" s="10">
        <v>394.83</v>
      </c>
      <c r="C500" s="10">
        <f t="shared" si="112"/>
        <v>3.9482999999999999E-4</v>
      </c>
      <c r="D500" s="10"/>
      <c r="E500" s="10">
        <v>6.0220000000000002</v>
      </c>
      <c r="F500" s="10"/>
      <c r="G500" s="10">
        <v>6.0739999999999998</v>
      </c>
      <c r="H500" s="10">
        <v>6.141</v>
      </c>
      <c r="I500" s="10">
        <v>5.8680000000000003</v>
      </c>
      <c r="J500" s="10">
        <v>6.0039999999999996</v>
      </c>
      <c r="K500" s="10"/>
      <c r="L500" s="10">
        <f t="shared" si="113"/>
        <v>3.9482999999999999E-4</v>
      </c>
      <c r="M500" s="10"/>
      <c r="N500" s="10">
        <f t="shared" si="114"/>
        <v>1.910000000000025</v>
      </c>
      <c r="O500" s="10">
        <f t="shared" si="115"/>
        <v>-4.7000000000000597E-2</v>
      </c>
      <c r="P500" s="10"/>
      <c r="Q500" s="10">
        <f t="shared" si="116"/>
        <v>1.9099999999999868E-6</v>
      </c>
      <c r="R500" s="10">
        <f t="shared" si="117"/>
        <v>-4700</v>
      </c>
      <c r="S500" s="10"/>
      <c r="T500" s="10">
        <f t="shared" si="118"/>
        <v>602200</v>
      </c>
      <c r="U500" s="10"/>
      <c r="V500" s="10">
        <f t="shared" si="119"/>
        <v>-1.6236130643677964</v>
      </c>
      <c r="W500" s="10"/>
      <c r="X500" s="10">
        <f t="shared" si="120"/>
        <v>0.77974075117674058</v>
      </c>
      <c r="Y500" s="10">
        <f t="shared" si="121"/>
        <v>2.5964101438442699</v>
      </c>
      <c r="Z500" s="10"/>
      <c r="AA500" s="10">
        <f t="shared" si="122"/>
        <v>-3.4028415565653392E-3</v>
      </c>
      <c r="AB500" s="10">
        <f t="shared" si="123"/>
        <v>2.0958451439230252E-3</v>
      </c>
      <c r="AC500" s="10"/>
      <c r="AD500" s="10">
        <f t="shared" si="124"/>
        <v>5.7797407511767407</v>
      </c>
      <c r="AE500" s="10">
        <f t="shared" si="125"/>
        <v>-3.4035898561557301</v>
      </c>
      <c r="AF500" s="10"/>
      <c r="AG500" s="10">
        <f t="shared" si="126"/>
        <v>-3.4028415565652281E-3</v>
      </c>
      <c r="AH500" s="10">
        <f t="shared" si="127"/>
        <v>2.0958451439230252E-3</v>
      </c>
    </row>
    <row r="501" spans="1:34" x14ac:dyDescent="0.2">
      <c r="A501" s="10">
        <v>136</v>
      </c>
      <c r="B501" s="10">
        <v>396.74</v>
      </c>
      <c r="C501" s="10">
        <f t="shared" si="112"/>
        <v>3.9673999999999997E-4</v>
      </c>
      <c r="D501" s="10"/>
      <c r="E501" s="10">
        <v>5.9749999999999996</v>
      </c>
      <c r="F501" s="10"/>
      <c r="G501" s="10">
        <v>6.0140000000000002</v>
      </c>
      <c r="H501" s="10">
        <v>6.0910000000000002</v>
      </c>
      <c r="I501" s="10">
        <v>5.8150000000000004</v>
      </c>
      <c r="J501" s="10">
        <v>5.9779999999999998</v>
      </c>
      <c r="K501" s="10"/>
      <c r="L501" s="10">
        <f t="shared" si="113"/>
        <v>3.9673999999999997E-4</v>
      </c>
      <c r="M501" s="10"/>
      <c r="N501" s="10">
        <f t="shared" si="114"/>
        <v>1.8700000000000045</v>
      </c>
      <c r="O501" s="10">
        <f t="shared" si="115"/>
        <v>-5.4999999999999716E-2</v>
      </c>
      <c r="P501" s="10"/>
      <c r="Q501" s="10">
        <f t="shared" si="116"/>
        <v>1.8700000000000075E-6</v>
      </c>
      <c r="R501" s="10">
        <f t="shared" si="117"/>
        <v>-5500</v>
      </c>
      <c r="S501" s="10"/>
      <c r="T501" s="10">
        <f t="shared" si="118"/>
        <v>597500</v>
      </c>
      <c r="U501" s="10"/>
      <c r="V501" s="10">
        <f t="shared" si="119"/>
        <v>-1.9666053520954638</v>
      </c>
      <c r="W501" s="10"/>
      <c r="X501" s="10">
        <f t="shared" si="120"/>
        <v>0.77633790962017524</v>
      </c>
      <c r="Y501" s="10">
        <f t="shared" si="121"/>
        <v>2.598505988988193</v>
      </c>
      <c r="Z501" s="10"/>
      <c r="AA501" s="10">
        <f t="shared" si="122"/>
        <v>-4.0162028972554609E-3</v>
      </c>
      <c r="AB501" s="10">
        <f t="shared" si="123"/>
        <v>2.0422007358904537E-3</v>
      </c>
      <c r="AC501" s="10"/>
      <c r="AD501" s="10">
        <f t="shared" si="124"/>
        <v>5.7763379096201755</v>
      </c>
      <c r="AE501" s="10">
        <f t="shared" si="125"/>
        <v>-3.401494011011807</v>
      </c>
      <c r="AF501" s="10"/>
      <c r="AG501" s="10">
        <f t="shared" si="126"/>
        <v>-4.0162028972554609E-3</v>
      </c>
      <c r="AH501" s="10">
        <f t="shared" si="127"/>
        <v>2.0422007358904537E-3</v>
      </c>
    </row>
    <row r="502" spans="1:34" x14ac:dyDescent="0.2">
      <c r="A502" s="10">
        <v>137</v>
      </c>
      <c r="B502" s="10">
        <v>398.61</v>
      </c>
      <c r="C502" s="10">
        <f t="shared" si="112"/>
        <v>3.9860999999999998E-4</v>
      </c>
      <c r="D502" s="10"/>
      <c r="E502" s="10">
        <v>5.92</v>
      </c>
      <c r="F502" s="10"/>
      <c r="G502" s="10">
        <v>5.95</v>
      </c>
      <c r="H502" s="10">
        <v>6.0350000000000001</v>
      </c>
      <c r="I502" s="10">
        <v>5.7560000000000002</v>
      </c>
      <c r="J502" s="10">
        <v>5.94</v>
      </c>
      <c r="K502" s="10"/>
      <c r="L502" s="10">
        <f t="shared" si="113"/>
        <v>3.9860999999999998E-4</v>
      </c>
      <c r="M502" s="10"/>
      <c r="N502" s="10">
        <f t="shared" si="114"/>
        <v>1.8199999999999932</v>
      </c>
      <c r="O502" s="10">
        <f t="shared" si="115"/>
        <v>-5.600000000000005E-2</v>
      </c>
      <c r="P502" s="10"/>
      <c r="Q502" s="10">
        <f t="shared" si="116"/>
        <v>1.8200000000000334E-6</v>
      </c>
      <c r="R502" s="10">
        <f t="shared" si="117"/>
        <v>-5600</v>
      </c>
      <c r="S502" s="10"/>
      <c r="T502" s="10">
        <f t="shared" si="118"/>
        <v>592000</v>
      </c>
      <c r="U502" s="10"/>
      <c r="V502" s="10">
        <f t="shared" si="119"/>
        <v>-2.0863873655932728</v>
      </c>
      <c r="W502" s="10"/>
      <c r="X502" s="10">
        <f t="shared" si="120"/>
        <v>0.77232170672291978</v>
      </c>
      <c r="Y502" s="10">
        <f t="shared" si="121"/>
        <v>2.6005481897240834</v>
      </c>
      <c r="Z502" s="10"/>
      <c r="AA502" s="10">
        <f t="shared" si="122"/>
        <v>-4.1277450898482559E-3</v>
      </c>
      <c r="AB502" s="10">
        <f t="shared" si="123"/>
        <v>1.9784174108408159E-3</v>
      </c>
      <c r="AC502" s="10"/>
      <c r="AD502" s="10">
        <f t="shared" si="124"/>
        <v>5.77232170672292</v>
      </c>
      <c r="AE502" s="10">
        <f t="shared" si="125"/>
        <v>-3.3994518102759166</v>
      </c>
      <c r="AF502" s="10"/>
      <c r="AG502" s="10">
        <f t="shared" si="126"/>
        <v>-4.1277450898480339E-3</v>
      </c>
      <c r="AH502" s="10">
        <f t="shared" si="127"/>
        <v>1.9784174108408159E-3</v>
      </c>
    </row>
    <row r="503" spans="1:34" x14ac:dyDescent="0.2">
      <c r="A503" s="10">
        <v>138</v>
      </c>
      <c r="B503" s="10">
        <v>400.43</v>
      </c>
      <c r="C503" s="10">
        <f t="shared" si="112"/>
        <v>4.0043000000000001E-4</v>
      </c>
      <c r="D503" s="10"/>
      <c r="E503" s="10">
        <v>5.8639999999999999</v>
      </c>
      <c r="F503" s="10"/>
      <c r="G503" s="10">
        <v>5.8959999999999999</v>
      </c>
      <c r="H503" s="10">
        <v>5.9820000000000002</v>
      </c>
      <c r="I503" s="10">
        <v>5.7</v>
      </c>
      <c r="J503" s="10">
        <v>5.8780000000000001</v>
      </c>
      <c r="K503" s="10"/>
      <c r="L503" s="10">
        <f t="shared" si="113"/>
        <v>4.0043000000000001E-4</v>
      </c>
      <c r="M503" s="10"/>
      <c r="N503" s="10">
        <f t="shared" si="114"/>
        <v>1.7900000000000205</v>
      </c>
      <c r="O503" s="10">
        <f t="shared" si="115"/>
        <v>-5.9999999999999609E-2</v>
      </c>
      <c r="P503" s="10"/>
      <c r="Q503" s="10">
        <f t="shared" si="116"/>
        <v>1.7899999999999947E-6</v>
      </c>
      <c r="R503" s="10">
        <f t="shared" si="117"/>
        <v>-6000</v>
      </c>
      <c r="S503" s="10"/>
      <c r="T503" s="10">
        <f t="shared" si="118"/>
        <v>586400</v>
      </c>
      <c r="U503" s="10"/>
      <c r="V503" s="10">
        <f t="shared" si="119"/>
        <v>-2.3058503444620588</v>
      </c>
      <c r="W503" s="10"/>
      <c r="X503" s="10">
        <f t="shared" si="120"/>
        <v>0.76819396163307152</v>
      </c>
      <c r="Y503" s="10">
        <f t="shared" si="121"/>
        <v>2.6025266071349242</v>
      </c>
      <c r="Z503" s="10"/>
      <c r="AA503" s="10">
        <f t="shared" si="122"/>
        <v>-4.4665578673732664E-3</v>
      </c>
      <c r="AB503" s="10">
        <f t="shared" si="123"/>
        <v>1.9370545352614954E-3</v>
      </c>
      <c r="AC503" s="10"/>
      <c r="AD503" s="10">
        <f t="shared" si="124"/>
        <v>5.768193961633072</v>
      </c>
      <c r="AE503" s="10">
        <f t="shared" si="125"/>
        <v>-3.3974733928650758</v>
      </c>
      <c r="AF503" s="10"/>
      <c r="AG503" s="10">
        <f t="shared" si="126"/>
        <v>-4.4665578673734885E-3</v>
      </c>
      <c r="AH503" s="10">
        <f t="shared" si="127"/>
        <v>1.9370545352610513E-3</v>
      </c>
    </row>
    <row r="504" spans="1:34" x14ac:dyDescent="0.2">
      <c r="A504" s="10">
        <v>139</v>
      </c>
      <c r="B504" s="10">
        <v>402.22</v>
      </c>
      <c r="C504" s="10">
        <f t="shared" si="112"/>
        <v>4.0222000000000001E-4</v>
      </c>
      <c r="D504" s="10"/>
      <c r="E504" s="10">
        <v>5.8040000000000003</v>
      </c>
      <c r="F504" s="10"/>
      <c r="G504" s="10">
        <v>5.8390000000000004</v>
      </c>
      <c r="H504" s="10">
        <v>5.9269999999999996</v>
      </c>
      <c r="I504" s="10">
        <v>5.6340000000000003</v>
      </c>
      <c r="J504" s="10">
        <v>5.8129999999999997</v>
      </c>
      <c r="K504" s="10"/>
      <c r="L504" s="10">
        <f t="shared" si="113"/>
        <v>4.0222000000000001E-4</v>
      </c>
      <c r="M504" s="10"/>
      <c r="N504" s="10">
        <f t="shared" si="114"/>
        <v>1.7399999999999523</v>
      </c>
      <c r="O504" s="10">
        <f t="shared" si="115"/>
        <v>-4.9000000000000377E-2</v>
      </c>
      <c r="P504" s="10"/>
      <c r="Q504" s="10">
        <f t="shared" si="116"/>
        <v>1.7399999999999664E-6</v>
      </c>
      <c r="R504" s="10">
        <f t="shared" si="117"/>
        <v>-4900</v>
      </c>
      <c r="S504" s="10"/>
      <c r="T504" s="10">
        <f t="shared" si="118"/>
        <v>580400</v>
      </c>
      <c r="U504" s="10"/>
      <c r="V504" s="10">
        <f t="shared" si="119"/>
        <v>-1.9640860674956997</v>
      </c>
      <c r="W504" s="10"/>
      <c r="X504" s="10">
        <f t="shared" si="120"/>
        <v>0.76372740376569825</v>
      </c>
      <c r="Y504" s="10">
        <f t="shared" si="121"/>
        <v>2.6044636616701857</v>
      </c>
      <c r="Z504" s="10"/>
      <c r="AA504" s="10">
        <f t="shared" si="122"/>
        <v>-3.682075799887663E-3</v>
      </c>
      <c r="AB504" s="10">
        <f t="shared" si="123"/>
        <v>1.8747018579392538E-3</v>
      </c>
      <c r="AC504" s="10"/>
      <c r="AD504" s="10">
        <f t="shared" si="124"/>
        <v>5.7637274037656985</v>
      </c>
      <c r="AE504" s="10">
        <f t="shared" si="125"/>
        <v>-3.3955363383298147</v>
      </c>
      <c r="AF504" s="10"/>
      <c r="AG504" s="10">
        <f t="shared" si="126"/>
        <v>-3.682075799887663E-3</v>
      </c>
      <c r="AH504" s="10">
        <f t="shared" si="127"/>
        <v>1.8747018579396979E-3</v>
      </c>
    </row>
    <row r="505" spans="1:34" x14ac:dyDescent="0.2">
      <c r="A505" s="10">
        <v>140</v>
      </c>
      <c r="B505" s="10">
        <v>403.96</v>
      </c>
      <c r="C505" s="10">
        <f t="shared" si="112"/>
        <v>4.0395999999999997E-4</v>
      </c>
      <c r="D505" s="10"/>
      <c r="E505" s="10">
        <v>5.7549999999999999</v>
      </c>
      <c r="F505" s="10"/>
      <c r="G505" s="10">
        <v>5.7809999999999997</v>
      </c>
      <c r="H505" s="10">
        <v>5.875</v>
      </c>
      <c r="I505" s="10">
        <v>5.58</v>
      </c>
      <c r="J505" s="10">
        <v>5.7859999999999996</v>
      </c>
      <c r="K505" s="10"/>
      <c r="L505" s="10">
        <f t="shared" si="113"/>
        <v>4.0395999999999997E-4</v>
      </c>
      <c r="M505" s="10"/>
      <c r="N505" s="10">
        <f t="shared" si="114"/>
        <v>1.7000000000000455</v>
      </c>
      <c r="O505" s="10">
        <f t="shared" si="115"/>
        <v>-5.400000000000027E-2</v>
      </c>
      <c r="P505" s="10"/>
      <c r="Q505" s="10">
        <f t="shared" si="116"/>
        <v>1.7000000000000413E-6</v>
      </c>
      <c r="R505" s="10">
        <f t="shared" si="117"/>
        <v>-5400</v>
      </c>
      <c r="S505" s="10"/>
      <c r="T505" s="10">
        <f t="shared" si="118"/>
        <v>575500</v>
      </c>
      <c r="U505" s="10"/>
      <c r="V505" s="10">
        <f t="shared" si="119"/>
        <v>-2.2448929690175086</v>
      </c>
      <c r="W505" s="10"/>
      <c r="X505" s="10">
        <f t="shared" si="120"/>
        <v>0.76004532796581059</v>
      </c>
      <c r="Y505" s="10">
        <f t="shared" si="121"/>
        <v>2.606338363528125</v>
      </c>
      <c r="Z505" s="10"/>
      <c r="AA505" s="10">
        <f t="shared" si="122"/>
        <v>-4.0942869616786837E-3</v>
      </c>
      <c r="AB505" s="10">
        <f t="shared" si="123"/>
        <v>1.8238227916365091E-3</v>
      </c>
      <c r="AC505" s="10"/>
      <c r="AD505" s="10">
        <f t="shared" si="124"/>
        <v>5.7600453279658108</v>
      </c>
      <c r="AE505" s="10">
        <f t="shared" si="125"/>
        <v>-3.393661636471875</v>
      </c>
      <c r="AF505" s="10"/>
      <c r="AG505" s="10">
        <f t="shared" si="126"/>
        <v>-4.0942869616786837E-3</v>
      </c>
      <c r="AH505" s="10">
        <f t="shared" si="127"/>
        <v>1.8238227916365091E-3</v>
      </c>
    </row>
    <row r="506" spans="1:34" x14ac:dyDescent="0.2">
      <c r="A506" s="10">
        <v>141</v>
      </c>
      <c r="B506" s="10">
        <v>405.66</v>
      </c>
      <c r="C506" s="10">
        <f t="shared" si="112"/>
        <v>4.0566000000000002E-4</v>
      </c>
      <c r="D506" s="10"/>
      <c r="E506" s="10">
        <v>5.7009999999999996</v>
      </c>
      <c r="F506" s="10"/>
      <c r="G506" s="10">
        <v>5.7220000000000004</v>
      </c>
      <c r="H506" s="10">
        <v>5.8170000000000002</v>
      </c>
      <c r="I506" s="10">
        <v>5.5270000000000001</v>
      </c>
      <c r="J506" s="10">
        <v>5.7359999999999998</v>
      </c>
      <c r="K506" s="10"/>
      <c r="L506" s="10">
        <f t="shared" si="113"/>
        <v>4.0566000000000002E-4</v>
      </c>
      <c r="M506" s="10"/>
      <c r="N506" s="10">
        <f t="shared" si="114"/>
        <v>1.6499999999999773</v>
      </c>
      <c r="O506" s="10">
        <f t="shared" si="115"/>
        <v>-6.5999999999999837E-2</v>
      </c>
      <c r="P506" s="10"/>
      <c r="Q506" s="10">
        <f t="shared" si="116"/>
        <v>1.6499999999999588E-6</v>
      </c>
      <c r="R506" s="10">
        <f t="shared" si="117"/>
        <v>-6600</v>
      </c>
      <c r="S506" s="10"/>
      <c r="T506" s="10">
        <f t="shared" si="118"/>
        <v>570100</v>
      </c>
      <c r="U506" s="10"/>
      <c r="V506" s="10">
        <f t="shared" si="119"/>
        <v>-2.8686593852867288</v>
      </c>
      <c r="W506" s="10"/>
      <c r="X506" s="10">
        <f t="shared" si="120"/>
        <v>0.75595104100413191</v>
      </c>
      <c r="Y506" s="10">
        <f t="shared" si="121"/>
        <v>2.6081621863197615</v>
      </c>
      <c r="Z506" s="10"/>
      <c r="AA506" s="10">
        <f t="shared" si="122"/>
        <v>-5.0571206220065834E-3</v>
      </c>
      <c r="AB506" s="10">
        <f t="shared" si="123"/>
        <v>1.7628864019005874E-3</v>
      </c>
      <c r="AC506" s="10"/>
      <c r="AD506" s="10">
        <f t="shared" si="124"/>
        <v>5.7559510410041321</v>
      </c>
      <c r="AE506" s="10">
        <f t="shared" si="125"/>
        <v>-3.3918378136802385</v>
      </c>
      <c r="AF506" s="10"/>
      <c r="AG506" s="10">
        <f t="shared" si="126"/>
        <v>-5.0571206220064724E-3</v>
      </c>
      <c r="AH506" s="10">
        <f t="shared" si="127"/>
        <v>1.7628864019005874E-3</v>
      </c>
    </row>
    <row r="507" spans="1:34" x14ac:dyDescent="0.2">
      <c r="A507" s="10">
        <v>142</v>
      </c>
      <c r="B507" s="10">
        <v>407.31</v>
      </c>
      <c r="C507" s="10">
        <f t="shared" si="112"/>
        <v>4.0730999999999997E-4</v>
      </c>
      <c r="D507" s="10"/>
      <c r="E507" s="10">
        <v>5.6349999999999998</v>
      </c>
      <c r="F507" s="10"/>
      <c r="G507" s="10">
        <v>5.66</v>
      </c>
      <c r="H507" s="10">
        <v>5.7610000000000001</v>
      </c>
      <c r="I507" s="10">
        <v>5.4660000000000002</v>
      </c>
      <c r="J507" s="10">
        <v>5.6529999999999996</v>
      </c>
      <c r="K507" s="10"/>
      <c r="L507" s="10">
        <f t="shared" si="113"/>
        <v>4.0730999999999997E-4</v>
      </c>
      <c r="M507" s="10"/>
      <c r="N507" s="10">
        <f t="shared" si="114"/>
        <v>1.6100000000000136</v>
      </c>
      <c r="O507" s="10">
        <f t="shared" si="115"/>
        <v>-6.5999999999999837E-2</v>
      </c>
      <c r="P507" s="10"/>
      <c r="Q507" s="10">
        <f t="shared" si="116"/>
        <v>1.6100000000000337E-6</v>
      </c>
      <c r="R507" s="10">
        <f t="shared" si="117"/>
        <v>-6600</v>
      </c>
      <c r="S507" s="10"/>
      <c r="T507" s="10">
        <f t="shared" si="118"/>
        <v>563500</v>
      </c>
      <c r="U507" s="10"/>
      <c r="V507" s="10">
        <f t="shared" si="119"/>
        <v>-2.9864962421484695</v>
      </c>
      <c r="W507" s="10"/>
      <c r="X507" s="10">
        <f t="shared" si="120"/>
        <v>0.75089392038212532</v>
      </c>
      <c r="Y507" s="10">
        <f t="shared" si="121"/>
        <v>2.6099250727216621</v>
      </c>
      <c r="Z507" s="10"/>
      <c r="AA507" s="10">
        <f t="shared" si="122"/>
        <v>-5.1167024923662874E-3</v>
      </c>
      <c r="AB507" s="10">
        <f t="shared" si="123"/>
        <v>1.7132794008425378E-3</v>
      </c>
      <c r="AC507" s="10"/>
      <c r="AD507" s="10">
        <f t="shared" si="124"/>
        <v>5.7508939203821257</v>
      </c>
      <c r="AE507" s="10">
        <f t="shared" si="125"/>
        <v>-3.3900749272783379</v>
      </c>
      <c r="AF507" s="10"/>
      <c r="AG507" s="10">
        <f t="shared" si="126"/>
        <v>-5.1167024923666204E-3</v>
      </c>
      <c r="AH507" s="10">
        <f t="shared" si="127"/>
        <v>1.7132794008425378E-3</v>
      </c>
    </row>
    <row r="508" spans="1:34" x14ac:dyDescent="0.2">
      <c r="A508" s="10">
        <v>143</v>
      </c>
      <c r="B508" s="10">
        <v>408.92</v>
      </c>
      <c r="C508" s="10">
        <f t="shared" si="112"/>
        <v>4.0892000000000001E-4</v>
      </c>
      <c r="D508" s="10"/>
      <c r="E508" s="10">
        <v>5.569</v>
      </c>
      <c r="F508" s="10"/>
      <c r="G508" s="10">
        <v>5.5910000000000002</v>
      </c>
      <c r="H508" s="10">
        <v>5.7030000000000003</v>
      </c>
      <c r="I508" s="10">
        <v>5.4050000000000002</v>
      </c>
      <c r="J508" s="10">
        <v>5.5759999999999996</v>
      </c>
      <c r="K508" s="10"/>
      <c r="L508" s="10">
        <f t="shared" si="113"/>
        <v>4.0892000000000001E-4</v>
      </c>
      <c r="M508" s="10"/>
      <c r="N508" s="10">
        <f t="shared" si="114"/>
        <v>1.5699999999999932</v>
      </c>
      <c r="O508" s="10">
        <f t="shared" si="115"/>
        <v>-6.2000000000000277E-2</v>
      </c>
      <c r="P508" s="10"/>
      <c r="Q508" s="10">
        <f t="shared" si="116"/>
        <v>1.5700000000000002E-6</v>
      </c>
      <c r="R508" s="10">
        <f t="shared" si="117"/>
        <v>-6200</v>
      </c>
      <c r="S508" s="10"/>
      <c r="T508" s="10">
        <f t="shared" si="118"/>
        <v>556900</v>
      </c>
      <c r="U508" s="10"/>
      <c r="V508" s="10">
        <f t="shared" si="119"/>
        <v>-2.9215569365472325</v>
      </c>
      <c r="W508" s="10"/>
      <c r="X508" s="10">
        <f t="shared" si="120"/>
        <v>0.74577721788975904</v>
      </c>
      <c r="Y508" s="10">
        <f t="shared" si="121"/>
        <v>2.6116383521225046</v>
      </c>
      <c r="Z508" s="10"/>
      <c r="AA508" s="10">
        <f t="shared" si="122"/>
        <v>-4.8621414084765169E-3</v>
      </c>
      <c r="AB508" s="10">
        <f t="shared" si="123"/>
        <v>1.6642295577584676E-3</v>
      </c>
      <c r="AC508" s="10"/>
      <c r="AD508" s="10">
        <f t="shared" si="124"/>
        <v>5.745777217889759</v>
      </c>
      <c r="AE508" s="10">
        <f t="shared" si="125"/>
        <v>-3.3883616478774954</v>
      </c>
      <c r="AF508" s="10"/>
      <c r="AG508" s="10">
        <f t="shared" si="126"/>
        <v>-4.8621414084761838E-3</v>
      </c>
      <c r="AH508" s="10">
        <f t="shared" si="127"/>
        <v>1.6642295577584676E-3</v>
      </c>
    </row>
    <row r="509" spans="1:34" x14ac:dyDescent="0.2">
      <c r="A509" s="10">
        <v>144</v>
      </c>
      <c r="B509" s="10">
        <v>410.49</v>
      </c>
      <c r="C509" s="10">
        <f t="shared" si="112"/>
        <v>4.1049000000000001E-4</v>
      </c>
      <c r="D509" s="10"/>
      <c r="E509" s="10">
        <v>5.5069999999999997</v>
      </c>
      <c r="F509" s="10"/>
      <c r="G509" s="10">
        <v>5.5289999999999999</v>
      </c>
      <c r="H509" s="10">
        <v>5.6420000000000003</v>
      </c>
      <c r="I509" s="10">
        <v>5.3470000000000004</v>
      </c>
      <c r="J509" s="10">
        <v>5.5110000000000001</v>
      </c>
      <c r="K509" s="10"/>
      <c r="L509" s="10">
        <f t="shared" si="113"/>
        <v>4.1049000000000001E-4</v>
      </c>
      <c r="M509" s="10"/>
      <c r="N509" s="10">
        <f t="shared" si="114"/>
        <v>1.5299999999999727</v>
      </c>
      <c r="O509" s="10">
        <f t="shared" si="115"/>
        <v>-5.9999999999999609E-2</v>
      </c>
      <c r="P509" s="10"/>
      <c r="Q509" s="10">
        <f t="shared" si="116"/>
        <v>1.5299999999999667E-6</v>
      </c>
      <c r="R509" s="10">
        <f t="shared" si="117"/>
        <v>-6000</v>
      </c>
      <c r="S509" s="10"/>
      <c r="T509" s="10">
        <f t="shared" si="118"/>
        <v>550700</v>
      </c>
      <c r="U509" s="10"/>
      <c r="V509" s="10">
        <f t="shared" si="119"/>
        <v>-2.944639355428639</v>
      </c>
      <c r="W509" s="10"/>
      <c r="X509" s="10">
        <f t="shared" si="120"/>
        <v>0.74091507648128252</v>
      </c>
      <c r="Y509" s="10">
        <f t="shared" si="121"/>
        <v>2.6133025816802631</v>
      </c>
      <c r="Z509" s="10"/>
      <c r="AA509" s="10">
        <f t="shared" si="122"/>
        <v>-4.7577012081504444E-3</v>
      </c>
      <c r="AB509" s="10">
        <f t="shared" si="123"/>
        <v>1.6157160975858176E-3</v>
      </c>
      <c r="AC509" s="10"/>
      <c r="AD509" s="10">
        <f t="shared" si="124"/>
        <v>5.7409150764812829</v>
      </c>
      <c r="AE509" s="10">
        <f t="shared" si="125"/>
        <v>-3.3866974183197369</v>
      </c>
      <c r="AF509" s="10"/>
      <c r="AG509" s="10">
        <f t="shared" si="126"/>
        <v>-4.7577012081507775E-3</v>
      </c>
      <c r="AH509" s="10">
        <f t="shared" si="127"/>
        <v>1.6157160975858176E-3</v>
      </c>
    </row>
    <row r="510" spans="1:34" x14ac:dyDescent="0.2">
      <c r="A510" s="10">
        <v>145</v>
      </c>
      <c r="B510" s="10">
        <v>412.02</v>
      </c>
      <c r="C510" s="10">
        <f t="shared" si="112"/>
        <v>4.1201999999999998E-4</v>
      </c>
      <c r="D510" s="10"/>
      <c r="E510" s="10">
        <v>5.4470000000000001</v>
      </c>
      <c r="F510" s="10"/>
      <c r="G510" s="10">
        <v>5.468</v>
      </c>
      <c r="H510" s="10">
        <v>5.5750000000000002</v>
      </c>
      <c r="I510" s="10">
        <v>5.2880000000000003</v>
      </c>
      <c r="J510" s="10">
        <v>5.4560000000000004</v>
      </c>
      <c r="K510" s="10"/>
      <c r="L510" s="10">
        <f t="shared" si="113"/>
        <v>4.1201999999999998E-4</v>
      </c>
      <c r="M510" s="10"/>
      <c r="N510" s="10">
        <f t="shared" si="114"/>
        <v>1.4800000000000182</v>
      </c>
      <c r="O510" s="10">
        <f t="shared" si="115"/>
        <v>-6.4000000000000057E-2</v>
      </c>
      <c r="P510" s="10"/>
      <c r="Q510" s="10">
        <f t="shared" si="116"/>
        <v>1.4799999999999926E-6</v>
      </c>
      <c r="R510" s="10">
        <f t="shared" si="117"/>
        <v>-6400</v>
      </c>
      <c r="S510" s="10"/>
      <c r="T510" s="10">
        <f t="shared" si="118"/>
        <v>544700</v>
      </c>
      <c r="U510" s="10"/>
      <c r="V510" s="10">
        <f t="shared" si="119"/>
        <v>-3.296264033052235</v>
      </c>
      <c r="W510" s="10"/>
      <c r="X510" s="10">
        <f t="shared" si="120"/>
        <v>0.73615737527313208</v>
      </c>
      <c r="Y510" s="10">
        <f t="shared" si="121"/>
        <v>2.6149182977778489</v>
      </c>
      <c r="Z510" s="10"/>
      <c r="AA510" s="10">
        <f t="shared" si="122"/>
        <v>-5.1329954574441672E-3</v>
      </c>
      <c r="AB510" s="10">
        <f t="shared" si="123"/>
        <v>1.5572161107164639E-3</v>
      </c>
      <c r="AC510" s="10"/>
      <c r="AD510" s="10">
        <f t="shared" si="124"/>
        <v>5.7361573752731321</v>
      </c>
      <c r="AE510" s="10">
        <f t="shared" si="125"/>
        <v>-3.3850817022221511</v>
      </c>
      <c r="AF510" s="10"/>
      <c r="AG510" s="10">
        <f t="shared" si="126"/>
        <v>-5.1329954574441672E-3</v>
      </c>
      <c r="AH510" s="10">
        <f t="shared" si="127"/>
        <v>1.5572161107164639E-3</v>
      </c>
    </row>
    <row r="511" spans="1:34" x14ac:dyDescent="0.2">
      <c r="A511" s="10">
        <v>146</v>
      </c>
      <c r="B511" s="10">
        <v>413.5</v>
      </c>
      <c r="C511" s="10">
        <f t="shared" si="112"/>
        <v>4.1349999999999997E-4</v>
      </c>
      <c r="D511" s="10"/>
      <c r="E511" s="10">
        <v>5.383</v>
      </c>
      <c r="F511" s="10"/>
      <c r="G511" s="10">
        <v>5.4039999999999999</v>
      </c>
      <c r="H511" s="10">
        <v>5.51</v>
      </c>
      <c r="I511" s="10">
        <v>5.2290000000000001</v>
      </c>
      <c r="J511" s="10">
        <v>5.3869999999999996</v>
      </c>
      <c r="K511" s="10"/>
      <c r="L511" s="10">
        <f t="shared" si="113"/>
        <v>4.1349999999999997E-4</v>
      </c>
      <c r="M511" s="10"/>
      <c r="N511" s="10">
        <f t="shared" si="114"/>
        <v>1.4399999999999977</v>
      </c>
      <c r="O511" s="10">
        <f t="shared" si="115"/>
        <v>-6.5000000000000391E-2</v>
      </c>
      <c r="P511" s="10"/>
      <c r="Q511" s="10">
        <f t="shared" si="116"/>
        <v>1.4400000000000133E-6</v>
      </c>
      <c r="R511" s="10">
        <f t="shared" si="117"/>
        <v>-6500</v>
      </c>
      <c r="S511" s="10"/>
      <c r="T511" s="10">
        <f t="shared" si="118"/>
        <v>538300</v>
      </c>
      <c r="U511" s="10"/>
      <c r="V511" s="10">
        <f t="shared" si="119"/>
        <v>-3.4945597014492664</v>
      </c>
      <c r="W511" s="10"/>
      <c r="X511" s="10">
        <f t="shared" si="120"/>
        <v>0.73102437981568791</v>
      </c>
      <c r="Y511" s="10">
        <f t="shared" si="121"/>
        <v>2.6164755138885654</v>
      </c>
      <c r="Z511" s="10"/>
      <c r="AA511" s="10">
        <f t="shared" si="122"/>
        <v>-5.2760468201397126E-3</v>
      </c>
      <c r="AB511" s="10">
        <f t="shared" si="123"/>
        <v>1.5097887204365001E-3</v>
      </c>
      <c r="AC511" s="10"/>
      <c r="AD511" s="10">
        <f t="shared" si="124"/>
        <v>5.7310243798156879</v>
      </c>
      <c r="AE511" s="10">
        <f t="shared" si="125"/>
        <v>-3.3835244861114346</v>
      </c>
      <c r="AF511" s="10"/>
      <c r="AG511" s="10">
        <f t="shared" si="126"/>
        <v>-5.2760468201400457E-3</v>
      </c>
      <c r="AH511" s="10">
        <f t="shared" si="127"/>
        <v>1.5097887204365001E-3</v>
      </c>
    </row>
    <row r="512" spans="1:34" x14ac:dyDescent="0.2">
      <c r="A512" s="10">
        <v>147</v>
      </c>
      <c r="B512" s="10">
        <v>414.94</v>
      </c>
      <c r="C512" s="10">
        <f t="shared" si="112"/>
        <v>4.1493999999999998E-4</v>
      </c>
      <c r="D512" s="10"/>
      <c r="E512" s="10">
        <v>5.3179999999999996</v>
      </c>
      <c r="F512" s="10"/>
      <c r="G512" s="10">
        <v>5.3369999999999997</v>
      </c>
      <c r="H512" s="10">
        <v>5.4480000000000004</v>
      </c>
      <c r="I512" s="10">
        <v>5.1660000000000004</v>
      </c>
      <c r="J512" s="10">
        <v>5.3230000000000004</v>
      </c>
      <c r="K512" s="10"/>
      <c r="L512" s="10">
        <f t="shared" si="113"/>
        <v>4.1493999999999998E-4</v>
      </c>
      <c r="M512" s="10"/>
      <c r="N512" s="10">
        <f t="shared" si="114"/>
        <v>1.3899999999999864</v>
      </c>
      <c r="O512" s="10">
        <f t="shared" si="115"/>
        <v>-6.1999999999999389E-2</v>
      </c>
      <c r="P512" s="10"/>
      <c r="Q512" s="10">
        <f t="shared" si="116"/>
        <v>1.389999999999985E-6</v>
      </c>
      <c r="R512" s="10">
        <f t="shared" si="117"/>
        <v>-6200</v>
      </c>
      <c r="S512" s="10"/>
      <c r="T512" s="10">
        <f t="shared" si="118"/>
        <v>531800</v>
      </c>
      <c r="U512" s="10"/>
      <c r="V512" s="10">
        <f t="shared" si="119"/>
        <v>-3.5065841291885551</v>
      </c>
      <c r="W512" s="10"/>
      <c r="X512" s="10">
        <f t="shared" si="120"/>
        <v>0.7257483329955482</v>
      </c>
      <c r="Y512" s="10">
        <f t="shared" si="121"/>
        <v>2.6179853026090019</v>
      </c>
      <c r="Z512" s="10"/>
      <c r="AA512" s="10">
        <f t="shared" si="122"/>
        <v>-5.0929764438237823E-3</v>
      </c>
      <c r="AB512" s="10">
        <f t="shared" si="123"/>
        <v>1.4524038939862649E-3</v>
      </c>
      <c r="AC512" s="10"/>
      <c r="AD512" s="10">
        <f t="shared" si="124"/>
        <v>5.7257483329955479</v>
      </c>
      <c r="AE512" s="10">
        <f t="shared" si="125"/>
        <v>-3.3820146973909981</v>
      </c>
      <c r="AF512" s="10"/>
      <c r="AG512" s="10">
        <f t="shared" si="126"/>
        <v>-5.0929764438238934E-3</v>
      </c>
      <c r="AH512" s="10">
        <f t="shared" si="127"/>
        <v>1.4524038939862649E-3</v>
      </c>
    </row>
    <row r="513" spans="1:34" x14ac:dyDescent="0.2">
      <c r="A513" s="10">
        <v>148</v>
      </c>
      <c r="B513" s="10">
        <v>416.33</v>
      </c>
      <c r="C513" s="10">
        <f t="shared" si="112"/>
        <v>4.1632999999999997E-4</v>
      </c>
      <c r="D513" s="10"/>
      <c r="E513" s="10">
        <v>5.2560000000000002</v>
      </c>
      <c r="F513" s="10"/>
      <c r="G513" s="10">
        <v>5.2709999999999999</v>
      </c>
      <c r="H513" s="10">
        <v>5.3840000000000003</v>
      </c>
      <c r="I513" s="10">
        <v>5.0999999999999996</v>
      </c>
      <c r="J513" s="10">
        <v>5.2670000000000003</v>
      </c>
      <c r="K513" s="10"/>
      <c r="L513" s="10">
        <f t="shared" si="113"/>
        <v>4.1632999999999997E-4</v>
      </c>
      <c r="M513" s="10"/>
      <c r="N513" s="10">
        <f t="shared" si="114"/>
        <v>1.3600000000000136</v>
      </c>
      <c r="O513" s="10">
        <f t="shared" si="115"/>
        <v>-6.5000000000000391E-2</v>
      </c>
      <c r="P513" s="10"/>
      <c r="Q513" s="10">
        <f t="shared" si="116"/>
        <v>1.3600000000000005E-6</v>
      </c>
      <c r="R513" s="10">
        <f t="shared" si="117"/>
        <v>-6500</v>
      </c>
      <c r="S513" s="10"/>
      <c r="T513" s="10">
        <f t="shared" si="118"/>
        <v>525600</v>
      </c>
      <c r="U513" s="10"/>
      <c r="V513" s="10">
        <f t="shared" si="119"/>
        <v>-3.8156149179362586</v>
      </c>
      <c r="W513" s="10"/>
      <c r="X513" s="10">
        <f t="shared" si="120"/>
        <v>0.72065535655172441</v>
      </c>
      <c r="Y513" s="10">
        <f t="shared" si="121"/>
        <v>2.6194377065029881</v>
      </c>
      <c r="Z513" s="10"/>
      <c r="AA513" s="10">
        <f t="shared" si="122"/>
        <v>-5.4043276728751311E-3</v>
      </c>
      <c r="AB513" s="10">
        <f t="shared" si="123"/>
        <v>1.4163713553667634E-3</v>
      </c>
      <c r="AC513" s="10"/>
      <c r="AD513" s="10">
        <f t="shared" si="124"/>
        <v>5.720655356551724</v>
      </c>
      <c r="AE513" s="10">
        <f t="shared" si="125"/>
        <v>-3.3805622934970119</v>
      </c>
      <c r="AF513" s="10"/>
      <c r="AG513" s="10">
        <f t="shared" si="126"/>
        <v>-5.40432767287502E-3</v>
      </c>
      <c r="AH513" s="10">
        <f t="shared" si="127"/>
        <v>1.4163713553667634E-3</v>
      </c>
    </row>
    <row r="514" spans="1:34" x14ac:dyDescent="0.2">
      <c r="A514" s="10">
        <v>149</v>
      </c>
      <c r="B514" s="10">
        <v>417.69</v>
      </c>
      <c r="C514" s="10">
        <f t="shared" si="112"/>
        <v>4.1768999999999997E-4</v>
      </c>
      <c r="D514" s="10"/>
      <c r="E514" s="10">
        <v>5.1909999999999998</v>
      </c>
      <c r="F514" s="10"/>
      <c r="G514" s="10">
        <v>5.2030000000000003</v>
      </c>
      <c r="H514" s="10">
        <v>5.319</v>
      </c>
      <c r="I514" s="10">
        <v>5.0369999999999999</v>
      </c>
      <c r="J514" s="10">
        <v>5.2030000000000003</v>
      </c>
      <c r="K514" s="10"/>
      <c r="L514" s="10">
        <f t="shared" si="113"/>
        <v>4.1768999999999997E-4</v>
      </c>
      <c r="M514" s="10"/>
      <c r="N514" s="10">
        <f t="shared" si="114"/>
        <v>1.3100000000000023</v>
      </c>
      <c r="O514" s="10">
        <f t="shared" si="115"/>
        <v>-6.2999999999999723E-2</v>
      </c>
      <c r="P514" s="10"/>
      <c r="Q514" s="10">
        <f t="shared" si="116"/>
        <v>1.3100000000000264E-6</v>
      </c>
      <c r="R514" s="10">
        <f t="shared" si="117"/>
        <v>-6300</v>
      </c>
      <c r="S514" s="10"/>
      <c r="T514" s="10">
        <f t="shared" si="118"/>
        <v>519100</v>
      </c>
      <c r="U514" s="10"/>
      <c r="V514" s="10">
        <f t="shared" si="119"/>
        <v>-3.8994311881597836</v>
      </c>
      <c r="W514" s="10"/>
      <c r="X514" s="10">
        <f t="shared" si="120"/>
        <v>0.71525102887884928</v>
      </c>
      <c r="Y514" s="10">
        <f t="shared" si="121"/>
        <v>2.6208540778583549</v>
      </c>
      <c r="Z514" s="10"/>
      <c r="AA514" s="10">
        <f t="shared" si="122"/>
        <v>-5.3030123680882779E-3</v>
      </c>
      <c r="AB514" s="10">
        <f t="shared" si="123"/>
        <v>1.3599451079402414E-3</v>
      </c>
      <c r="AC514" s="10"/>
      <c r="AD514" s="10">
        <f t="shared" si="124"/>
        <v>5.7152510288788489</v>
      </c>
      <c r="AE514" s="10">
        <f t="shared" si="125"/>
        <v>-3.3791459221416451</v>
      </c>
      <c r="AF514" s="10"/>
      <c r="AG514" s="10">
        <f t="shared" si="126"/>
        <v>-5.3030123680875008E-3</v>
      </c>
      <c r="AH514" s="10">
        <f t="shared" si="127"/>
        <v>1.3599451079402414E-3</v>
      </c>
    </row>
    <row r="515" spans="1:34" x14ac:dyDescent="0.2">
      <c r="A515" s="10">
        <v>150</v>
      </c>
      <c r="B515" s="10">
        <v>419</v>
      </c>
      <c r="C515" s="10">
        <f t="shared" si="112"/>
        <v>4.1899999999999999E-4</v>
      </c>
      <c r="D515" s="10"/>
      <c r="E515" s="10">
        <v>5.1280000000000001</v>
      </c>
      <c r="F515" s="10"/>
      <c r="G515" s="10">
        <v>5.1390000000000002</v>
      </c>
      <c r="H515" s="10">
        <v>5.258</v>
      </c>
      <c r="I515" s="10">
        <v>4.9710000000000001</v>
      </c>
      <c r="J515" s="10">
        <v>5.1440000000000001</v>
      </c>
      <c r="K515" s="10"/>
      <c r="L515" s="10">
        <f t="shared" si="113"/>
        <v>4.1899999999999999E-4</v>
      </c>
      <c r="M515" s="10"/>
      <c r="N515" s="10">
        <f t="shared" si="114"/>
        <v>1.2599999999999909</v>
      </c>
      <c r="O515" s="10">
        <f t="shared" si="115"/>
        <v>-6.5000000000000391E-2</v>
      </c>
      <c r="P515" s="10"/>
      <c r="Q515" s="10">
        <f t="shared" si="116"/>
        <v>1.2599999999999981E-6</v>
      </c>
      <c r="R515" s="10">
        <f t="shared" si="117"/>
        <v>-6500</v>
      </c>
      <c r="S515" s="10"/>
      <c r="T515" s="10">
        <f t="shared" si="118"/>
        <v>512800</v>
      </c>
      <c r="U515" s="10"/>
      <c r="V515" s="10">
        <f t="shared" si="119"/>
        <v>-4.2484263874170543</v>
      </c>
      <c r="W515" s="10"/>
      <c r="X515" s="10">
        <f t="shared" si="120"/>
        <v>0.709948016510761</v>
      </c>
      <c r="Y515" s="10">
        <f t="shared" si="121"/>
        <v>2.6222140229662951</v>
      </c>
      <c r="Z515" s="10"/>
      <c r="AA515" s="10">
        <f t="shared" si="122"/>
        <v>-5.5400891239201222E-3</v>
      </c>
      <c r="AB515" s="10">
        <f t="shared" si="123"/>
        <v>1.304033215764111E-3</v>
      </c>
      <c r="AC515" s="10"/>
      <c r="AD515" s="10">
        <f t="shared" si="124"/>
        <v>5.7099480165107614</v>
      </c>
      <c r="AE515" s="10">
        <f t="shared" si="125"/>
        <v>-3.3777859770337049</v>
      </c>
      <c r="AF515" s="10"/>
      <c r="AG515" s="10">
        <f t="shared" si="126"/>
        <v>-5.5400891239205663E-3</v>
      </c>
      <c r="AH515" s="10">
        <f t="shared" si="127"/>
        <v>1.304033215764111E-3</v>
      </c>
    </row>
    <row r="516" spans="1:34" x14ac:dyDescent="0.2">
      <c r="A516" s="10">
        <v>151</v>
      </c>
      <c r="B516" s="10">
        <v>420.26</v>
      </c>
      <c r="C516" s="10">
        <f t="shared" si="112"/>
        <v>4.2025999999999999E-4</v>
      </c>
      <c r="D516" s="10"/>
      <c r="E516" s="10">
        <v>5.0629999999999997</v>
      </c>
      <c r="F516" s="10"/>
      <c r="G516" s="10">
        <v>5.07</v>
      </c>
      <c r="H516" s="10">
        <v>5.1959999999999997</v>
      </c>
      <c r="I516" s="10">
        <v>4.8979999999999997</v>
      </c>
      <c r="J516" s="10">
        <v>5.0880000000000001</v>
      </c>
      <c r="K516" s="10"/>
      <c r="L516" s="10">
        <f t="shared" si="113"/>
        <v>4.2025999999999999E-4</v>
      </c>
      <c r="M516" s="10"/>
      <c r="N516" s="10">
        <f t="shared" si="114"/>
        <v>1.2300000000000182</v>
      </c>
      <c r="O516" s="10">
        <f t="shared" si="115"/>
        <v>-6.4999999999999503E-2</v>
      </c>
      <c r="P516" s="10"/>
      <c r="Q516" s="10">
        <f t="shared" si="116"/>
        <v>1.2300000000000136E-6</v>
      </c>
      <c r="R516" s="10">
        <f t="shared" si="117"/>
        <v>-6500</v>
      </c>
      <c r="S516" s="10"/>
      <c r="T516" s="10">
        <f t="shared" si="118"/>
        <v>506300</v>
      </c>
      <c r="U516" s="10"/>
      <c r="V516" s="10">
        <f t="shared" si="119"/>
        <v>-4.4213607815891027</v>
      </c>
      <c r="W516" s="10"/>
      <c r="X516" s="10">
        <f t="shared" si="120"/>
        <v>0.70440792738684088</v>
      </c>
      <c r="Y516" s="10">
        <f t="shared" si="121"/>
        <v>2.6235180561820592</v>
      </c>
      <c r="Z516" s="10"/>
      <c r="AA516" s="10">
        <f t="shared" si="122"/>
        <v>-5.6116755964096265E-3</v>
      </c>
      <c r="AB516" s="10">
        <f t="shared" si="123"/>
        <v>1.2692191100480699E-3</v>
      </c>
      <c r="AC516" s="10"/>
      <c r="AD516" s="10">
        <f t="shared" si="124"/>
        <v>5.7044079273868409</v>
      </c>
      <c r="AE516" s="10">
        <f t="shared" si="125"/>
        <v>-3.3764819438179408</v>
      </c>
      <c r="AF516" s="10"/>
      <c r="AG516" s="10">
        <f t="shared" si="126"/>
        <v>-5.6116755964099596E-3</v>
      </c>
      <c r="AH516" s="10">
        <f t="shared" si="127"/>
        <v>1.2692191100480699E-3</v>
      </c>
    </row>
    <row r="517" spans="1:34" x14ac:dyDescent="0.2">
      <c r="A517" s="10">
        <v>152</v>
      </c>
      <c r="B517" s="10">
        <v>421.49</v>
      </c>
      <c r="C517" s="10">
        <f t="shared" si="112"/>
        <v>4.2149E-4</v>
      </c>
      <c r="D517" s="10"/>
      <c r="E517" s="10">
        <v>4.9980000000000002</v>
      </c>
      <c r="F517" s="10"/>
      <c r="G517" s="10">
        <v>4.9989999999999997</v>
      </c>
      <c r="H517" s="10">
        <v>5.1289999999999996</v>
      </c>
      <c r="I517" s="10">
        <v>4.8319999999999999</v>
      </c>
      <c r="J517" s="10">
        <v>5.0309999999999997</v>
      </c>
      <c r="K517" s="10"/>
      <c r="L517" s="10">
        <f t="shared" si="113"/>
        <v>4.2149E-4</v>
      </c>
      <c r="M517" s="10"/>
      <c r="N517" s="10">
        <f t="shared" si="114"/>
        <v>1.1800000000000068</v>
      </c>
      <c r="O517" s="10">
        <f t="shared" si="115"/>
        <v>-6.4000000000000057E-2</v>
      </c>
      <c r="P517" s="10"/>
      <c r="Q517" s="10">
        <f t="shared" si="116"/>
        <v>1.1799999999999853E-6</v>
      </c>
      <c r="R517" s="10">
        <f t="shared" si="117"/>
        <v>-6400</v>
      </c>
      <c r="S517" s="10"/>
      <c r="T517" s="10">
        <f t="shared" si="118"/>
        <v>499800</v>
      </c>
      <c r="U517" s="10"/>
      <c r="V517" s="10">
        <f t="shared" si="119"/>
        <v>-4.6099026433355625</v>
      </c>
      <c r="W517" s="10"/>
      <c r="X517" s="10">
        <f t="shared" si="120"/>
        <v>0.69879625179043126</v>
      </c>
      <c r="Y517" s="10">
        <f t="shared" si="121"/>
        <v>2.6247872752921073</v>
      </c>
      <c r="Z517" s="10"/>
      <c r="AA517" s="10">
        <f t="shared" si="122"/>
        <v>-5.5971066367139777E-3</v>
      </c>
      <c r="AB517" s="10">
        <f t="shared" si="123"/>
        <v>1.214148555784611E-3</v>
      </c>
      <c r="AC517" s="10"/>
      <c r="AD517" s="10">
        <f t="shared" si="124"/>
        <v>5.6987962517904309</v>
      </c>
      <c r="AE517" s="10">
        <f t="shared" si="125"/>
        <v>-3.3752127247078927</v>
      </c>
      <c r="AF517" s="10"/>
      <c r="AG517" s="10">
        <f t="shared" si="126"/>
        <v>-5.5971066367135336E-3</v>
      </c>
      <c r="AH517" s="10">
        <f t="shared" si="127"/>
        <v>1.214148555784611E-3</v>
      </c>
    </row>
    <row r="518" spans="1:34" x14ac:dyDescent="0.2">
      <c r="A518" s="10">
        <v>153</v>
      </c>
      <c r="B518" s="10">
        <v>422.67</v>
      </c>
      <c r="C518" s="10">
        <f t="shared" ref="C518:C581" si="128">B518*10^-6</f>
        <v>4.2266999999999999E-4</v>
      </c>
      <c r="D518" s="10"/>
      <c r="E518" s="10">
        <v>4.9340000000000002</v>
      </c>
      <c r="F518" s="10"/>
      <c r="G518" s="10">
        <v>4.9320000000000004</v>
      </c>
      <c r="H518" s="10">
        <v>5.0620000000000003</v>
      </c>
      <c r="I518" s="10">
        <v>4.7670000000000003</v>
      </c>
      <c r="J518" s="10">
        <v>4.976</v>
      </c>
      <c r="K518" s="10"/>
      <c r="L518" s="10">
        <f t="shared" ref="L518:L581" si="129">C518</f>
        <v>4.2266999999999999E-4</v>
      </c>
      <c r="M518" s="10"/>
      <c r="N518" s="10">
        <f t="shared" ref="N518:N581" si="130">B519-B518</f>
        <v>1.1299999999999955</v>
      </c>
      <c r="O518" s="10">
        <f t="shared" ref="O518:O581" si="131">E519-E518</f>
        <v>-6.5999999999999837E-2</v>
      </c>
      <c r="P518" s="10"/>
      <c r="Q518" s="10">
        <f t="shared" ref="Q518:Q581" si="132">L519-L518</f>
        <v>1.1300000000000112E-6</v>
      </c>
      <c r="R518" s="10">
        <f t="shared" ref="R518:R581" si="133">T519-T518</f>
        <v>-6599.9999999999418</v>
      </c>
      <c r="S518" s="10"/>
      <c r="T518" s="10">
        <f t="shared" ref="T518:T581" si="134">E518*10^5</f>
        <v>493400</v>
      </c>
      <c r="U518" s="10"/>
      <c r="V518" s="10">
        <f t="shared" ref="V518:V581" si="135">((AD519-AD518)/(AE519-AE518))</f>
        <v>-5.0439255784476256</v>
      </c>
      <c r="W518" s="10"/>
      <c r="X518" s="10">
        <f t="shared" ref="X518:X581" si="136">LOG(E518)</f>
        <v>0.69319914515371728</v>
      </c>
      <c r="Y518" s="10">
        <f t="shared" ref="Y518:Y581" si="137">LOG(B518)</f>
        <v>2.6260014238478919</v>
      </c>
      <c r="Z518" s="10"/>
      <c r="AA518" s="10">
        <f t="shared" ref="AA518:AA581" si="138">X519-X518</f>
        <v>-5.8485755956898533E-3</v>
      </c>
      <c r="AB518" s="10">
        <f t="shared" ref="AB518:AB581" si="139">Y519-Y518</f>
        <v>1.1595285268839461E-3</v>
      </c>
      <c r="AC518" s="10"/>
      <c r="AD518" s="10">
        <f t="shared" ref="AD518:AD581" si="140">LOG(T518)</f>
        <v>5.6931991451537174</v>
      </c>
      <c r="AE518" s="10">
        <f t="shared" ref="AE518:AE581" si="141">LOG(C518)</f>
        <v>-3.3739985761521081</v>
      </c>
      <c r="AF518" s="10"/>
      <c r="AG518" s="10">
        <f t="shared" ref="AG518:AG581" si="142">AD519-AD518</f>
        <v>-5.8485755956896313E-3</v>
      </c>
      <c r="AH518" s="10">
        <f t="shared" ref="AH518:AH581" si="143">AE519-AE518</f>
        <v>1.1595285268839461E-3</v>
      </c>
    </row>
    <row r="519" spans="1:34" x14ac:dyDescent="0.2">
      <c r="A519" s="10">
        <v>154</v>
      </c>
      <c r="B519" s="10">
        <v>423.8</v>
      </c>
      <c r="C519" s="10">
        <f t="shared" si="128"/>
        <v>4.238E-4</v>
      </c>
      <c r="D519" s="10"/>
      <c r="E519" s="10">
        <v>4.8680000000000003</v>
      </c>
      <c r="F519" s="10"/>
      <c r="G519" s="10">
        <v>4.859</v>
      </c>
      <c r="H519" s="10">
        <v>4.9930000000000003</v>
      </c>
      <c r="I519" s="10">
        <v>4.7030000000000003</v>
      </c>
      <c r="J519" s="10">
        <v>4.9180000000000001</v>
      </c>
      <c r="K519" s="10"/>
      <c r="L519" s="10">
        <f t="shared" si="129"/>
        <v>4.238E-4</v>
      </c>
      <c r="M519" s="10"/>
      <c r="N519" s="10">
        <f t="shared" si="130"/>
        <v>1.0999999999999659</v>
      </c>
      <c r="O519" s="10">
        <f t="shared" si="131"/>
        <v>-6.6000000000000725E-2</v>
      </c>
      <c r="P519" s="10"/>
      <c r="Q519" s="10">
        <f t="shared" si="132"/>
        <v>1.0999999999999725E-6</v>
      </c>
      <c r="R519" s="10">
        <f t="shared" si="133"/>
        <v>-6600.0000000001164</v>
      </c>
      <c r="S519" s="10"/>
      <c r="T519" s="10">
        <f t="shared" si="134"/>
        <v>486800.00000000006</v>
      </c>
      <c r="U519" s="10"/>
      <c r="V519" s="10">
        <f t="shared" si="135"/>
        <v>-5.2660560724819758</v>
      </c>
      <c r="W519" s="10"/>
      <c r="X519" s="10">
        <f t="shared" si="136"/>
        <v>0.68735056955802742</v>
      </c>
      <c r="Y519" s="10">
        <f t="shared" si="137"/>
        <v>2.6271609523747759</v>
      </c>
      <c r="Z519" s="10"/>
      <c r="AA519" s="10">
        <f t="shared" si="138"/>
        <v>-5.9284138370189199E-3</v>
      </c>
      <c r="AB519" s="10">
        <f t="shared" si="139"/>
        <v>1.1257787147385123E-3</v>
      </c>
      <c r="AC519" s="10"/>
      <c r="AD519" s="10">
        <f t="shared" si="140"/>
        <v>5.6873505695580278</v>
      </c>
      <c r="AE519" s="10">
        <f t="shared" si="141"/>
        <v>-3.3728390476252241</v>
      </c>
      <c r="AF519" s="10"/>
      <c r="AG519" s="10">
        <f t="shared" si="142"/>
        <v>-5.928413837019697E-3</v>
      </c>
      <c r="AH519" s="10">
        <f t="shared" si="143"/>
        <v>1.1257787147385123E-3</v>
      </c>
    </row>
    <row r="520" spans="1:34" x14ac:dyDescent="0.2">
      <c r="A520" s="10">
        <v>155</v>
      </c>
      <c r="B520" s="10">
        <v>424.9</v>
      </c>
      <c r="C520" s="10">
        <f t="shared" si="128"/>
        <v>4.2489999999999997E-4</v>
      </c>
      <c r="D520" s="10"/>
      <c r="E520" s="10">
        <v>4.8019999999999996</v>
      </c>
      <c r="F520" s="10"/>
      <c r="G520" s="10">
        <v>4.7869999999999999</v>
      </c>
      <c r="H520" s="10">
        <v>4.9290000000000003</v>
      </c>
      <c r="I520" s="10">
        <v>4.6349999999999998</v>
      </c>
      <c r="J520" s="10">
        <v>4.8579999999999997</v>
      </c>
      <c r="K520" s="10"/>
      <c r="L520" s="10">
        <f t="shared" si="129"/>
        <v>4.2489999999999997E-4</v>
      </c>
      <c r="M520" s="10"/>
      <c r="N520" s="10">
        <f t="shared" si="130"/>
        <v>1.0500000000000114</v>
      </c>
      <c r="O520" s="10">
        <f t="shared" si="131"/>
        <v>-6.4999999999999503E-2</v>
      </c>
      <c r="P520" s="10"/>
      <c r="Q520" s="10">
        <f t="shared" si="132"/>
        <v>1.0499999999999984E-6</v>
      </c>
      <c r="R520" s="10">
        <f t="shared" si="133"/>
        <v>-6499.9999999999418</v>
      </c>
      <c r="S520" s="10"/>
      <c r="T520" s="10">
        <f t="shared" si="134"/>
        <v>480199.99999999994</v>
      </c>
      <c r="U520" s="10"/>
      <c r="V520" s="10">
        <f t="shared" si="135"/>
        <v>-5.5218005215150319</v>
      </c>
      <c r="W520" s="10"/>
      <c r="X520" s="10">
        <f t="shared" si="136"/>
        <v>0.6814221557210085</v>
      </c>
      <c r="Y520" s="10">
        <f t="shared" si="137"/>
        <v>2.6282867310895144</v>
      </c>
      <c r="Z520" s="10"/>
      <c r="AA520" s="10">
        <f t="shared" si="138"/>
        <v>-5.9187709930518251E-3</v>
      </c>
      <c r="AB520" s="10">
        <f t="shared" si="139"/>
        <v>1.0718914908260935E-3</v>
      </c>
      <c r="AC520" s="10"/>
      <c r="AD520" s="10">
        <f t="shared" si="140"/>
        <v>5.6814221557210081</v>
      </c>
      <c r="AE520" s="10">
        <f t="shared" si="141"/>
        <v>-3.3717132689104856</v>
      </c>
      <c r="AF520" s="10"/>
      <c r="AG520" s="10">
        <f t="shared" si="142"/>
        <v>-5.9187709930510479E-3</v>
      </c>
      <c r="AH520" s="10">
        <f t="shared" si="143"/>
        <v>1.0718914908260935E-3</v>
      </c>
    </row>
    <row r="521" spans="1:34" x14ac:dyDescent="0.2">
      <c r="A521" s="10">
        <v>156</v>
      </c>
      <c r="B521" s="10">
        <v>425.95</v>
      </c>
      <c r="C521" s="10">
        <f t="shared" si="128"/>
        <v>4.2594999999999997E-4</v>
      </c>
      <c r="D521" s="10"/>
      <c r="E521" s="10">
        <v>4.7370000000000001</v>
      </c>
      <c r="F521" s="10"/>
      <c r="G521" s="10">
        <v>4.7110000000000003</v>
      </c>
      <c r="H521" s="10">
        <v>4.8600000000000003</v>
      </c>
      <c r="I521" s="10">
        <v>4.5620000000000003</v>
      </c>
      <c r="J521" s="10">
        <v>4.8140000000000001</v>
      </c>
      <c r="K521" s="10"/>
      <c r="L521" s="10">
        <f t="shared" si="129"/>
        <v>4.2594999999999997E-4</v>
      </c>
      <c r="M521" s="10"/>
      <c r="N521" s="10">
        <f t="shared" si="130"/>
        <v>1.0099999999999909</v>
      </c>
      <c r="O521" s="10">
        <f t="shared" si="131"/>
        <v>-6.8000000000000504E-2</v>
      </c>
      <c r="P521" s="10"/>
      <c r="Q521" s="10">
        <f t="shared" si="132"/>
        <v>1.0099999999999649E-6</v>
      </c>
      <c r="R521" s="10">
        <f t="shared" si="133"/>
        <v>-6800.0000000000582</v>
      </c>
      <c r="S521" s="10"/>
      <c r="T521" s="10">
        <f t="shared" si="134"/>
        <v>473700</v>
      </c>
      <c r="U521" s="10"/>
      <c r="V521" s="10">
        <f t="shared" si="135"/>
        <v>-6.1051049502755275</v>
      </c>
      <c r="W521" s="10"/>
      <c r="X521" s="10">
        <f t="shared" si="136"/>
        <v>0.67550338472795668</v>
      </c>
      <c r="Y521" s="10">
        <f t="shared" si="137"/>
        <v>2.6293586225803405</v>
      </c>
      <c r="Z521" s="10"/>
      <c r="AA521" s="10">
        <f t="shared" si="138"/>
        <v>-6.2795107971509445E-3</v>
      </c>
      <c r="AB521" s="10">
        <f t="shared" si="139"/>
        <v>1.0285672151906233E-3</v>
      </c>
      <c r="AC521" s="10"/>
      <c r="AD521" s="10">
        <f t="shared" si="140"/>
        <v>5.675503384727957</v>
      </c>
      <c r="AE521" s="10">
        <f t="shared" si="141"/>
        <v>-3.3706413774196595</v>
      </c>
      <c r="AF521" s="10"/>
      <c r="AG521" s="10">
        <f t="shared" si="142"/>
        <v>-6.2795107971513886E-3</v>
      </c>
      <c r="AH521" s="10">
        <f t="shared" si="143"/>
        <v>1.0285672151906233E-3</v>
      </c>
    </row>
    <row r="522" spans="1:34" x14ac:dyDescent="0.2">
      <c r="A522" s="10">
        <v>157</v>
      </c>
      <c r="B522" s="10">
        <v>426.96</v>
      </c>
      <c r="C522" s="10">
        <f t="shared" si="128"/>
        <v>4.2695999999999994E-4</v>
      </c>
      <c r="D522" s="10"/>
      <c r="E522" s="10">
        <v>4.6689999999999996</v>
      </c>
      <c r="F522" s="10"/>
      <c r="G522" s="10">
        <v>4.6340000000000003</v>
      </c>
      <c r="H522" s="10">
        <v>4.7880000000000003</v>
      </c>
      <c r="I522" s="10">
        <v>4.49</v>
      </c>
      <c r="J522" s="10">
        <v>4.7640000000000002</v>
      </c>
      <c r="K522" s="10"/>
      <c r="L522" s="10">
        <f t="shared" si="129"/>
        <v>4.2695999999999994E-4</v>
      </c>
      <c r="M522" s="10"/>
      <c r="N522" s="10">
        <f t="shared" si="130"/>
        <v>0.96000000000003638</v>
      </c>
      <c r="O522" s="10">
        <f t="shared" si="131"/>
        <v>-7.299999999999951E-2</v>
      </c>
      <c r="P522" s="10"/>
      <c r="Q522" s="10">
        <f t="shared" si="132"/>
        <v>9.6000000000004502E-7</v>
      </c>
      <c r="R522" s="10">
        <f t="shared" si="133"/>
        <v>-7299.9999999999418</v>
      </c>
      <c r="S522" s="10"/>
      <c r="T522" s="10">
        <f t="shared" si="134"/>
        <v>466899.99999999994</v>
      </c>
      <c r="U522" s="10"/>
      <c r="V522" s="10">
        <f t="shared" si="135"/>
        <v>-7.0164941106367449</v>
      </c>
      <c r="W522" s="10"/>
      <c r="X522" s="10">
        <f t="shared" si="136"/>
        <v>0.66922387393080573</v>
      </c>
      <c r="Y522" s="10">
        <f t="shared" si="137"/>
        <v>2.6303871897955311</v>
      </c>
      <c r="Z522" s="10"/>
      <c r="AA522" s="10">
        <f t="shared" si="138"/>
        <v>-6.8438539145581068E-3</v>
      </c>
      <c r="AB522" s="10">
        <f t="shared" si="139"/>
        <v>9.7539509142974268E-4</v>
      </c>
      <c r="AC522" s="10"/>
      <c r="AD522" s="10">
        <f t="shared" si="140"/>
        <v>5.6692238739308056</v>
      </c>
      <c r="AE522" s="10">
        <f t="shared" si="141"/>
        <v>-3.3696128102044689</v>
      </c>
      <c r="AF522" s="10"/>
      <c r="AG522" s="10">
        <f t="shared" si="142"/>
        <v>-6.8438539145576627E-3</v>
      </c>
      <c r="AH522" s="10">
        <f t="shared" si="143"/>
        <v>9.7539509142929859E-4</v>
      </c>
    </row>
    <row r="523" spans="1:34" x14ac:dyDescent="0.2">
      <c r="A523" s="10">
        <v>158</v>
      </c>
      <c r="B523" s="10">
        <v>427.92</v>
      </c>
      <c r="C523" s="10">
        <f t="shared" si="128"/>
        <v>4.2791999999999998E-4</v>
      </c>
      <c r="D523" s="10"/>
      <c r="E523" s="10">
        <v>4.5960000000000001</v>
      </c>
      <c r="F523" s="10"/>
      <c r="G523" s="10">
        <v>4.5549999999999997</v>
      </c>
      <c r="H523" s="10">
        <v>4.7130000000000001</v>
      </c>
      <c r="I523" s="10">
        <v>4.4180000000000001</v>
      </c>
      <c r="J523" s="10">
        <v>4.6959999999999997</v>
      </c>
      <c r="K523" s="10"/>
      <c r="L523" s="10">
        <f t="shared" si="129"/>
        <v>4.2791999999999998E-4</v>
      </c>
      <c r="M523" s="10"/>
      <c r="N523" s="10">
        <f t="shared" si="130"/>
        <v>0.91999999999995907</v>
      </c>
      <c r="O523" s="10">
        <f t="shared" si="131"/>
        <v>-7.6999999999999957E-2</v>
      </c>
      <c r="P523" s="10"/>
      <c r="Q523" s="10">
        <f t="shared" si="132"/>
        <v>9.1999999999995731E-7</v>
      </c>
      <c r="R523" s="10">
        <f t="shared" si="133"/>
        <v>-7700</v>
      </c>
      <c r="S523" s="10"/>
      <c r="T523" s="10">
        <f t="shared" si="134"/>
        <v>459600</v>
      </c>
      <c r="U523" s="10"/>
      <c r="V523" s="10">
        <f t="shared" si="135"/>
        <v>-7.8671163129284087</v>
      </c>
      <c r="W523" s="10"/>
      <c r="X523" s="10">
        <f t="shared" si="136"/>
        <v>0.66238002001624763</v>
      </c>
      <c r="Y523" s="10">
        <f t="shared" si="137"/>
        <v>2.6313625848869608</v>
      </c>
      <c r="Z523" s="10"/>
      <c r="AA523" s="10">
        <f t="shared" si="138"/>
        <v>-7.3376786850458675E-3</v>
      </c>
      <c r="AB523" s="10">
        <f t="shared" si="139"/>
        <v>9.3270245324639234E-4</v>
      </c>
      <c r="AC523" s="10"/>
      <c r="AD523" s="10">
        <f t="shared" si="140"/>
        <v>5.662380020016248</v>
      </c>
      <c r="AE523" s="10">
        <f t="shared" si="141"/>
        <v>-3.3686374151130396</v>
      </c>
      <c r="AF523" s="10"/>
      <c r="AG523" s="10">
        <f t="shared" si="142"/>
        <v>-7.3376786850465336E-3</v>
      </c>
      <c r="AH523" s="10">
        <f t="shared" si="143"/>
        <v>9.3270245324683643E-4</v>
      </c>
    </row>
    <row r="524" spans="1:34" x14ac:dyDescent="0.2">
      <c r="A524" s="10">
        <v>159</v>
      </c>
      <c r="B524" s="10">
        <v>428.84</v>
      </c>
      <c r="C524" s="10">
        <f t="shared" si="128"/>
        <v>4.2883999999999994E-4</v>
      </c>
      <c r="D524" s="10"/>
      <c r="E524" s="10">
        <v>4.5190000000000001</v>
      </c>
      <c r="F524" s="10"/>
      <c r="G524" s="10">
        <v>4.4820000000000002</v>
      </c>
      <c r="H524" s="10">
        <v>4.6399999999999997</v>
      </c>
      <c r="I524" s="10">
        <v>4.3470000000000004</v>
      </c>
      <c r="J524" s="10">
        <v>4.6079999999999997</v>
      </c>
      <c r="K524" s="10"/>
      <c r="L524" s="10">
        <f t="shared" si="129"/>
        <v>4.2883999999999994E-4</v>
      </c>
      <c r="M524" s="10"/>
      <c r="N524" s="10">
        <f t="shared" si="130"/>
        <v>0.8800000000000523</v>
      </c>
      <c r="O524" s="10">
        <f t="shared" si="131"/>
        <v>-7.5000000000000178E-2</v>
      </c>
      <c r="P524" s="10"/>
      <c r="Q524" s="10">
        <f t="shared" si="132"/>
        <v>8.8000000000008644E-7</v>
      </c>
      <c r="R524" s="10">
        <f t="shared" si="133"/>
        <v>-7500</v>
      </c>
      <c r="S524" s="10"/>
      <c r="T524" s="10">
        <f t="shared" si="134"/>
        <v>451900</v>
      </c>
      <c r="U524" s="10"/>
      <c r="V524" s="10">
        <f t="shared" si="135"/>
        <v>-8.1640532797013474</v>
      </c>
      <c r="W524" s="10"/>
      <c r="X524" s="10">
        <f t="shared" si="136"/>
        <v>0.65504234133120176</v>
      </c>
      <c r="Y524" s="10">
        <f t="shared" si="137"/>
        <v>2.6322952873402072</v>
      </c>
      <c r="Z524" s="10"/>
      <c r="AA524" s="10">
        <f t="shared" si="138"/>
        <v>-7.2682910623718122E-3</v>
      </c>
      <c r="AB524" s="10">
        <f t="shared" si="139"/>
        <v>8.9027971932065242E-4</v>
      </c>
      <c r="AC524" s="10"/>
      <c r="AD524" s="10">
        <f t="shared" si="140"/>
        <v>5.6550423413312014</v>
      </c>
      <c r="AE524" s="10">
        <f t="shared" si="141"/>
        <v>-3.3677047126597928</v>
      </c>
      <c r="AF524" s="10"/>
      <c r="AG524" s="10">
        <f t="shared" si="142"/>
        <v>-7.2682910623713681E-3</v>
      </c>
      <c r="AH524" s="10">
        <f t="shared" si="143"/>
        <v>8.9027971932065242E-4</v>
      </c>
    </row>
    <row r="525" spans="1:34" x14ac:dyDescent="0.2">
      <c r="A525" s="10">
        <v>160</v>
      </c>
      <c r="B525" s="10">
        <v>429.72</v>
      </c>
      <c r="C525" s="10">
        <f t="shared" si="128"/>
        <v>4.2972000000000003E-4</v>
      </c>
      <c r="D525" s="10"/>
      <c r="E525" s="10">
        <v>4.444</v>
      </c>
      <c r="F525" s="10"/>
      <c r="G525" s="10">
        <v>4.4059999999999997</v>
      </c>
      <c r="H525" s="10">
        <v>4.5679999999999996</v>
      </c>
      <c r="I525" s="10">
        <v>4.2720000000000002</v>
      </c>
      <c r="J525" s="10">
        <v>4.5309999999999997</v>
      </c>
      <c r="K525" s="10"/>
      <c r="L525" s="10">
        <f t="shared" si="129"/>
        <v>4.2972000000000003E-4</v>
      </c>
      <c r="M525" s="10"/>
      <c r="N525" s="10">
        <f t="shared" si="130"/>
        <v>0.82999999999998408</v>
      </c>
      <c r="O525" s="10">
        <f t="shared" si="131"/>
        <v>-7.0000000000000284E-2</v>
      </c>
      <c r="P525" s="10"/>
      <c r="Q525" s="10">
        <f t="shared" si="132"/>
        <v>8.299999999999497E-7</v>
      </c>
      <c r="R525" s="10">
        <f t="shared" si="133"/>
        <v>-7000.0000000000582</v>
      </c>
      <c r="S525" s="10"/>
      <c r="T525" s="10">
        <f t="shared" si="134"/>
        <v>444400</v>
      </c>
      <c r="U525" s="10"/>
      <c r="V525" s="10">
        <f t="shared" si="135"/>
        <v>-8.2279874264601922</v>
      </c>
      <c r="W525" s="10"/>
      <c r="X525" s="10">
        <f t="shared" si="136"/>
        <v>0.64777405026882995</v>
      </c>
      <c r="Y525" s="10">
        <f t="shared" si="137"/>
        <v>2.6331855670595279</v>
      </c>
      <c r="Z525" s="10"/>
      <c r="AA525" s="10">
        <f t="shared" si="138"/>
        <v>-6.8952715672117026E-3</v>
      </c>
      <c r="AB525" s="10">
        <f t="shared" si="139"/>
        <v>8.3802650755604446E-4</v>
      </c>
      <c r="AC525" s="10"/>
      <c r="AD525" s="10">
        <f t="shared" si="140"/>
        <v>5.6477740502688301</v>
      </c>
      <c r="AE525" s="10">
        <f t="shared" si="141"/>
        <v>-3.3668144329404721</v>
      </c>
      <c r="AF525" s="10"/>
      <c r="AG525" s="10">
        <f t="shared" si="142"/>
        <v>-6.8952715672114806E-3</v>
      </c>
      <c r="AH525" s="10">
        <f t="shared" si="143"/>
        <v>8.3802650755604446E-4</v>
      </c>
    </row>
    <row r="526" spans="1:34" x14ac:dyDescent="0.2">
      <c r="A526" s="10">
        <v>161</v>
      </c>
      <c r="B526" s="10">
        <v>430.55</v>
      </c>
      <c r="C526" s="10">
        <f t="shared" si="128"/>
        <v>4.3054999999999998E-4</v>
      </c>
      <c r="D526" s="10"/>
      <c r="E526" s="10">
        <v>4.3739999999999997</v>
      </c>
      <c r="F526" s="10"/>
      <c r="G526" s="10">
        <v>4.3289999999999997</v>
      </c>
      <c r="H526" s="10">
        <v>4.4980000000000002</v>
      </c>
      <c r="I526" s="10">
        <v>4.194</v>
      </c>
      <c r="J526" s="10">
        <v>4.4740000000000002</v>
      </c>
      <c r="K526" s="10"/>
      <c r="L526" s="10">
        <f t="shared" si="129"/>
        <v>4.3054999999999998E-4</v>
      </c>
      <c r="M526" s="10"/>
      <c r="N526" s="10">
        <f t="shared" si="130"/>
        <v>0.80000000000001137</v>
      </c>
      <c r="O526" s="10">
        <f t="shared" si="131"/>
        <v>-6.5999999999999837E-2</v>
      </c>
      <c r="P526" s="10"/>
      <c r="Q526" s="10">
        <f t="shared" si="132"/>
        <v>8.0000000000001945E-7</v>
      </c>
      <c r="R526" s="10">
        <f t="shared" si="133"/>
        <v>-6599.9999999999418</v>
      </c>
      <c r="S526" s="10"/>
      <c r="T526" s="10">
        <f t="shared" si="134"/>
        <v>437399.99999999994</v>
      </c>
      <c r="U526" s="10"/>
      <c r="V526" s="10">
        <f t="shared" si="135"/>
        <v>-8.190290182711518</v>
      </c>
      <c r="W526" s="10"/>
      <c r="X526" s="10">
        <f t="shared" si="136"/>
        <v>0.64087877870161825</v>
      </c>
      <c r="Y526" s="10">
        <f t="shared" si="137"/>
        <v>2.6340235935670839</v>
      </c>
      <c r="Z526" s="10"/>
      <c r="AA526" s="10">
        <f t="shared" si="138"/>
        <v>-6.603084075674337E-3</v>
      </c>
      <c r="AB526" s="10">
        <f t="shared" si="139"/>
        <v>8.062088068152562E-4</v>
      </c>
      <c r="AC526" s="10"/>
      <c r="AD526" s="10">
        <f t="shared" si="140"/>
        <v>5.6408787787016186</v>
      </c>
      <c r="AE526" s="10">
        <f t="shared" si="141"/>
        <v>-3.3659764064329161</v>
      </c>
      <c r="AF526" s="10"/>
      <c r="AG526" s="10">
        <f t="shared" si="142"/>
        <v>-6.603084075674559E-3</v>
      </c>
      <c r="AH526" s="10">
        <f t="shared" si="143"/>
        <v>8.062088068152562E-4</v>
      </c>
    </row>
    <row r="527" spans="1:34" x14ac:dyDescent="0.2">
      <c r="A527" s="10">
        <v>162</v>
      </c>
      <c r="B527" s="10">
        <v>431.35</v>
      </c>
      <c r="C527" s="10">
        <f t="shared" si="128"/>
        <v>4.3135E-4</v>
      </c>
      <c r="D527" s="10"/>
      <c r="E527" s="10">
        <v>4.3079999999999998</v>
      </c>
      <c r="F527" s="10"/>
      <c r="G527" s="10">
        <v>4.2489999999999997</v>
      </c>
      <c r="H527" s="10">
        <v>4.4189999999999996</v>
      </c>
      <c r="I527" s="10">
        <v>4.1210000000000004</v>
      </c>
      <c r="J527" s="10">
        <v>4.4409999999999998</v>
      </c>
      <c r="K527" s="10"/>
      <c r="L527" s="10">
        <f t="shared" si="129"/>
        <v>4.3135E-4</v>
      </c>
      <c r="M527" s="10"/>
      <c r="N527" s="10">
        <f t="shared" si="130"/>
        <v>0.75</v>
      </c>
      <c r="O527" s="10">
        <f t="shared" si="131"/>
        <v>-6.2999999999999723E-2</v>
      </c>
      <c r="P527" s="10"/>
      <c r="Q527" s="10">
        <f t="shared" si="132"/>
        <v>7.4999999999999113E-7</v>
      </c>
      <c r="R527" s="10">
        <f t="shared" si="133"/>
        <v>-6300</v>
      </c>
      <c r="S527" s="10"/>
      <c r="T527" s="10">
        <f t="shared" si="134"/>
        <v>430800</v>
      </c>
      <c r="U527" s="10"/>
      <c r="V527" s="10">
        <f t="shared" si="135"/>
        <v>-8.4801933258827944</v>
      </c>
      <c r="W527" s="10"/>
      <c r="X527" s="10">
        <f t="shared" si="136"/>
        <v>0.63427569462594391</v>
      </c>
      <c r="Y527" s="10">
        <f t="shared" si="137"/>
        <v>2.6348298023738992</v>
      </c>
      <c r="Z527" s="10"/>
      <c r="AA527" s="10">
        <f t="shared" si="138"/>
        <v>-6.3980000459724629E-3</v>
      </c>
      <c r="AB527" s="10">
        <f t="shared" si="139"/>
        <v>7.544639373309181E-4</v>
      </c>
      <c r="AC527" s="10"/>
      <c r="AD527" s="10">
        <f t="shared" si="140"/>
        <v>5.634275694625944</v>
      </c>
      <c r="AE527" s="10">
        <f t="shared" si="141"/>
        <v>-3.3651701976261008</v>
      </c>
      <c r="AF527" s="10"/>
      <c r="AG527" s="10">
        <f t="shared" si="142"/>
        <v>-6.3980000459729069E-3</v>
      </c>
      <c r="AH527" s="10">
        <f t="shared" si="143"/>
        <v>7.544639373309181E-4</v>
      </c>
    </row>
    <row r="528" spans="1:34" x14ac:dyDescent="0.2">
      <c r="A528" s="10">
        <v>163</v>
      </c>
      <c r="B528" s="10">
        <v>432.1</v>
      </c>
      <c r="C528" s="10">
        <f t="shared" si="128"/>
        <v>4.3209999999999999E-4</v>
      </c>
      <c r="D528" s="10"/>
      <c r="E528" s="10">
        <v>4.2450000000000001</v>
      </c>
      <c r="F528" s="10"/>
      <c r="G528" s="10">
        <v>4.1719999999999997</v>
      </c>
      <c r="H528" s="10">
        <v>4.3449999999999998</v>
      </c>
      <c r="I528" s="10">
        <v>4.0469999999999997</v>
      </c>
      <c r="J528" s="10">
        <v>4.415</v>
      </c>
      <c r="K528" s="10"/>
      <c r="L528" s="10">
        <f t="shared" si="129"/>
        <v>4.3209999999999999E-4</v>
      </c>
      <c r="M528" s="10"/>
      <c r="N528" s="10">
        <f t="shared" si="130"/>
        <v>0.69999999999998863</v>
      </c>
      <c r="O528" s="10">
        <f t="shared" si="131"/>
        <v>-6.899999999999995E-2</v>
      </c>
      <c r="P528" s="10"/>
      <c r="Q528" s="10">
        <f t="shared" si="132"/>
        <v>7.0000000000001701E-7</v>
      </c>
      <c r="R528" s="10">
        <f t="shared" si="133"/>
        <v>-6900</v>
      </c>
      <c r="S528" s="10"/>
      <c r="T528" s="10">
        <f t="shared" si="134"/>
        <v>424500</v>
      </c>
      <c r="U528" s="10"/>
      <c r="V528" s="10">
        <f t="shared" si="135"/>
        <v>-10.124251036815286</v>
      </c>
      <c r="W528" s="10"/>
      <c r="X528" s="10">
        <f t="shared" si="136"/>
        <v>0.62787769457997145</v>
      </c>
      <c r="Y528" s="10">
        <f t="shared" si="137"/>
        <v>2.6355842663112301</v>
      </c>
      <c r="Z528" s="10"/>
      <c r="AA528" s="10">
        <f t="shared" si="138"/>
        <v>-7.1172045857657018E-3</v>
      </c>
      <c r="AB528" s="10">
        <f t="shared" si="139"/>
        <v>7.0298578728289485E-4</v>
      </c>
      <c r="AC528" s="10"/>
      <c r="AD528" s="10">
        <f t="shared" si="140"/>
        <v>5.6278776945799711</v>
      </c>
      <c r="AE528" s="10">
        <f t="shared" si="141"/>
        <v>-3.3644157336887699</v>
      </c>
      <c r="AF528" s="10"/>
      <c r="AG528" s="10">
        <f t="shared" si="142"/>
        <v>-7.1172045857652577E-3</v>
      </c>
      <c r="AH528" s="10">
        <f t="shared" si="143"/>
        <v>7.0298578728289485E-4</v>
      </c>
    </row>
    <row r="529" spans="1:34" x14ac:dyDescent="0.2">
      <c r="A529" s="10">
        <v>164</v>
      </c>
      <c r="B529" s="10">
        <v>432.8</v>
      </c>
      <c r="C529" s="10">
        <f t="shared" si="128"/>
        <v>4.328E-4</v>
      </c>
      <c r="D529" s="10"/>
      <c r="E529" s="10">
        <v>4.1760000000000002</v>
      </c>
      <c r="F529" s="10"/>
      <c r="G529" s="10">
        <v>4.0940000000000003</v>
      </c>
      <c r="H529" s="10">
        <v>4.2699999999999996</v>
      </c>
      <c r="I529" s="10">
        <v>3.968</v>
      </c>
      <c r="J529" s="10">
        <v>4.3730000000000002</v>
      </c>
      <c r="K529" s="10"/>
      <c r="L529" s="10">
        <f t="shared" si="129"/>
        <v>4.328E-4</v>
      </c>
      <c r="M529" s="10"/>
      <c r="N529" s="10">
        <f t="shared" si="130"/>
        <v>0.67000000000001592</v>
      </c>
      <c r="O529" s="10">
        <f t="shared" si="131"/>
        <v>-7.099999999999973E-2</v>
      </c>
      <c r="P529" s="10"/>
      <c r="Q529" s="10">
        <f t="shared" si="132"/>
        <v>6.6999999999997834E-7</v>
      </c>
      <c r="R529" s="10">
        <f t="shared" si="133"/>
        <v>-7099.9999999999418</v>
      </c>
      <c r="S529" s="10"/>
      <c r="T529" s="10">
        <f t="shared" si="134"/>
        <v>417600</v>
      </c>
      <c r="U529" s="10"/>
      <c r="V529" s="10">
        <f t="shared" si="135"/>
        <v>-11.085737518206029</v>
      </c>
      <c r="W529" s="10"/>
      <c r="X529" s="10">
        <f t="shared" si="136"/>
        <v>0.62076048999420574</v>
      </c>
      <c r="Y529" s="10">
        <f t="shared" si="137"/>
        <v>2.636287252098513</v>
      </c>
      <c r="Z529" s="10"/>
      <c r="AA529" s="10">
        <f t="shared" si="138"/>
        <v>-7.4473285387460786E-3</v>
      </c>
      <c r="AB529" s="10">
        <f t="shared" si="139"/>
        <v>6.7179369225689456E-4</v>
      </c>
      <c r="AC529" s="10"/>
      <c r="AD529" s="10">
        <f t="shared" si="140"/>
        <v>5.6207604899942059</v>
      </c>
      <c r="AE529" s="10">
        <f t="shared" si="141"/>
        <v>-3.363712747901487</v>
      </c>
      <c r="AF529" s="10"/>
      <c r="AG529" s="10">
        <f t="shared" si="142"/>
        <v>-7.4473285387464117E-3</v>
      </c>
      <c r="AH529" s="10">
        <f t="shared" si="143"/>
        <v>6.7179369225689456E-4</v>
      </c>
    </row>
    <row r="530" spans="1:34" x14ac:dyDescent="0.2">
      <c r="A530" s="10">
        <v>165</v>
      </c>
      <c r="B530" s="10">
        <v>433.47</v>
      </c>
      <c r="C530" s="10">
        <f t="shared" si="128"/>
        <v>4.3346999999999998E-4</v>
      </c>
      <c r="D530" s="10"/>
      <c r="E530" s="10">
        <v>4.1050000000000004</v>
      </c>
      <c r="F530" s="10"/>
      <c r="G530" s="10">
        <v>4.016</v>
      </c>
      <c r="H530" s="10">
        <v>4.1859999999999999</v>
      </c>
      <c r="I530" s="10">
        <v>3.8849999999999998</v>
      </c>
      <c r="J530" s="10">
        <v>4.3330000000000002</v>
      </c>
      <c r="K530" s="10"/>
      <c r="L530" s="10">
        <f t="shared" si="129"/>
        <v>4.3346999999999998E-4</v>
      </c>
      <c r="M530" s="10"/>
      <c r="N530" s="10">
        <f t="shared" si="130"/>
        <v>0.6199999999999477</v>
      </c>
      <c r="O530" s="10">
        <f t="shared" si="131"/>
        <v>-7.1000000000000618E-2</v>
      </c>
      <c r="P530" s="10"/>
      <c r="Q530" s="10">
        <f t="shared" si="132"/>
        <v>6.1999999999995002E-7</v>
      </c>
      <c r="R530" s="10">
        <f t="shared" si="133"/>
        <v>-7100.0000000000582</v>
      </c>
      <c r="S530" s="10"/>
      <c r="T530" s="10">
        <f t="shared" si="134"/>
        <v>410500.00000000006</v>
      </c>
      <c r="U530" s="10"/>
      <c r="V530" s="10">
        <f t="shared" si="135"/>
        <v>-12.206919303936736</v>
      </c>
      <c r="W530" s="10"/>
      <c r="X530" s="10">
        <f t="shared" si="136"/>
        <v>0.61331316145545967</v>
      </c>
      <c r="Y530" s="10">
        <f t="shared" si="137"/>
        <v>2.6369590457907699</v>
      </c>
      <c r="Z530" s="10"/>
      <c r="AA530" s="10">
        <f t="shared" si="138"/>
        <v>-7.5772675787130206E-3</v>
      </c>
      <c r="AB530" s="10">
        <f t="shared" si="139"/>
        <v>6.2073545257801399E-4</v>
      </c>
      <c r="AC530" s="10"/>
      <c r="AD530" s="10">
        <f t="shared" si="140"/>
        <v>5.6133131614554594</v>
      </c>
      <c r="AE530" s="10">
        <f t="shared" si="141"/>
        <v>-3.3630409542092301</v>
      </c>
      <c r="AF530" s="10"/>
      <c r="AG530" s="10">
        <f t="shared" si="142"/>
        <v>-7.5772675787124655E-3</v>
      </c>
      <c r="AH530" s="10">
        <f t="shared" si="143"/>
        <v>6.2073545257801399E-4</v>
      </c>
    </row>
    <row r="531" spans="1:34" x14ac:dyDescent="0.2">
      <c r="A531" s="10">
        <v>166</v>
      </c>
      <c r="B531" s="10">
        <v>434.09</v>
      </c>
      <c r="C531" s="10">
        <f t="shared" si="128"/>
        <v>4.3408999999999993E-4</v>
      </c>
      <c r="D531" s="10"/>
      <c r="E531" s="10">
        <v>4.0339999999999998</v>
      </c>
      <c r="F531" s="10"/>
      <c r="G531" s="10">
        <v>3.9329999999999998</v>
      </c>
      <c r="H531" s="10">
        <v>4.1130000000000004</v>
      </c>
      <c r="I531" s="10">
        <v>3.8050000000000002</v>
      </c>
      <c r="J531" s="10">
        <v>4.2859999999999996</v>
      </c>
      <c r="K531" s="10"/>
      <c r="L531" s="10">
        <f t="shared" si="129"/>
        <v>4.3408999999999993E-4</v>
      </c>
      <c r="M531" s="10"/>
      <c r="N531" s="10">
        <f t="shared" si="130"/>
        <v>0.57000000000005002</v>
      </c>
      <c r="O531" s="10">
        <f t="shared" si="131"/>
        <v>-7.2999999999999954E-2</v>
      </c>
      <c r="P531" s="10"/>
      <c r="Q531" s="10">
        <f t="shared" si="132"/>
        <v>5.7000000000008433E-7</v>
      </c>
      <c r="R531" s="10">
        <f t="shared" si="133"/>
        <v>-7300</v>
      </c>
      <c r="S531" s="10"/>
      <c r="T531" s="10">
        <f t="shared" si="134"/>
        <v>403400</v>
      </c>
      <c r="U531" s="10"/>
      <c r="V531" s="10">
        <f t="shared" si="135"/>
        <v>-13.916703068918835</v>
      </c>
      <c r="W531" s="10"/>
      <c r="X531" s="10">
        <f t="shared" si="136"/>
        <v>0.60573589387674664</v>
      </c>
      <c r="Y531" s="10">
        <f t="shared" si="137"/>
        <v>2.6375797812433479</v>
      </c>
      <c r="Z531" s="10"/>
      <c r="AA531" s="10">
        <f t="shared" si="138"/>
        <v>-7.9310514724537651E-3</v>
      </c>
      <c r="AB531" s="10">
        <f t="shared" si="139"/>
        <v>5.6989442349797415E-4</v>
      </c>
      <c r="AC531" s="10"/>
      <c r="AD531" s="10">
        <f t="shared" si="140"/>
        <v>5.605735893876747</v>
      </c>
      <c r="AE531" s="10">
        <f t="shared" si="141"/>
        <v>-3.3624202187566521</v>
      </c>
      <c r="AF531" s="10"/>
      <c r="AG531" s="10">
        <f t="shared" si="142"/>
        <v>-7.9310514724539871E-3</v>
      </c>
      <c r="AH531" s="10">
        <f t="shared" si="143"/>
        <v>5.6989442349797415E-4</v>
      </c>
    </row>
    <row r="532" spans="1:34" x14ac:dyDescent="0.2">
      <c r="A532" s="10">
        <v>167</v>
      </c>
      <c r="B532" s="10">
        <v>434.66</v>
      </c>
      <c r="C532" s="10">
        <f t="shared" si="128"/>
        <v>4.3466000000000002E-4</v>
      </c>
      <c r="D532" s="10"/>
      <c r="E532" s="10">
        <v>3.9609999999999999</v>
      </c>
      <c r="F532" s="10"/>
      <c r="G532" s="10">
        <v>3.8479999999999999</v>
      </c>
      <c r="H532" s="10">
        <v>4.0389999999999997</v>
      </c>
      <c r="I532" s="10">
        <v>3.7250000000000001</v>
      </c>
      <c r="J532" s="10">
        <v>4.2300000000000004</v>
      </c>
      <c r="K532" s="10"/>
      <c r="L532" s="10">
        <f t="shared" si="129"/>
        <v>4.3466000000000002E-4</v>
      </c>
      <c r="M532" s="10"/>
      <c r="N532" s="10">
        <f t="shared" si="130"/>
        <v>0.53999999999996362</v>
      </c>
      <c r="O532" s="10">
        <f t="shared" si="131"/>
        <v>-7.4999999999999734E-2</v>
      </c>
      <c r="P532" s="10"/>
      <c r="Q532" s="10">
        <f t="shared" si="132"/>
        <v>5.3999999999993723E-7</v>
      </c>
      <c r="R532" s="10">
        <f t="shared" si="133"/>
        <v>-7500</v>
      </c>
      <c r="S532" s="10"/>
      <c r="T532" s="10">
        <f t="shared" si="134"/>
        <v>396100</v>
      </c>
      <c r="U532" s="10"/>
      <c r="V532" s="10">
        <f t="shared" si="135"/>
        <v>-15.396655079617558</v>
      </c>
      <c r="W532" s="10"/>
      <c r="X532" s="10">
        <f t="shared" si="136"/>
        <v>0.59780484240429288</v>
      </c>
      <c r="Y532" s="10">
        <f t="shared" si="137"/>
        <v>2.6381496756668459</v>
      </c>
      <c r="Z532" s="10"/>
      <c r="AA532" s="10">
        <f t="shared" si="138"/>
        <v>-8.3020461405290957E-3</v>
      </c>
      <c r="AB532" s="10">
        <f t="shared" si="139"/>
        <v>5.3921102327780801E-4</v>
      </c>
      <c r="AC532" s="10"/>
      <c r="AD532" s="10">
        <f t="shared" si="140"/>
        <v>5.597804842404293</v>
      </c>
      <c r="AE532" s="10">
        <f t="shared" si="141"/>
        <v>-3.3618503243331541</v>
      </c>
      <c r="AF532" s="10"/>
      <c r="AG532" s="10">
        <f t="shared" si="142"/>
        <v>-8.3020461405292068E-3</v>
      </c>
      <c r="AH532" s="10">
        <f t="shared" si="143"/>
        <v>5.3921102327736392E-4</v>
      </c>
    </row>
    <row r="533" spans="1:34" x14ac:dyDescent="0.2">
      <c r="A533" s="10">
        <v>168</v>
      </c>
      <c r="B533" s="10">
        <v>435.2</v>
      </c>
      <c r="C533" s="10">
        <f t="shared" si="128"/>
        <v>4.3519999999999995E-4</v>
      </c>
      <c r="D533" s="10"/>
      <c r="E533" s="10">
        <v>3.8860000000000001</v>
      </c>
      <c r="F533" s="10"/>
      <c r="G533" s="10">
        <v>3.766</v>
      </c>
      <c r="H533" s="10">
        <v>3.9609999999999999</v>
      </c>
      <c r="I533" s="10">
        <v>3.65</v>
      </c>
      <c r="J533" s="10">
        <v>4.1669999999999998</v>
      </c>
      <c r="K533" s="10"/>
      <c r="L533" s="10">
        <f t="shared" si="129"/>
        <v>4.3519999999999995E-4</v>
      </c>
      <c r="M533" s="10"/>
      <c r="N533" s="10">
        <f t="shared" si="130"/>
        <v>0.49000000000000909</v>
      </c>
      <c r="O533" s="10">
        <f t="shared" si="131"/>
        <v>-7.2000000000000064E-2</v>
      </c>
      <c r="P533" s="10"/>
      <c r="Q533" s="10">
        <f t="shared" si="132"/>
        <v>4.9000000000001733E-7</v>
      </c>
      <c r="R533" s="10">
        <f t="shared" si="133"/>
        <v>-7200</v>
      </c>
      <c r="S533" s="10"/>
      <c r="T533" s="10">
        <f t="shared" si="134"/>
        <v>388600</v>
      </c>
      <c r="U533" s="10"/>
      <c r="V533" s="10">
        <f t="shared" si="135"/>
        <v>-16.61963980438918</v>
      </c>
      <c r="W533" s="10"/>
      <c r="X533" s="10">
        <f t="shared" si="136"/>
        <v>0.58950279626376378</v>
      </c>
      <c r="Y533" s="10">
        <f t="shared" si="137"/>
        <v>2.6386888866901237</v>
      </c>
      <c r="Z533" s="10"/>
      <c r="AA533" s="10">
        <f t="shared" si="138"/>
        <v>-8.1221075537769583E-3</v>
      </c>
      <c r="AB533" s="10">
        <f t="shared" si="139"/>
        <v>4.8870539009104874E-4</v>
      </c>
      <c r="AC533" s="10"/>
      <c r="AD533" s="10">
        <f t="shared" si="140"/>
        <v>5.5895027962637638</v>
      </c>
      <c r="AE533" s="10">
        <f t="shared" si="141"/>
        <v>-3.3613111133098768</v>
      </c>
      <c r="AF533" s="10"/>
      <c r="AG533" s="10">
        <f t="shared" si="142"/>
        <v>-8.1221075537767362E-3</v>
      </c>
      <c r="AH533" s="10">
        <f t="shared" si="143"/>
        <v>4.8870539009104874E-4</v>
      </c>
    </row>
    <row r="534" spans="1:34" x14ac:dyDescent="0.2">
      <c r="A534" s="10">
        <v>169</v>
      </c>
      <c r="B534" s="10">
        <v>435.69</v>
      </c>
      <c r="C534" s="10">
        <f t="shared" si="128"/>
        <v>4.3568999999999997E-4</v>
      </c>
      <c r="D534" s="10"/>
      <c r="E534" s="10">
        <v>3.8140000000000001</v>
      </c>
      <c r="F534" s="10"/>
      <c r="G534" s="10">
        <v>3.6960000000000002</v>
      </c>
      <c r="H534" s="10">
        <v>3.887</v>
      </c>
      <c r="I534" s="10">
        <v>3.5739999999999998</v>
      </c>
      <c r="J534" s="10">
        <v>4.0979999999999999</v>
      </c>
      <c r="K534" s="10"/>
      <c r="L534" s="10">
        <f t="shared" si="129"/>
        <v>4.3568999999999997E-4</v>
      </c>
      <c r="M534" s="10"/>
      <c r="N534" s="10">
        <f t="shared" si="130"/>
        <v>0.44999999999998863</v>
      </c>
      <c r="O534" s="10">
        <f t="shared" si="131"/>
        <v>-7.1000000000000174E-2</v>
      </c>
      <c r="P534" s="10"/>
      <c r="Q534" s="10">
        <f t="shared" si="132"/>
        <v>4.4999999999998383E-7</v>
      </c>
      <c r="R534" s="10">
        <f t="shared" si="133"/>
        <v>-7100</v>
      </c>
      <c r="S534" s="10"/>
      <c r="T534" s="10">
        <f t="shared" si="134"/>
        <v>381400</v>
      </c>
      <c r="U534" s="10"/>
      <c r="V534" s="10">
        <f t="shared" si="135"/>
        <v>-18.202915890004181</v>
      </c>
      <c r="W534" s="10"/>
      <c r="X534" s="10">
        <f t="shared" si="136"/>
        <v>0.58138068870998683</v>
      </c>
      <c r="Y534" s="10">
        <f t="shared" si="137"/>
        <v>2.6391775920802147</v>
      </c>
      <c r="Z534" s="10"/>
      <c r="AA534" s="10">
        <f t="shared" si="138"/>
        <v>-8.1608615955649499E-3</v>
      </c>
      <c r="AB534" s="10">
        <f t="shared" si="139"/>
        <v>4.4832716059772793E-4</v>
      </c>
      <c r="AC534" s="10"/>
      <c r="AD534" s="10">
        <f t="shared" si="140"/>
        <v>5.581380688709987</v>
      </c>
      <c r="AE534" s="10">
        <f t="shared" si="141"/>
        <v>-3.3608224079197857</v>
      </c>
      <c r="AF534" s="10"/>
      <c r="AG534" s="10">
        <f t="shared" si="142"/>
        <v>-8.1608615955648389E-3</v>
      </c>
      <c r="AH534" s="10">
        <f t="shared" si="143"/>
        <v>4.4832716059772793E-4</v>
      </c>
    </row>
    <row r="535" spans="1:34" x14ac:dyDescent="0.2">
      <c r="A535" s="10">
        <v>170</v>
      </c>
      <c r="B535" s="10">
        <v>436.14</v>
      </c>
      <c r="C535" s="10">
        <f t="shared" si="128"/>
        <v>4.3613999999999995E-4</v>
      </c>
      <c r="D535" s="10"/>
      <c r="E535" s="10">
        <v>3.7429999999999999</v>
      </c>
      <c r="F535" s="10"/>
      <c r="G535" s="10">
        <v>3.6280000000000001</v>
      </c>
      <c r="H535" s="10">
        <v>3.8149999999999999</v>
      </c>
      <c r="I535" s="10">
        <v>3.5009999999999999</v>
      </c>
      <c r="J535" s="10">
        <v>4.0279999999999996</v>
      </c>
      <c r="K535" s="10"/>
      <c r="L535" s="10">
        <f t="shared" si="129"/>
        <v>4.3613999999999995E-4</v>
      </c>
      <c r="M535" s="10"/>
      <c r="N535" s="10">
        <f t="shared" si="130"/>
        <v>0.40000000000003411</v>
      </c>
      <c r="O535" s="10">
        <f t="shared" si="131"/>
        <v>-7.2000000000000064E-2</v>
      </c>
      <c r="P535" s="10"/>
      <c r="Q535" s="10">
        <f t="shared" si="132"/>
        <v>4.0000000000006393E-7</v>
      </c>
      <c r="R535" s="10">
        <f t="shared" si="133"/>
        <v>-7200</v>
      </c>
      <c r="S535" s="10"/>
      <c r="T535" s="10">
        <f t="shared" si="134"/>
        <v>374300</v>
      </c>
      <c r="U535" s="10"/>
      <c r="V535" s="10">
        <f t="shared" si="135"/>
        <v>-21.187931946208394</v>
      </c>
      <c r="W535" s="10"/>
      <c r="X535" s="10">
        <f t="shared" si="136"/>
        <v>0.57321982711442188</v>
      </c>
      <c r="Y535" s="10">
        <f t="shared" si="137"/>
        <v>2.6396259192408125</v>
      </c>
      <c r="Z535" s="10"/>
      <c r="AA535" s="10">
        <f t="shared" si="138"/>
        <v>-8.4354426104351621E-3</v>
      </c>
      <c r="AB535" s="10">
        <f t="shared" si="139"/>
        <v>3.981248680542393E-4</v>
      </c>
      <c r="AC535" s="10"/>
      <c r="AD535" s="10">
        <f t="shared" si="140"/>
        <v>5.5732198271144222</v>
      </c>
      <c r="AE535" s="10">
        <f t="shared" si="141"/>
        <v>-3.360374080759188</v>
      </c>
      <c r="AF535" s="10"/>
      <c r="AG535" s="10">
        <f t="shared" si="142"/>
        <v>-8.4354426104358282E-3</v>
      </c>
      <c r="AH535" s="10">
        <f t="shared" si="143"/>
        <v>3.9812486805468339E-4</v>
      </c>
    </row>
    <row r="536" spans="1:34" x14ac:dyDescent="0.2">
      <c r="A536" s="10">
        <v>171</v>
      </c>
      <c r="B536" s="10">
        <v>436.54</v>
      </c>
      <c r="C536" s="10">
        <f t="shared" si="128"/>
        <v>4.3654000000000002E-4</v>
      </c>
      <c r="D536" s="10"/>
      <c r="E536" s="10">
        <v>3.6709999999999998</v>
      </c>
      <c r="F536" s="10"/>
      <c r="G536" s="10">
        <v>3.552</v>
      </c>
      <c r="H536" s="10">
        <v>3.7440000000000002</v>
      </c>
      <c r="I536" s="10">
        <v>3.4350000000000001</v>
      </c>
      <c r="J536" s="10">
        <v>3.9529999999999998</v>
      </c>
      <c r="K536" s="10"/>
      <c r="L536" s="10">
        <f t="shared" si="129"/>
        <v>4.3654000000000002E-4</v>
      </c>
      <c r="M536" s="10"/>
      <c r="N536" s="10">
        <f t="shared" si="130"/>
        <v>0.37000000000000455</v>
      </c>
      <c r="O536" s="10">
        <f t="shared" si="131"/>
        <v>-6.899999999999995E-2</v>
      </c>
      <c r="P536" s="10"/>
      <c r="Q536" s="10">
        <f t="shared" si="132"/>
        <v>3.6999999999997105E-7</v>
      </c>
      <c r="R536" s="10">
        <f t="shared" si="133"/>
        <v>-6900</v>
      </c>
      <c r="S536" s="10"/>
      <c r="T536" s="10">
        <f t="shared" si="134"/>
        <v>367100</v>
      </c>
      <c r="U536" s="10"/>
      <c r="V536" s="10">
        <f t="shared" si="135"/>
        <v>-22.396741243163433</v>
      </c>
      <c r="W536" s="10"/>
      <c r="X536" s="10">
        <f t="shared" si="136"/>
        <v>0.56478438450398671</v>
      </c>
      <c r="Y536" s="10">
        <f t="shared" si="137"/>
        <v>2.6400240441088667</v>
      </c>
      <c r="Z536" s="10"/>
      <c r="AA536" s="10">
        <f t="shared" si="138"/>
        <v>-8.2406760204721818E-3</v>
      </c>
      <c r="AB536" s="10">
        <f t="shared" si="139"/>
        <v>3.6794085045688263E-4</v>
      </c>
      <c r="AC536" s="10"/>
      <c r="AD536" s="10">
        <f t="shared" si="140"/>
        <v>5.5647843845039864</v>
      </c>
      <c r="AE536" s="10">
        <f t="shared" si="141"/>
        <v>-3.3599759558911333</v>
      </c>
      <c r="AF536" s="10"/>
      <c r="AG536" s="10">
        <f t="shared" si="142"/>
        <v>-8.2406760204722929E-3</v>
      </c>
      <c r="AH536" s="10">
        <f t="shared" si="143"/>
        <v>3.6794085045688263E-4</v>
      </c>
    </row>
    <row r="537" spans="1:34" x14ac:dyDescent="0.2">
      <c r="A537" s="10">
        <v>172</v>
      </c>
      <c r="B537" s="10">
        <v>436.91</v>
      </c>
      <c r="C537" s="10">
        <f t="shared" si="128"/>
        <v>4.3690999999999999E-4</v>
      </c>
      <c r="D537" s="10"/>
      <c r="E537" s="10">
        <v>3.6019999999999999</v>
      </c>
      <c r="F537" s="10"/>
      <c r="G537" s="10">
        <v>3.4830000000000001</v>
      </c>
      <c r="H537" s="10">
        <v>3.6739999999999999</v>
      </c>
      <c r="I537" s="10">
        <v>3.3660000000000001</v>
      </c>
      <c r="J537" s="10">
        <v>3.8849999999999998</v>
      </c>
      <c r="K537" s="10"/>
      <c r="L537" s="10">
        <f t="shared" si="129"/>
        <v>4.3690999999999999E-4</v>
      </c>
      <c r="M537" s="10"/>
      <c r="N537" s="10">
        <f t="shared" si="130"/>
        <v>0.31999999999999318</v>
      </c>
      <c r="O537" s="10">
        <f t="shared" si="131"/>
        <v>-6.999999999999984E-2</v>
      </c>
      <c r="P537" s="10"/>
      <c r="Q537" s="10">
        <f t="shared" si="132"/>
        <v>3.1999999999999694E-7</v>
      </c>
      <c r="R537" s="10">
        <f t="shared" si="133"/>
        <v>-7000</v>
      </c>
      <c r="S537" s="10"/>
      <c r="T537" s="10">
        <f t="shared" si="134"/>
        <v>360200</v>
      </c>
      <c r="U537" s="10"/>
      <c r="V537" s="10">
        <f t="shared" si="135"/>
        <v>-26.804633242496624</v>
      </c>
      <c r="W537" s="10"/>
      <c r="X537" s="10">
        <f t="shared" si="136"/>
        <v>0.55654370848351453</v>
      </c>
      <c r="Y537" s="10">
        <f t="shared" si="137"/>
        <v>2.6403919849593236</v>
      </c>
      <c r="Z537" s="10"/>
      <c r="AA537" s="10">
        <f t="shared" si="138"/>
        <v>-8.5230135779835736E-3</v>
      </c>
      <c r="AB537" s="10">
        <f t="shared" si="139"/>
        <v>3.1796792371263649E-4</v>
      </c>
      <c r="AC537" s="10"/>
      <c r="AD537" s="10">
        <f t="shared" si="140"/>
        <v>5.5565437084835141</v>
      </c>
      <c r="AE537" s="10">
        <f t="shared" si="141"/>
        <v>-3.3596080150406764</v>
      </c>
      <c r="AF537" s="10"/>
      <c r="AG537" s="10">
        <f t="shared" si="142"/>
        <v>-8.5230135779834626E-3</v>
      </c>
      <c r="AH537" s="10">
        <f t="shared" si="143"/>
        <v>3.179679237121924E-4</v>
      </c>
    </row>
    <row r="538" spans="1:34" x14ac:dyDescent="0.2">
      <c r="A538" s="10">
        <v>173</v>
      </c>
      <c r="B538" s="10">
        <v>437.23</v>
      </c>
      <c r="C538" s="10">
        <f t="shared" si="128"/>
        <v>4.3722999999999999E-4</v>
      </c>
      <c r="D538" s="10"/>
      <c r="E538" s="10">
        <v>3.532</v>
      </c>
      <c r="F538" s="10"/>
      <c r="G538" s="10">
        <v>3.411</v>
      </c>
      <c r="H538" s="10">
        <v>3.6040000000000001</v>
      </c>
      <c r="I538" s="10">
        <v>3.2970000000000002</v>
      </c>
      <c r="J538" s="10">
        <v>3.8149999999999999</v>
      </c>
      <c r="K538" s="10"/>
      <c r="L538" s="10">
        <f t="shared" si="129"/>
        <v>4.3722999999999999E-4</v>
      </c>
      <c r="M538" s="10"/>
      <c r="N538" s="10">
        <f t="shared" si="130"/>
        <v>0.27999999999997272</v>
      </c>
      <c r="O538" s="10">
        <f t="shared" si="131"/>
        <v>-6.800000000000006E-2</v>
      </c>
      <c r="P538" s="10"/>
      <c r="Q538" s="10">
        <f t="shared" si="132"/>
        <v>2.7999999999996344E-7</v>
      </c>
      <c r="R538" s="10">
        <f t="shared" si="133"/>
        <v>-6800</v>
      </c>
      <c r="S538" s="10"/>
      <c r="T538" s="10">
        <f t="shared" si="134"/>
        <v>353200</v>
      </c>
      <c r="U538" s="10"/>
      <c r="V538" s="10">
        <f t="shared" si="135"/>
        <v>-30.36642942786181</v>
      </c>
      <c r="W538" s="10"/>
      <c r="X538" s="10">
        <f t="shared" si="136"/>
        <v>0.54802069490553096</v>
      </c>
      <c r="Y538" s="10">
        <f t="shared" si="137"/>
        <v>2.6407099528830362</v>
      </c>
      <c r="Z538" s="10"/>
      <c r="AA538" s="10">
        <f t="shared" si="138"/>
        <v>-8.4428115602219744E-3</v>
      </c>
      <c r="AB538" s="10">
        <f t="shared" si="139"/>
        <v>2.7803109286406169E-4</v>
      </c>
      <c r="AC538" s="10"/>
      <c r="AD538" s="10">
        <f t="shared" si="140"/>
        <v>5.5480206949055306</v>
      </c>
      <c r="AE538" s="10">
        <f t="shared" si="141"/>
        <v>-3.3592900471169642</v>
      </c>
      <c r="AF538" s="10"/>
      <c r="AG538" s="10">
        <f t="shared" si="142"/>
        <v>-8.4428115602213083E-3</v>
      </c>
      <c r="AH538" s="10">
        <f t="shared" si="143"/>
        <v>2.7803109286450578E-4</v>
      </c>
    </row>
    <row r="539" spans="1:34" x14ac:dyDescent="0.2">
      <c r="A539" s="10">
        <v>174</v>
      </c>
      <c r="B539" s="10">
        <v>437.51</v>
      </c>
      <c r="C539" s="10">
        <f t="shared" si="128"/>
        <v>4.3750999999999995E-4</v>
      </c>
      <c r="D539" s="10"/>
      <c r="E539" s="10">
        <v>3.464</v>
      </c>
      <c r="F539" s="10"/>
      <c r="G539" s="10">
        <v>3.3439999999999999</v>
      </c>
      <c r="H539" s="10">
        <v>3.5329999999999999</v>
      </c>
      <c r="I539" s="10">
        <v>3.23</v>
      </c>
      <c r="J539" s="10">
        <v>3.7490000000000001</v>
      </c>
      <c r="K539" s="10"/>
      <c r="L539" s="10">
        <f t="shared" si="129"/>
        <v>4.3750999999999995E-4</v>
      </c>
      <c r="M539" s="10"/>
      <c r="N539" s="10">
        <f t="shared" si="130"/>
        <v>0.23000000000001819</v>
      </c>
      <c r="O539" s="10">
        <f t="shared" si="131"/>
        <v>-6.3000000000000167E-2</v>
      </c>
      <c r="P539" s="10"/>
      <c r="Q539" s="10">
        <f t="shared" si="132"/>
        <v>2.3000000000004354E-7</v>
      </c>
      <c r="R539" s="10">
        <f t="shared" si="133"/>
        <v>-6300</v>
      </c>
      <c r="S539" s="10"/>
      <c r="T539" s="10">
        <f t="shared" si="134"/>
        <v>346400</v>
      </c>
      <c r="U539" s="10"/>
      <c r="V539" s="10">
        <f t="shared" si="135"/>
        <v>-34.923396395891857</v>
      </c>
      <c r="W539" s="10"/>
      <c r="X539" s="10">
        <f t="shared" si="136"/>
        <v>0.53957788334530898</v>
      </c>
      <c r="Y539" s="10">
        <f t="shared" si="137"/>
        <v>2.6409879839759003</v>
      </c>
      <c r="Z539" s="10"/>
      <c r="AA539" s="10">
        <f t="shared" si="138"/>
        <v>-7.9712514125869216E-3</v>
      </c>
      <c r="AB539" s="10">
        <f t="shared" si="139"/>
        <v>2.28249604426356E-4</v>
      </c>
      <c r="AC539" s="10"/>
      <c r="AD539" s="10">
        <f t="shared" si="140"/>
        <v>5.5395778833453093</v>
      </c>
      <c r="AE539" s="10">
        <f t="shared" si="141"/>
        <v>-3.3590120160240997</v>
      </c>
      <c r="AF539" s="10"/>
      <c r="AG539" s="10">
        <f t="shared" si="142"/>
        <v>-7.9712514125871436E-3</v>
      </c>
      <c r="AH539" s="10">
        <f t="shared" si="143"/>
        <v>2.28249604426356E-4</v>
      </c>
    </row>
    <row r="540" spans="1:34" x14ac:dyDescent="0.2">
      <c r="A540" s="10">
        <v>175</v>
      </c>
      <c r="B540" s="10">
        <v>437.74</v>
      </c>
      <c r="C540" s="10">
        <f t="shared" si="128"/>
        <v>4.3773999999999999E-4</v>
      </c>
      <c r="D540" s="10"/>
      <c r="E540" s="10">
        <v>3.4009999999999998</v>
      </c>
      <c r="F540" s="10"/>
      <c r="G540" s="10">
        <v>3.2749999999999999</v>
      </c>
      <c r="H540" s="10">
        <v>3.468</v>
      </c>
      <c r="I540" s="10">
        <v>3.1669999999999998</v>
      </c>
      <c r="J540" s="10">
        <v>3.694</v>
      </c>
      <c r="K540" s="10"/>
      <c r="L540" s="10">
        <f t="shared" si="129"/>
        <v>4.3773999999999999E-4</v>
      </c>
      <c r="M540" s="10"/>
      <c r="N540" s="10">
        <f t="shared" si="130"/>
        <v>0.18999999999999773</v>
      </c>
      <c r="O540" s="10">
        <f t="shared" si="131"/>
        <v>-6.0999999999999943E-2</v>
      </c>
      <c r="P540" s="10"/>
      <c r="Q540" s="10">
        <f t="shared" si="132"/>
        <v>1.9000000000001004E-7</v>
      </c>
      <c r="R540" s="10">
        <f t="shared" si="133"/>
        <v>-6100</v>
      </c>
      <c r="S540" s="10"/>
      <c r="T540" s="10">
        <f t="shared" si="134"/>
        <v>340100</v>
      </c>
      <c r="U540" s="10"/>
      <c r="V540" s="10">
        <f t="shared" si="135"/>
        <v>-41.706546148844694</v>
      </c>
      <c r="W540" s="10"/>
      <c r="X540" s="10">
        <f t="shared" si="136"/>
        <v>0.53160663193272206</v>
      </c>
      <c r="Y540" s="10">
        <f t="shared" si="137"/>
        <v>2.6412162335803266</v>
      </c>
      <c r="Z540" s="10"/>
      <c r="AA540" s="10">
        <f t="shared" si="138"/>
        <v>-7.860165121157614E-3</v>
      </c>
      <c r="AB540" s="10">
        <f t="shared" si="139"/>
        <v>1.8846358298540977E-4</v>
      </c>
      <c r="AC540" s="10"/>
      <c r="AD540" s="10">
        <f t="shared" si="140"/>
        <v>5.5316066319327222</v>
      </c>
      <c r="AE540" s="10">
        <f t="shared" si="141"/>
        <v>-3.3587837664196734</v>
      </c>
      <c r="AF540" s="10"/>
      <c r="AG540" s="10">
        <f t="shared" si="142"/>
        <v>-7.860165121157614E-3</v>
      </c>
      <c r="AH540" s="10">
        <f t="shared" si="143"/>
        <v>1.8846358298540977E-4</v>
      </c>
    </row>
    <row r="541" spans="1:34" x14ac:dyDescent="0.2">
      <c r="A541" s="10">
        <v>176</v>
      </c>
      <c r="B541" s="10">
        <v>437.93</v>
      </c>
      <c r="C541" s="10">
        <f t="shared" si="128"/>
        <v>4.3793E-4</v>
      </c>
      <c r="D541" s="10"/>
      <c r="E541" s="10">
        <v>3.34</v>
      </c>
      <c r="F541" s="10"/>
      <c r="G541" s="10">
        <v>3.214</v>
      </c>
      <c r="H541" s="10">
        <v>3.403</v>
      </c>
      <c r="I541" s="10">
        <v>3.105</v>
      </c>
      <c r="J541" s="10">
        <v>3.6360000000000001</v>
      </c>
      <c r="K541" s="10"/>
      <c r="L541" s="10">
        <f t="shared" si="129"/>
        <v>4.3793E-4</v>
      </c>
      <c r="M541" s="10"/>
      <c r="N541" s="10">
        <f t="shared" si="130"/>
        <v>0.14999999999997726</v>
      </c>
      <c r="O541" s="10">
        <f t="shared" si="131"/>
        <v>-5.3999999999999826E-2</v>
      </c>
      <c r="P541" s="10"/>
      <c r="Q541" s="10">
        <f t="shared" si="132"/>
        <v>1.4999999999997654E-7</v>
      </c>
      <c r="R541" s="10">
        <f t="shared" si="133"/>
        <v>-5400</v>
      </c>
      <c r="S541" s="10"/>
      <c r="T541" s="10">
        <f t="shared" si="134"/>
        <v>334000</v>
      </c>
      <c r="U541" s="10"/>
      <c r="V541" s="10">
        <f t="shared" si="135"/>
        <v>-47.595921991817569</v>
      </c>
      <c r="W541" s="10"/>
      <c r="X541" s="10">
        <f t="shared" si="136"/>
        <v>0.52374646681156445</v>
      </c>
      <c r="Y541" s="10">
        <f t="shared" si="137"/>
        <v>2.6414046971633121</v>
      </c>
      <c r="Z541" s="10"/>
      <c r="AA541" s="10">
        <f t="shared" si="138"/>
        <v>-7.0789077125215094E-3</v>
      </c>
      <c r="AB541" s="10">
        <f t="shared" si="139"/>
        <v>1.4872929058373785E-4</v>
      </c>
      <c r="AC541" s="10"/>
      <c r="AD541" s="10">
        <f t="shared" si="140"/>
        <v>5.5237464668115646</v>
      </c>
      <c r="AE541" s="10">
        <f t="shared" si="141"/>
        <v>-3.3585953028366879</v>
      </c>
      <c r="AF541" s="10"/>
      <c r="AG541" s="10">
        <f t="shared" si="142"/>
        <v>-7.0789077125219535E-3</v>
      </c>
      <c r="AH541" s="10">
        <f t="shared" si="143"/>
        <v>1.4872929058373785E-4</v>
      </c>
    </row>
    <row r="542" spans="1:34" x14ac:dyDescent="0.2">
      <c r="A542" s="10">
        <v>177</v>
      </c>
      <c r="B542" s="10">
        <v>438.08</v>
      </c>
      <c r="C542" s="10">
        <f t="shared" si="128"/>
        <v>4.3807999999999998E-4</v>
      </c>
      <c r="D542" s="10"/>
      <c r="E542" s="10">
        <v>3.286</v>
      </c>
      <c r="F542" s="10"/>
      <c r="G542" s="10">
        <v>3.161</v>
      </c>
      <c r="H542" s="10">
        <v>3.343</v>
      </c>
      <c r="I542" s="10">
        <v>3.0470000000000002</v>
      </c>
      <c r="J542" s="10">
        <v>3.5950000000000002</v>
      </c>
      <c r="K542" s="10"/>
      <c r="L542" s="10">
        <f t="shared" si="129"/>
        <v>4.3807999999999998E-4</v>
      </c>
      <c r="M542" s="10"/>
      <c r="N542" s="10">
        <f t="shared" si="130"/>
        <v>0.11000000000001364</v>
      </c>
      <c r="O542" s="10">
        <f t="shared" si="131"/>
        <v>-4.7000000000000153E-2</v>
      </c>
      <c r="P542" s="10"/>
      <c r="Q542" s="10">
        <f t="shared" si="132"/>
        <v>1.0999999999999725E-7</v>
      </c>
      <c r="R542" s="10">
        <f t="shared" si="133"/>
        <v>-4700</v>
      </c>
      <c r="S542" s="10"/>
      <c r="T542" s="10">
        <f t="shared" si="134"/>
        <v>328600</v>
      </c>
      <c r="U542" s="10"/>
      <c r="V542" s="10">
        <f t="shared" si="135"/>
        <v>-57.381263787243974</v>
      </c>
      <c r="W542" s="10"/>
      <c r="X542" s="10">
        <f t="shared" si="136"/>
        <v>0.51666755909904294</v>
      </c>
      <c r="Y542" s="10">
        <f t="shared" si="137"/>
        <v>2.6415534264538958</v>
      </c>
      <c r="Z542" s="10"/>
      <c r="AA542" s="10">
        <f t="shared" si="138"/>
        <v>-6.2566110888659932E-3</v>
      </c>
      <c r="AB542" s="10">
        <f t="shared" si="139"/>
        <v>1.0903578408560932E-4</v>
      </c>
      <c r="AC542" s="10"/>
      <c r="AD542" s="10">
        <f t="shared" si="140"/>
        <v>5.5166675590990426</v>
      </c>
      <c r="AE542" s="10">
        <f t="shared" si="141"/>
        <v>-3.3584465735461042</v>
      </c>
      <c r="AF542" s="10"/>
      <c r="AG542" s="10">
        <f t="shared" si="142"/>
        <v>-6.256611088865327E-3</v>
      </c>
      <c r="AH542" s="10">
        <f t="shared" si="143"/>
        <v>1.0903578408560932E-4</v>
      </c>
    </row>
    <row r="543" spans="1:34" x14ac:dyDescent="0.2">
      <c r="A543" s="10">
        <v>178</v>
      </c>
      <c r="B543" s="10">
        <v>438.19</v>
      </c>
      <c r="C543" s="10">
        <f t="shared" si="128"/>
        <v>4.3818999999999998E-4</v>
      </c>
      <c r="D543" s="10"/>
      <c r="E543" s="10">
        <v>3.2389999999999999</v>
      </c>
      <c r="F543" s="10"/>
      <c r="G543" s="10">
        <v>3.1040000000000001</v>
      </c>
      <c r="H543" s="10">
        <v>3.2869999999999999</v>
      </c>
      <c r="I543" s="10">
        <v>2.99</v>
      </c>
      <c r="J543" s="10">
        <v>3.5750000000000002</v>
      </c>
      <c r="K543" s="10"/>
      <c r="L543" s="10">
        <f t="shared" si="129"/>
        <v>4.3818999999999998E-4</v>
      </c>
      <c r="M543" s="10"/>
      <c r="N543" s="10">
        <f t="shared" si="130"/>
        <v>6.0000000000002274E-2</v>
      </c>
      <c r="O543" s="10">
        <f t="shared" si="131"/>
        <v>-4.8000000000000043E-2</v>
      </c>
      <c r="P543" s="10"/>
      <c r="Q543" s="10">
        <f t="shared" si="132"/>
        <v>6.0000000000023142E-8</v>
      </c>
      <c r="R543" s="10">
        <f t="shared" si="133"/>
        <v>-4800</v>
      </c>
      <c r="S543" s="10"/>
      <c r="T543" s="10">
        <f t="shared" si="134"/>
        <v>323900</v>
      </c>
      <c r="U543" s="10"/>
      <c r="V543" s="10">
        <f t="shared" si="135"/>
        <v>-109.04588235671575</v>
      </c>
      <c r="W543" s="10"/>
      <c r="X543" s="10">
        <f t="shared" si="136"/>
        <v>0.51041094801017695</v>
      </c>
      <c r="Y543" s="10">
        <f t="shared" si="137"/>
        <v>2.6416624622379814</v>
      </c>
      <c r="Z543" s="10"/>
      <c r="AA543" s="10">
        <f t="shared" si="138"/>
        <v>-6.48414381666651E-3</v>
      </c>
      <c r="AB543" s="10">
        <f t="shared" si="139"/>
        <v>5.946252785093975E-5</v>
      </c>
      <c r="AC543" s="10"/>
      <c r="AD543" s="10">
        <f t="shared" si="140"/>
        <v>5.5104109480101773</v>
      </c>
      <c r="AE543" s="10">
        <f t="shared" si="141"/>
        <v>-3.3583375377620186</v>
      </c>
      <c r="AF543" s="10"/>
      <c r="AG543" s="10">
        <f t="shared" si="142"/>
        <v>-6.48414381666651E-3</v>
      </c>
      <c r="AH543" s="10">
        <f t="shared" si="143"/>
        <v>5.946252785093975E-5</v>
      </c>
    </row>
    <row r="544" spans="1:34" x14ac:dyDescent="0.2">
      <c r="A544" s="10">
        <v>179</v>
      </c>
      <c r="B544" s="10">
        <v>438.25</v>
      </c>
      <c r="C544" s="10">
        <f t="shared" si="128"/>
        <v>4.3825E-4</v>
      </c>
      <c r="D544" s="10"/>
      <c r="E544" s="10">
        <v>3.1909999999999998</v>
      </c>
      <c r="F544" s="10"/>
      <c r="G544" s="10">
        <v>3.044</v>
      </c>
      <c r="H544" s="10">
        <v>3.2320000000000002</v>
      </c>
      <c r="I544" s="10">
        <v>2.9350000000000001</v>
      </c>
      <c r="J544" s="10">
        <v>3.5529999999999999</v>
      </c>
      <c r="K544" s="10"/>
      <c r="L544" s="10">
        <f t="shared" si="129"/>
        <v>4.3825E-4</v>
      </c>
      <c r="M544" s="10"/>
      <c r="N544" s="10">
        <f t="shared" si="130"/>
        <v>2.9999999999972715E-2</v>
      </c>
      <c r="O544" s="10">
        <f t="shared" si="131"/>
        <v>-5.3999999999999826E-2</v>
      </c>
      <c r="P544" s="10"/>
      <c r="Q544" s="10">
        <f t="shared" si="132"/>
        <v>2.9999999999930256E-8</v>
      </c>
      <c r="R544" s="10">
        <f t="shared" si="133"/>
        <v>-5400</v>
      </c>
      <c r="S544" s="10"/>
      <c r="T544" s="10">
        <f t="shared" si="134"/>
        <v>319100</v>
      </c>
      <c r="U544" s="10"/>
      <c r="V544" s="10">
        <f t="shared" si="135"/>
        <v>-249.33506617335502</v>
      </c>
      <c r="W544" s="10"/>
      <c r="X544" s="10">
        <f t="shared" si="136"/>
        <v>0.50392680419351044</v>
      </c>
      <c r="Y544" s="10">
        <f t="shared" si="137"/>
        <v>2.6417219247658323</v>
      </c>
      <c r="Z544" s="10"/>
      <c r="AA544" s="10">
        <f t="shared" si="138"/>
        <v>-7.4122854957653916E-3</v>
      </c>
      <c r="AB544" s="10">
        <f t="shared" si="139"/>
        <v>2.9728211155877204E-5</v>
      </c>
      <c r="AC544" s="10"/>
      <c r="AD544" s="10">
        <f t="shared" si="140"/>
        <v>5.5039268041935108</v>
      </c>
      <c r="AE544" s="10">
        <f t="shared" si="141"/>
        <v>-3.3582780752341677</v>
      </c>
      <c r="AF544" s="10"/>
      <c r="AG544" s="10">
        <f t="shared" si="142"/>
        <v>-7.4122854957661133E-3</v>
      </c>
      <c r="AH544" s="10">
        <f t="shared" si="143"/>
        <v>2.9728211155877204E-5</v>
      </c>
    </row>
    <row r="545" spans="1:34" x14ac:dyDescent="0.2">
      <c r="A545" s="10">
        <v>180</v>
      </c>
      <c r="B545" s="10">
        <v>438.28</v>
      </c>
      <c r="C545" s="10">
        <f t="shared" si="128"/>
        <v>4.3827999999999993E-4</v>
      </c>
      <c r="D545" s="10"/>
      <c r="E545" s="10">
        <v>3.137</v>
      </c>
      <c r="F545" s="10"/>
      <c r="G545" s="10">
        <v>2.9849999999999999</v>
      </c>
      <c r="H545" s="10">
        <v>3.1760000000000002</v>
      </c>
      <c r="I545" s="10">
        <v>2.879</v>
      </c>
      <c r="J545" s="10">
        <v>3.5059999999999998</v>
      </c>
      <c r="K545" s="10"/>
      <c r="L545" s="10">
        <f t="shared" si="129"/>
        <v>4.3827999999999993E-4</v>
      </c>
      <c r="M545" s="10"/>
      <c r="N545" s="10">
        <f t="shared" si="130"/>
        <v>-2.9999999999972715E-2</v>
      </c>
      <c r="O545" s="10">
        <f t="shared" si="131"/>
        <v>-5.500000000000016E-2</v>
      </c>
      <c r="P545" s="10"/>
      <c r="Q545" s="10">
        <f t="shared" si="132"/>
        <v>-2.9999999999930256E-8</v>
      </c>
      <c r="R545" s="10">
        <f t="shared" si="133"/>
        <v>-5500</v>
      </c>
      <c r="S545" s="10"/>
      <c r="T545" s="10">
        <f t="shared" si="134"/>
        <v>313700</v>
      </c>
      <c r="U545" s="10"/>
      <c r="V545" s="10">
        <f t="shared" si="135"/>
        <v>258.40385333194331</v>
      </c>
      <c r="W545" s="10"/>
      <c r="X545" s="10">
        <f t="shared" si="136"/>
        <v>0.49651451869774504</v>
      </c>
      <c r="Y545" s="10">
        <f t="shared" si="137"/>
        <v>2.6417516529769882</v>
      </c>
      <c r="Z545" s="10"/>
      <c r="AA545" s="10">
        <f t="shared" si="138"/>
        <v>-7.681884315344556E-3</v>
      </c>
      <c r="AB545" s="10">
        <f t="shared" si="139"/>
        <v>-2.9728211155877204E-5</v>
      </c>
      <c r="AC545" s="10"/>
      <c r="AD545" s="10">
        <f t="shared" si="140"/>
        <v>5.4965145186977447</v>
      </c>
      <c r="AE545" s="10">
        <f t="shared" si="141"/>
        <v>-3.3582483470230118</v>
      </c>
      <c r="AF545" s="10"/>
      <c r="AG545" s="10">
        <f t="shared" si="142"/>
        <v>-7.6818843153443339E-3</v>
      </c>
      <c r="AH545" s="10">
        <f t="shared" si="143"/>
        <v>-2.9728211155877204E-5</v>
      </c>
    </row>
    <row r="546" spans="1:34" x14ac:dyDescent="0.2">
      <c r="A546" s="10">
        <v>181</v>
      </c>
      <c r="B546" s="10">
        <v>438.25</v>
      </c>
      <c r="C546" s="10">
        <f t="shared" si="128"/>
        <v>4.3825E-4</v>
      </c>
      <c r="D546" s="10"/>
      <c r="E546" s="10">
        <v>3.0819999999999999</v>
      </c>
      <c r="F546" s="10"/>
      <c r="G546" s="10">
        <v>2.931</v>
      </c>
      <c r="H546" s="10">
        <v>3.125</v>
      </c>
      <c r="I546" s="10">
        <v>2.8250000000000002</v>
      </c>
      <c r="J546" s="10">
        <v>3.4470000000000001</v>
      </c>
      <c r="K546" s="10"/>
      <c r="L546" s="10">
        <f t="shared" si="129"/>
        <v>4.3825E-4</v>
      </c>
      <c r="M546" s="10"/>
      <c r="N546" s="10">
        <f t="shared" si="130"/>
        <v>-6.0000000000002274E-2</v>
      </c>
      <c r="O546" s="10">
        <f t="shared" si="131"/>
        <v>-6.1999999999999833E-2</v>
      </c>
      <c r="P546" s="10"/>
      <c r="Q546" s="10">
        <f t="shared" si="132"/>
        <v>-6.0000000000023142E-8</v>
      </c>
      <c r="R546" s="10">
        <f t="shared" si="133"/>
        <v>-6200</v>
      </c>
      <c r="S546" s="10"/>
      <c r="T546" s="10">
        <f t="shared" si="134"/>
        <v>308200</v>
      </c>
      <c r="U546" s="10"/>
      <c r="V546" s="10">
        <f t="shared" si="135"/>
        <v>148.4244236533896</v>
      </c>
      <c r="W546" s="10"/>
      <c r="X546" s="10">
        <f t="shared" si="136"/>
        <v>0.48883263438240049</v>
      </c>
      <c r="Y546" s="10">
        <f t="shared" si="137"/>
        <v>2.6417219247658323</v>
      </c>
      <c r="Z546" s="10"/>
      <c r="AA546" s="10">
        <f t="shared" si="138"/>
        <v>-8.8256914252498597E-3</v>
      </c>
      <c r="AB546" s="10">
        <f t="shared" si="139"/>
        <v>-5.946252785093975E-5</v>
      </c>
      <c r="AC546" s="10"/>
      <c r="AD546" s="10">
        <f t="shared" si="140"/>
        <v>5.4888326343824003</v>
      </c>
      <c r="AE546" s="10">
        <f t="shared" si="141"/>
        <v>-3.3582780752341677</v>
      </c>
      <c r="AF546" s="10"/>
      <c r="AG546" s="10">
        <f t="shared" si="142"/>
        <v>-8.8256914252493601E-3</v>
      </c>
      <c r="AH546" s="10">
        <f t="shared" si="143"/>
        <v>-5.946252785093975E-5</v>
      </c>
    </row>
    <row r="547" spans="1:34" x14ac:dyDescent="0.2">
      <c r="A547" s="10">
        <v>182</v>
      </c>
      <c r="B547" s="10">
        <v>438.19</v>
      </c>
      <c r="C547" s="10">
        <f t="shared" si="128"/>
        <v>4.3818999999999998E-4</v>
      </c>
      <c r="D547" s="10"/>
      <c r="E547" s="10">
        <v>3.02</v>
      </c>
      <c r="F547" s="10"/>
      <c r="G547" s="10">
        <v>2.867</v>
      </c>
      <c r="H547" s="10">
        <v>3.0680000000000001</v>
      </c>
      <c r="I547" s="10">
        <v>2.7709999999999999</v>
      </c>
      <c r="J547" s="10">
        <v>3.3740000000000001</v>
      </c>
      <c r="K547" s="10"/>
      <c r="L547" s="10">
        <f t="shared" si="129"/>
        <v>4.3818999999999998E-4</v>
      </c>
      <c r="M547" s="10"/>
      <c r="N547" s="10">
        <f t="shared" si="130"/>
        <v>-0.11000000000001364</v>
      </c>
      <c r="O547" s="10">
        <f t="shared" si="131"/>
        <v>-6.0000000000000053E-2</v>
      </c>
      <c r="P547" s="10"/>
      <c r="Q547" s="10">
        <f t="shared" si="132"/>
        <v>-1.0999999999999725E-7</v>
      </c>
      <c r="R547" s="10">
        <f t="shared" si="133"/>
        <v>-6000</v>
      </c>
      <c r="S547" s="10"/>
      <c r="T547" s="10">
        <f t="shared" si="134"/>
        <v>302000</v>
      </c>
      <c r="U547" s="10"/>
      <c r="V547" s="10">
        <f t="shared" si="135"/>
        <v>79.930015373388443</v>
      </c>
      <c r="W547" s="10"/>
      <c r="X547" s="10">
        <f t="shared" si="136"/>
        <v>0.48000694295715063</v>
      </c>
      <c r="Y547" s="10">
        <f t="shared" si="137"/>
        <v>2.6416624622379814</v>
      </c>
      <c r="Z547" s="10"/>
      <c r="AA547" s="10">
        <f t="shared" si="138"/>
        <v>-8.7152318982120502E-3</v>
      </c>
      <c r="AB547" s="10">
        <f t="shared" si="139"/>
        <v>-1.0903578408560932E-4</v>
      </c>
      <c r="AC547" s="10"/>
      <c r="AD547" s="10">
        <f t="shared" si="140"/>
        <v>5.480006942957151</v>
      </c>
      <c r="AE547" s="10">
        <f t="shared" si="141"/>
        <v>-3.3583375377620186</v>
      </c>
      <c r="AF547" s="10"/>
      <c r="AG547" s="10">
        <f t="shared" si="142"/>
        <v>-8.7152318982122168E-3</v>
      </c>
      <c r="AH547" s="10">
        <f t="shared" si="143"/>
        <v>-1.0903578408560932E-4</v>
      </c>
    </row>
    <row r="548" spans="1:34" x14ac:dyDescent="0.2">
      <c r="A548" s="10">
        <v>183</v>
      </c>
      <c r="B548" s="10">
        <v>438.08</v>
      </c>
      <c r="C548" s="10">
        <f t="shared" si="128"/>
        <v>4.3807999999999998E-4</v>
      </c>
      <c r="D548" s="10"/>
      <c r="E548" s="10">
        <v>2.96</v>
      </c>
      <c r="F548" s="10"/>
      <c r="G548" s="10">
        <v>2.8140000000000001</v>
      </c>
      <c r="H548" s="10">
        <v>3.0070000000000001</v>
      </c>
      <c r="I548" s="10">
        <v>2.722</v>
      </c>
      <c r="J548" s="10">
        <v>3.2970000000000002</v>
      </c>
      <c r="K548" s="10"/>
      <c r="L548" s="10">
        <f t="shared" si="129"/>
        <v>4.3807999999999998E-4</v>
      </c>
      <c r="M548" s="10"/>
      <c r="N548" s="10">
        <f t="shared" si="130"/>
        <v>-0.14999999999997726</v>
      </c>
      <c r="O548" s="10">
        <f t="shared" si="131"/>
        <v>-5.3999999999999826E-2</v>
      </c>
      <c r="P548" s="10"/>
      <c r="Q548" s="10">
        <f t="shared" si="132"/>
        <v>-1.4999999999997654E-7</v>
      </c>
      <c r="R548" s="10">
        <f t="shared" si="133"/>
        <v>-5400</v>
      </c>
      <c r="S548" s="10"/>
      <c r="T548" s="10">
        <f t="shared" si="134"/>
        <v>296000</v>
      </c>
      <c r="U548" s="10"/>
      <c r="V548" s="10">
        <f t="shared" si="135"/>
        <v>53.762786506627108</v>
      </c>
      <c r="W548" s="10"/>
      <c r="X548" s="10">
        <f t="shared" si="136"/>
        <v>0.47129171105893858</v>
      </c>
      <c r="Y548" s="10">
        <f t="shared" si="137"/>
        <v>2.6415534264538958</v>
      </c>
      <c r="Z548" s="10"/>
      <c r="AA548" s="10">
        <f t="shared" si="138"/>
        <v>-7.9961010969358259E-3</v>
      </c>
      <c r="AB548" s="10">
        <f t="shared" si="139"/>
        <v>-1.4872929058373785E-4</v>
      </c>
      <c r="AC548" s="10"/>
      <c r="AD548" s="10">
        <f t="shared" si="140"/>
        <v>5.4712917110589387</v>
      </c>
      <c r="AE548" s="10">
        <f t="shared" si="141"/>
        <v>-3.3584465735461042</v>
      </c>
      <c r="AF548" s="10"/>
      <c r="AG548" s="10">
        <f t="shared" si="142"/>
        <v>-7.9961010969356039E-3</v>
      </c>
      <c r="AH548" s="10">
        <f t="shared" si="143"/>
        <v>-1.4872929058373785E-4</v>
      </c>
    </row>
    <row r="549" spans="1:34" x14ac:dyDescent="0.2">
      <c r="A549" s="10">
        <v>184</v>
      </c>
      <c r="B549" s="10">
        <v>437.93</v>
      </c>
      <c r="C549" s="10">
        <f t="shared" si="128"/>
        <v>4.3793E-4</v>
      </c>
      <c r="D549" s="10"/>
      <c r="E549" s="10">
        <v>2.9060000000000001</v>
      </c>
      <c r="F549" s="10"/>
      <c r="G549" s="10">
        <v>2.766</v>
      </c>
      <c r="H549" s="10">
        <v>2.9550000000000001</v>
      </c>
      <c r="I549" s="10">
        <v>2.6789999999999998</v>
      </c>
      <c r="J549" s="10">
        <v>3.2250000000000001</v>
      </c>
      <c r="K549" s="10"/>
      <c r="L549" s="10">
        <f t="shared" si="129"/>
        <v>4.3793E-4</v>
      </c>
      <c r="M549" s="10"/>
      <c r="N549" s="10">
        <f t="shared" si="130"/>
        <v>-0.18999999999999773</v>
      </c>
      <c r="O549" s="10">
        <f t="shared" si="131"/>
        <v>-4.6000000000000263E-2</v>
      </c>
      <c r="P549" s="10"/>
      <c r="Q549" s="10">
        <f t="shared" si="132"/>
        <v>-1.9000000000001004E-7</v>
      </c>
      <c r="R549" s="10">
        <f t="shared" si="133"/>
        <v>-4600</v>
      </c>
      <c r="S549" s="10"/>
      <c r="T549" s="10">
        <f t="shared" si="134"/>
        <v>290600</v>
      </c>
      <c r="U549" s="10"/>
      <c r="V549" s="10">
        <f t="shared" si="135"/>
        <v>36.768784309364086</v>
      </c>
      <c r="W549" s="10"/>
      <c r="X549" s="10">
        <f t="shared" si="136"/>
        <v>0.46329560996200275</v>
      </c>
      <c r="Y549" s="10">
        <f t="shared" si="137"/>
        <v>2.6414046971633121</v>
      </c>
      <c r="Z549" s="10"/>
      <c r="AA549" s="10">
        <f t="shared" si="138"/>
        <v>-6.9295768329597496E-3</v>
      </c>
      <c r="AB549" s="10">
        <f t="shared" si="139"/>
        <v>-1.8846358298540977E-4</v>
      </c>
      <c r="AC549" s="10"/>
      <c r="AD549" s="10">
        <f t="shared" si="140"/>
        <v>5.4632956099620031</v>
      </c>
      <c r="AE549" s="10">
        <f t="shared" si="141"/>
        <v>-3.3585953028366879</v>
      </c>
      <c r="AF549" s="10"/>
      <c r="AG549" s="10">
        <f t="shared" si="142"/>
        <v>-6.9295768329604712E-3</v>
      </c>
      <c r="AH549" s="10">
        <f t="shared" si="143"/>
        <v>-1.8846358298540977E-4</v>
      </c>
    </row>
    <row r="550" spans="1:34" x14ac:dyDescent="0.2">
      <c r="A550" s="10">
        <v>185</v>
      </c>
      <c r="B550" s="10">
        <v>437.74</v>
      </c>
      <c r="C550" s="10">
        <f t="shared" si="128"/>
        <v>4.3773999999999999E-4</v>
      </c>
      <c r="D550" s="10"/>
      <c r="E550" s="10">
        <v>2.86</v>
      </c>
      <c r="F550" s="10"/>
      <c r="G550" s="10">
        <v>2.722</v>
      </c>
      <c r="H550" s="10">
        <v>2.907</v>
      </c>
      <c r="I550" s="10">
        <v>2.64</v>
      </c>
      <c r="J550" s="10">
        <v>3.1720000000000002</v>
      </c>
      <c r="K550" s="10"/>
      <c r="L550" s="10">
        <f t="shared" si="129"/>
        <v>4.3773999999999999E-4</v>
      </c>
      <c r="M550" s="10"/>
      <c r="N550" s="10">
        <f t="shared" si="130"/>
        <v>-0.23000000000001819</v>
      </c>
      <c r="O550" s="10">
        <f t="shared" si="131"/>
        <v>-4.8000000000000043E-2</v>
      </c>
      <c r="P550" s="10"/>
      <c r="Q550" s="10">
        <f t="shared" si="132"/>
        <v>-2.3000000000004354E-7</v>
      </c>
      <c r="R550" s="10">
        <f t="shared" si="133"/>
        <v>-4800</v>
      </c>
      <c r="S550" s="10"/>
      <c r="T550" s="10">
        <f t="shared" si="134"/>
        <v>286000</v>
      </c>
      <c r="U550" s="10"/>
      <c r="V550" s="10">
        <f t="shared" si="135"/>
        <v>32.2047295535533</v>
      </c>
      <c r="W550" s="10"/>
      <c r="X550" s="10">
        <f t="shared" si="136"/>
        <v>0.456366033129043</v>
      </c>
      <c r="Y550" s="10">
        <f t="shared" si="137"/>
        <v>2.6412162335803266</v>
      </c>
      <c r="Z550" s="10"/>
      <c r="AA550" s="10">
        <f t="shared" si="138"/>
        <v>-7.3507167812567054E-3</v>
      </c>
      <c r="AB550" s="10">
        <f t="shared" si="139"/>
        <v>-2.28249604426356E-4</v>
      </c>
      <c r="AC550" s="10"/>
      <c r="AD550" s="10">
        <f t="shared" si="140"/>
        <v>5.4563660331290427</v>
      </c>
      <c r="AE550" s="10">
        <f t="shared" si="141"/>
        <v>-3.3587837664196734</v>
      </c>
      <c r="AF550" s="10"/>
      <c r="AG550" s="10">
        <f t="shared" si="142"/>
        <v>-7.3507167812563168E-3</v>
      </c>
      <c r="AH550" s="10">
        <f t="shared" si="143"/>
        <v>-2.28249604426356E-4</v>
      </c>
    </row>
    <row r="551" spans="1:34" x14ac:dyDescent="0.2">
      <c r="A551" s="10">
        <v>186</v>
      </c>
      <c r="B551" s="10">
        <v>437.51</v>
      </c>
      <c r="C551" s="10">
        <f t="shared" si="128"/>
        <v>4.3750999999999995E-4</v>
      </c>
      <c r="D551" s="10"/>
      <c r="E551" s="10">
        <v>2.8119999999999998</v>
      </c>
      <c r="F551" s="10"/>
      <c r="G551" s="10">
        <v>2.6789999999999998</v>
      </c>
      <c r="H551" s="10">
        <v>2.8639999999999999</v>
      </c>
      <c r="I551" s="10">
        <v>2.597</v>
      </c>
      <c r="J551" s="10">
        <v>3.105</v>
      </c>
      <c r="K551" s="10"/>
      <c r="L551" s="10">
        <f t="shared" si="129"/>
        <v>4.3750999999999995E-4</v>
      </c>
      <c r="M551" s="10"/>
      <c r="N551" s="10">
        <f t="shared" si="130"/>
        <v>-0.27999999999997272</v>
      </c>
      <c r="O551" s="10">
        <f t="shared" si="131"/>
        <v>-5.4999999999999716E-2</v>
      </c>
      <c r="P551" s="10"/>
      <c r="Q551" s="10">
        <f t="shared" si="132"/>
        <v>-2.7999999999996344E-7</v>
      </c>
      <c r="R551" s="10">
        <f t="shared" si="133"/>
        <v>-5500</v>
      </c>
      <c r="S551" s="10"/>
      <c r="T551" s="10">
        <f t="shared" si="134"/>
        <v>281200</v>
      </c>
      <c r="U551" s="10"/>
      <c r="V551" s="10">
        <f t="shared" si="135"/>
        <v>30.854643463180725</v>
      </c>
      <c r="W551" s="10"/>
      <c r="X551" s="10">
        <f t="shared" si="136"/>
        <v>0.4490153163477863</v>
      </c>
      <c r="Y551" s="10">
        <f t="shared" si="137"/>
        <v>2.6409879839759003</v>
      </c>
      <c r="Z551" s="10"/>
      <c r="AA551" s="10">
        <f t="shared" si="138"/>
        <v>-8.5785502420125948E-3</v>
      </c>
      <c r="AB551" s="10">
        <f t="shared" si="139"/>
        <v>-2.7803109286406169E-4</v>
      </c>
      <c r="AC551" s="10"/>
      <c r="AD551" s="10">
        <f t="shared" si="140"/>
        <v>5.4490153163477864</v>
      </c>
      <c r="AE551" s="10">
        <f t="shared" si="141"/>
        <v>-3.3590120160240997</v>
      </c>
      <c r="AF551" s="10"/>
      <c r="AG551" s="10">
        <f t="shared" si="142"/>
        <v>-8.5785502420128168E-3</v>
      </c>
      <c r="AH551" s="10">
        <f t="shared" si="143"/>
        <v>-2.7803109286450578E-4</v>
      </c>
    </row>
    <row r="552" spans="1:34" x14ac:dyDescent="0.2">
      <c r="A552" s="10">
        <v>187</v>
      </c>
      <c r="B552" s="10">
        <v>437.23</v>
      </c>
      <c r="C552" s="10">
        <f t="shared" si="128"/>
        <v>4.3722999999999999E-4</v>
      </c>
      <c r="D552" s="10"/>
      <c r="E552" s="10">
        <v>2.7570000000000001</v>
      </c>
      <c r="F552" s="10"/>
      <c r="G552" s="10">
        <v>2.629</v>
      </c>
      <c r="H552" s="10">
        <v>2.8239999999999998</v>
      </c>
      <c r="I552" s="10">
        <v>2.5550000000000002</v>
      </c>
      <c r="J552" s="10">
        <v>3.02</v>
      </c>
      <c r="K552" s="10"/>
      <c r="L552" s="10">
        <f t="shared" si="129"/>
        <v>4.3722999999999999E-4</v>
      </c>
      <c r="M552" s="10"/>
      <c r="N552" s="10">
        <f t="shared" si="130"/>
        <v>-0.31999999999999318</v>
      </c>
      <c r="O552" s="10">
        <f t="shared" si="131"/>
        <v>-5.600000000000005E-2</v>
      </c>
      <c r="P552" s="10"/>
      <c r="Q552" s="10">
        <f t="shared" si="132"/>
        <v>-3.1999999999999694E-7</v>
      </c>
      <c r="R552" s="10">
        <f t="shared" si="133"/>
        <v>-5600</v>
      </c>
      <c r="S552" s="10"/>
      <c r="T552" s="10">
        <f t="shared" si="134"/>
        <v>275700</v>
      </c>
      <c r="U552" s="10"/>
      <c r="V552" s="10">
        <f t="shared" si="135"/>
        <v>28.028556510591585</v>
      </c>
      <c r="W552" s="10"/>
      <c r="X552" s="10">
        <f t="shared" si="136"/>
        <v>0.4404367661057737</v>
      </c>
      <c r="Y552" s="10">
        <f t="shared" si="137"/>
        <v>2.6407099528830362</v>
      </c>
      <c r="Z552" s="10"/>
      <c r="AA552" s="10">
        <f t="shared" si="138"/>
        <v>-8.9121819183227702E-3</v>
      </c>
      <c r="AB552" s="10">
        <f t="shared" si="139"/>
        <v>-3.1796792371263649E-4</v>
      </c>
      <c r="AC552" s="10"/>
      <c r="AD552" s="10">
        <f t="shared" si="140"/>
        <v>5.4404367661057735</v>
      </c>
      <c r="AE552" s="10">
        <f t="shared" si="141"/>
        <v>-3.3592900471169642</v>
      </c>
      <c r="AF552" s="10"/>
      <c r="AG552" s="10">
        <f t="shared" si="142"/>
        <v>-8.9121819183226592E-3</v>
      </c>
      <c r="AH552" s="10">
        <f t="shared" si="143"/>
        <v>-3.179679237121924E-4</v>
      </c>
    </row>
    <row r="553" spans="1:34" x14ac:dyDescent="0.2">
      <c r="A553" s="10">
        <v>188</v>
      </c>
      <c r="B553" s="10">
        <v>436.91</v>
      </c>
      <c r="C553" s="10">
        <f t="shared" si="128"/>
        <v>4.3690999999999999E-4</v>
      </c>
      <c r="D553" s="10"/>
      <c r="E553" s="10">
        <v>2.7010000000000001</v>
      </c>
      <c r="F553" s="10"/>
      <c r="G553" s="10">
        <v>2.5760000000000001</v>
      </c>
      <c r="H553" s="10">
        <v>2.7730000000000001</v>
      </c>
      <c r="I553" s="10">
        <v>2.5139999999999998</v>
      </c>
      <c r="J553" s="10">
        <v>2.9409999999999998</v>
      </c>
      <c r="K553" s="10"/>
      <c r="L553" s="10">
        <f t="shared" si="129"/>
        <v>4.3690999999999999E-4</v>
      </c>
      <c r="M553" s="10"/>
      <c r="N553" s="10">
        <f t="shared" si="130"/>
        <v>-0.37000000000000455</v>
      </c>
      <c r="O553" s="10">
        <f t="shared" si="131"/>
        <v>-5.1000000000000156E-2</v>
      </c>
      <c r="P553" s="10"/>
      <c r="Q553" s="10">
        <f t="shared" si="132"/>
        <v>-3.6999999999997105E-7</v>
      </c>
      <c r="R553" s="10">
        <f t="shared" si="133"/>
        <v>-5100</v>
      </c>
      <c r="S553" s="10"/>
      <c r="T553" s="10">
        <f t="shared" si="134"/>
        <v>270100</v>
      </c>
      <c r="U553" s="10"/>
      <c r="V553" s="10">
        <f t="shared" si="135"/>
        <v>22.500111744491168</v>
      </c>
      <c r="W553" s="10"/>
      <c r="X553" s="10">
        <f t="shared" si="136"/>
        <v>0.43152458418745093</v>
      </c>
      <c r="Y553" s="10">
        <f t="shared" si="137"/>
        <v>2.6403919849593236</v>
      </c>
      <c r="Z553" s="10"/>
      <c r="AA553" s="10">
        <f t="shared" si="138"/>
        <v>-8.2787102506430843E-3</v>
      </c>
      <c r="AB553" s="10">
        <f t="shared" si="139"/>
        <v>-3.6794085045688263E-4</v>
      </c>
      <c r="AC553" s="10"/>
      <c r="AD553" s="10">
        <f t="shared" si="140"/>
        <v>5.4315245841874509</v>
      </c>
      <c r="AE553" s="10">
        <f t="shared" si="141"/>
        <v>-3.3596080150406764</v>
      </c>
      <c r="AF553" s="10"/>
      <c r="AG553" s="10">
        <f t="shared" si="142"/>
        <v>-8.2787102506429733E-3</v>
      </c>
      <c r="AH553" s="10">
        <f t="shared" si="143"/>
        <v>-3.6794085045688263E-4</v>
      </c>
    </row>
    <row r="554" spans="1:34" x14ac:dyDescent="0.2">
      <c r="A554" s="10">
        <v>189</v>
      </c>
      <c r="B554" s="10">
        <v>436.54</v>
      </c>
      <c r="C554" s="10">
        <f t="shared" si="128"/>
        <v>4.3654000000000002E-4</v>
      </c>
      <c r="D554" s="10"/>
      <c r="E554" s="10">
        <v>2.65</v>
      </c>
      <c r="F554" s="10"/>
      <c r="G554" s="10">
        <v>2.528</v>
      </c>
      <c r="H554" s="10">
        <v>2.7210000000000001</v>
      </c>
      <c r="I554" s="10">
        <v>2.4790000000000001</v>
      </c>
      <c r="J554" s="10">
        <v>2.8730000000000002</v>
      </c>
      <c r="K554" s="10"/>
      <c r="L554" s="10">
        <f t="shared" si="129"/>
        <v>4.3654000000000002E-4</v>
      </c>
      <c r="M554" s="10"/>
      <c r="N554" s="10">
        <f t="shared" si="130"/>
        <v>-0.40000000000003411</v>
      </c>
      <c r="O554" s="10">
        <f t="shared" si="131"/>
        <v>-4.5999999999999819E-2</v>
      </c>
      <c r="P554" s="10"/>
      <c r="Q554" s="10">
        <f t="shared" si="132"/>
        <v>-4.0000000000006393E-7</v>
      </c>
      <c r="R554" s="10">
        <f t="shared" si="133"/>
        <v>-4600</v>
      </c>
      <c r="S554" s="10"/>
      <c r="T554" s="10">
        <f t="shared" si="134"/>
        <v>265000</v>
      </c>
      <c r="U554" s="10"/>
      <c r="V554" s="10">
        <f t="shared" si="135"/>
        <v>19.101781001052981</v>
      </c>
      <c r="W554" s="10"/>
      <c r="X554" s="10">
        <f t="shared" si="136"/>
        <v>0.42324587393680785</v>
      </c>
      <c r="Y554" s="10">
        <f t="shared" si="137"/>
        <v>2.6400240441088667</v>
      </c>
      <c r="Z554" s="10"/>
      <c r="AA554" s="10">
        <f t="shared" si="138"/>
        <v>-7.6048940406535093E-3</v>
      </c>
      <c r="AB554" s="10">
        <f t="shared" si="139"/>
        <v>-3.981248680542393E-4</v>
      </c>
      <c r="AC554" s="10"/>
      <c r="AD554" s="10">
        <f t="shared" si="140"/>
        <v>5.4232458739368079</v>
      </c>
      <c r="AE554" s="10">
        <f t="shared" si="141"/>
        <v>-3.3599759558911333</v>
      </c>
      <c r="AF554" s="10"/>
      <c r="AG554" s="10">
        <f t="shared" si="142"/>
        <v>-7.6048940406536758E-3</v>
      </c>
      <c r="AH554" s="10">
        <f t="shared" si="143"/>
        <v>-3.9812486805468339E-4</v>
      </c>
    </row>
    <row r="555" spans="1:34" x14ac:dyDescent="0.2">
      <c r="A555" s="10">
        <v>190</v>
      </c>
      <c r="B555" s="10">
        <v>436.14</v>
      </c>
      <c r="C555" s="10">
        <f t="shared" si="128"/>
        <v>4.3613999999999995E-4</v>
      </c>
      <c r="D555" s="10"/>
      <c r="E555" s="10">
        <v>2.6040000000000001</v>
      </c>
      <c r="F555" s="10"/>
      <c r="G555" s="10">
        <v>2.4889999999999999</v>
      </c>
      <c r="H555" s="10">
        <v>2.6749999999999998</v>
      </c>
      <c r="I555" s="10">
        <v>2.44</v>
      </c>
      <c r="J555" s="10">
        <v>2.8119999999999998</v>
      </c>
      <c r="K555" s="10"/>
      <c r="L555" s="10">
        <f t="shared" si="129"/>
        <v>4.3613999999999995E-4</v>
      </c>
      <c r="M555" s="10"/>
      <c r="N555" s="10">
        <f t="shared" si="130"/>
        <v>-0.44999999999998863</v>
      </c>
      <c r="O555" s="10">
        <f t="shared" si="131"/>
        <v>-4.4999999999999929E-2</v>
      </c>
      <c r="P555" s="10"/>
      <c r="Q555" s="10">
        <f t="shared" si="132"/>
        <v>-4.4999999999998383E-7</v>
      </c>
      <c r="R555" s="10">
        <f t="shared" si="133"/>
        <v>-4499.9999999999709</v>
      </c>
      <c r="S555" s="10"/>
      <c r="T555" s="10">
        <f t="shared" si="134"/>
        <v>260400</v>
      </c>
      <c r="U555" s="10"/>
      <c r="V555" s="10">
        <f t="shared" si="135"/>
        <v>16.886538836672887</v>
      </c>
      <c r="W555" s="10"/>
      <c r="X555" s="10">
        <f t="shared" si="136"/>
        <v>0.41564097989615434</v>
      </c>
      <c r="Y555" s="10">
        <f t="shared" si="137"/>
        <v>2.6396259192408125</v>
      </c>
      <c r="Z555" s="10"/>
      <c r="AA555" s="10">
        <f t="shared" si="138"/>
        <v>-7.5706940089688701E-3</v>
      </c>
      <c r="AB555" s="10">
        <f t="shared" si="139"/>
        <v>-4.4832716059772793E-4</v>
      </c>
      <c r="AC555" s="10"/>
      <c r="AD555" s="10">
        <f t="shared" si="140"/>
        <v>5.4156409798961542</v>
      </c>
      <c r="AE555" s="10">
        <f t="shared" si="141"/>
        <v>-3.360374080759188</v>
      </c>
      <c r="AF555" s="10"/>
      <c r="AG555" s="10">
        <f t="shared" si="142"/>
        <v>-7.5706940089688146E-3</v>
      </c>
      <c r="AH555" s="10">
        <f t="shared" si="143"/>
        <v>-4.4832716059772793E-4</v>
      </c>
    </row>
    <row r="556" spans="1:34" x14ac:dyDescent="0.2">
      <c r="A556" s="10">
        <v>191</v>
      </c>
      <c r="B556" s="10">
        <v>435.69</v>
      </c>
      <c r="C556" s="10">
        <f t="shared" si="128"/>
        <v>4.3568999999999997E-4</v>
      </c>
      <c r="D556" s="10"/>
      <c r="E556" s="10">
        <v>2.5590000000000002</v>
      </c>
      <c r="F556" s="10"/>
      <c r="G556" s="10">
        <v>2.444</v>
      </c>
      <c r="H556" s="10">
        <v>2.6320000000000001</v>
      </c>
      <c r="I556" s="10">
        <v>2.3969999999999998</v>
      </c>
      <c r="J556" s="10">
        <v>2.76</v>
      </c>
      <c r="K556" s="10"/>
      <c r="L556" s="10">
        <f t="shared" si="129"/>
        <v>4.3568999999999997E-4</v>
      </c>
      <c r="M556" s="10"/>
      <c r="N556" s="10">
        <f t="shared" si="130"/>
        <v>-0.49000000000000909</v>
      </c>
      <c r="O556" s="10">
        <f t="shared" si="131"/>
        <v>-3.8000000000000256E-2</v>
      </c>
      <c r="P556" s="10"/>
      <c r="Q556" s="10">
        <f t="shared" si="132"/>
        <v>-4.9000000000001733E-7</v>
      </c>
      <c r="R556" s="10">
        <f t="shared" si="133"/>
        <v>-3800.0000000000291</v>
      </c>
      <c r="S556" s="10"/>
      <c r="T556" s="10">
        <f t="shared" si="134"/>
        <v>255900.00000000003</v>
      </c>
      <c r="U556" s="10"/>
      <c r="V556" s="10">
        <f t="shared" si="135"/>
        <v>13.295208815947127</v>
      </c>
      <c r="W556" s="10"/>
      <c r="X556" s="10">
        <f t="shared" si="136"/>
        <v>0.40807028588718547</v>
      </c>
      <c r="Y556" s="10">
        <f t="shared" si="137"/>
        <v>2.6391775920802147</v>
      </c>
      <c r="Z556" s="10"/>
      <c r="AA556" s="10">
        <f t="shared" si="138"/>
        <v>-6.4974402107395579E-3</v>
      </c>
      <c r="AB556" s="10">
        <f t="shared" si="139"/>
        <v>-4.8870539009104874E-4</v>
      </c>
      <c r="AC556" s="10"/>
      <c r="AD556" s="10">
        <f t="shared" si="140"/>
        <v>5.4080702858871854</v>
      </c>
      <c r="AE556" s="10">
        <f t="shared" si="141"/>
        <v>-3.3608224079197857</v>
      </c>
      <c r="AF556" s="10"/>
      <c r="AG556" s="10">
        <f t="shared" si="142"/>
        <v>-6.4974402107393914E-3</v>
      </c>
      <c r="AH556" s="10">
        <f t="shared" si="143"/>
        <v>-4.8870539009104874E-4</v>
      </c>
    </row>
    <row r="557" spans="1:34" x14ac:dyDescent="0.2">
      <c r="A557" s="10">
        <v>192</v>
      </c>
      <c r="B557" s="10">
        <v>435.2</v>
      </c>
      <c r="C557" s="10">
        <f t="shared" si="128"/>
        <v>4.3519999999999995E-4</v>
      </c>
      <c r="D557" s="10"/>
      <c r="E557" s="10">
        <v>2.5209999999999999</v>
      </c>
      <c r="F557" s="10"/>
      <c r="G557" s="10">
        <v>2.4089999999999998</v>
      </c>
      <c r="H557" s="10">
        <v>2.585</v>
      </c>
      <c r="I557" s="10">
        <v>2.3610000000000002</v>
      </c>
      <c r="J557" s="10">
        <v>2.7280000000000002</v>
      </c>
      <c r="K557" s="10"/>
      <c r="L557" s="10">
        <f t="shared" si="129"/>
        <v>4.3519999999999995E-4</v>
      </c>
      <c r="M557" s="10"/>
      <c r="N557" s="10">
        <f t="shared" si="130"/>
        <v>-0.53999999999996362</v>
      </c>
      <c r="O557" s="10">
        <f t="shared" si="131"/>
        <v>-2.1999999999999797E-2</v>
      </c>
      <c r="P557" s="10"/>
      <c r="Q557" s="10">
        <f t="shared" si="132"/>
        <v>-5.3999999999993723E-7</v>
      </c>
      <c r="R557" s="10">
        <f t="shared" si="133"/>
        <v>-2200</v>
      </c>
      <c r="S557" s="10"/>
      <c r="T557" s="10">
        <f t="shared" si="134"/>
        <v>252100</v>
      </c>
      <c r="U557" s="10"/>
      <c r="V557" s="10">
        <f t="shared" si="135"/>
        <v>7.0595543964580401</v>
      </c>
      <c r="W557" s="10"/>
      <c r="X557" s="10">
        <f t="shared" si="136"/>
        <v>0.40157284567644591</v>
      </c>
      <c r="Y557" s="10">
        <f t="shared" si="137"/>
        <v>2.6386888866901237</v>
      </c>
      <c r="Z557" s="10"/>
      <c r="AA557" s="10">
        <f t="shared" si="138"/>
        <v>-3.8065895499958535E-3</v>
      </c>
      <c r="AB557" s="10">
        <f t="shared" si="139"/>
        <v>-5.3921102327780801E-4</v>
      </c>
      <c r="AC557" s="10"/>
      <c r="AD557" s="10">
        <f t="shared" si="140"/>
        <v>5.401572845676446</v>
      </c>
      <c r="AE557" s="10">
        <f t="shared" si="141"/>
        <v>-3.3613111133098768</v>
      </c>
      <c r="AF557" s="10"/>
      <c r="AG557" s="10">
        <f t="shared" si="142"/>
        <v>-3.8065895499963531E-3</v>
      </c>
      <c r="AH557" s="10">
        <f t="shared" si="143"/>
        <v>-5.3921102327736392E-4</v>
      </c>
    </row>
    <row r="558" spans="1:34" x14ac:dyDescent="0.2">
      <c r="A558" s="10">
        <v>193</v>
      </c>
      <c r="B558" s="10">
        <v>434.66</v>
      </c>
      <c r="C558" s="10">
        <f t="shared" si="128"/>
        <v>4.3466000000000002E-4</v>
      </c>
      <c r="D558" s="10"/>
      <c r="E558" s="10">
        <v>2.4990000000000001</v>
      </c>
      <c r="F558" s="10"/>
      <c r="G558" s="10">
        <v>2.379</v>
      </c>
      <c r="H558" s="10">
        <v>2.5470000000000002</v>
      </c>
      <c r="I558" s="10">
        <v>2.3290000000000002</v>
      </c>
      <c r="J558" s="10">
        <v>2.7410000000000001</v>
      </c>
      <c r="K558" s="10"/>
      <c r="L558" s="10">
        <f t="shared" si="129"/>
        <v>4.3466000000000002E-4</v>
      </c>
      <c r="M558" s="10"/>
      <c r="N558" s="10">
        <f t="shared" si="130"/>
        <v>-0.57000000000005002</v>
      </c>
      <c r="O558" s="10">
        <f t="shared" si="131"/>
        <v>-2.2000000000000242E-2</v>
      </c>
      <c r="P558" s="10"/>
      <c r="Q558" s="10">
        <f t="shared" si="132"/>
        <v>-5.7000000000008433E-7</v>
      </c>
      <c r="R558" s="10">
        <f t="shared" si="133"/>
        <v>-2200</v>
      </c>
      <c r="S558" s="10"/>
      <c r="T558" s="10">
        <f t="shared" si="134"/>
        <v>249900</v>
      </c>
      <c r="U558" s="10"/>
      <c r="V558" s="10">
        <f t="shared" si="135"/>
        <v>6.7385280189991414</v>
      </c>
      <c r="W558" s="10"/>
      <c r="X558" s="10">
        <f t="shared" si="136"/>
        <v>0.39776625612645006</v>
      </c>
      <c r="Y558" s="10">
        <f t="shared" si="137"/>
        <v>2.6381496756668459</v>
      </c>
      <c r="Z558" s="10"/>
      <c r="AA558" s="10">
        <f t="shared" si="138"/>
        <v>-3.8402495406130721E-3</v>
      </c>
      <c r="AB558" s="10">
        <f t="shared" si="139"/>
        <v>-5.6989442349797415E-4</v>
      </c>
      <c r="AC558" s="10"/>
      <c r="AD558" s="10">
        <f t="shared" si="140"/>
        <v>5.3977662561264497</v>
      </c>
      <c r="AE558" s="10">
        <f t="shared" si="141"/>
        <v>-3.3618503243331541</v>
      </c>
      <c r="AF558" s="10"/>
      <c r="AG558" s="10">
        <f t="shared" si="142"/>
        <v>-3.8402495406124615E-3</v>
      </c>
      <c r="AH558" s="10">
        <f t="shared" si="143"/>
        <v>-5.6989442349797415E-4</v>
      </c>
    </row>
    <row r="559" spans="1:34" x14ac:dyDescent="0.2">
      <c r="A559" s="10">
        <v>194</v>
      </c>
      <c r="B559" s="10">
        <v>434.09</v>
      </c>
      <c r="C559" s="10">
        <f t="shared" si="128"/>
        <v>4.3408999999999993E-4</v>
      </c>
      <c r="D559" s="10"/>
      <c r="E559" s="10">
        <v>2.4769999999999999</v>
      </c>
      <c r="F559" s="10"/>
      <c r="G559" s="10">
        <v>2.343</v>
      </c>
      <c r="H559" s="10">
        <v>2.5009999999999999</v>
      </c>
      <c r="I559" s="10">
        <v>2.2970000000000002</v>
      </c>
      <c r="J559" s="10">
        <v>2.7679999999999998</v>
      </c>
      <c r="K559" s="10"/>
      <c r="L559" s="10">
        <f t="shared" si="129"/>
        <v>4.3408999999999993E-4</v>
      </c>
      <c r="M559" s="10"/>
      <c r="N559" s="10">
        <f t="shared" si="130"/>
        <v>-0.6199999999999477</v>
      </c>
      <c r="O559" s="10">
        <f t="shared" si="131"/>
        <v>-2.8000000000000025E-2</v>
      </c>
      <c r="P559" s="10"/>
      <c r="Q559" s="10">
        <f t="shared" si="132"/>
        <v>-6.1999999999995002E-7</v>
      </c>
      <c r="R559" s="10">
        <f t="shared" si="133"/>
        <v>-2800.0000000000291</v>
      </c>
      <c r="S559" s="10"/>
      <c r="T559" s="10">
        <f t="shared" si="134"/>
        <v>247700</v>
      </c>
      <c r="U559" s="10"/>
      <c r="V559" s="10">
        <f t="shared" si="135"/>
        <v>7.9538254833328974</v>
      </c>
      <c r="W559" s="10"/>
      <c r="X559" s="10">
        <f t="shared" si="136"/>
        <v>0.39392600658583699</v>
      </c>
      <c r="Y559" s="10">
        <f t="shared" si="137"/>
        <v>2.6375797812433479</v>
      </c>
      <c r="Z559" s="10"/>
      <c r="AA559" s="10">
        <f t="shared" si="138"/>
        <v>-4.9372214611229093E-3</v>
      </c>
      <c r="AB559" s="10">
        <f t="shared" si="139"/>
        <v>-6.2073545257801399E-4</v>
      </c>
      <c r="AC559" s="10"/>
      <c r="AD559" s="10">
        <f t="shared" si="140"/>
        <v>5.3939260065858372</v>
      </c>
      <c r="AE559" s="10">
        <f t="shared" si="141"/>
        <v>-3.3624202187566521</v>
      </c>
      <c r="AF559" s="10"/>
      <c r="AG559" s="10">
        <f t="shared" si="142"/>
        <v>-4.9372214611231868E-3</v>
      </c>
      <c r="AH559" s="10">
        <f t="shared" si="143"/>
        <v>-6.2073545257801399E-4</v>
      </c>
    </row>
    <row r="560" spans="1:34" x14ac:dyDescent="0.2">
      <c r="A560" s="10">
        <v>195</v>
      </c>
      <c r="B560" s="10">
        <v>433.47</v>
      </c>
      <c r="C560" s="10">
        <f t="shared" si="128"/>
        <v>4.3346999999999998E-4</v>
      </c>
      <c r="D560" s="10"/>
      <c r="E560" s="10">
        <v>2.4489999999999998</v>
      </c>
      <c r="F560" s="10"/>
      <c r="G560" s="10">
        <v>2.3050000000000002</v>
      </c>
      <c r="H560" s="10">
        <v>2.4620000000000002</v>
      </c>
      <c r="I560" s="10">
        <v>2.2629999999999999</v>
      </c>
      <c r="J560" s="10">
        <v>2.766</v>
      </c>
      <c r="K560" s="10"/>
      <c r="L560" s="10">
        <f t="shared" si="129"/>
        <v>4.3346999999999998E-4</v>
      </c>
      <c r="M560" s="10"/>
      <c r="N560" s="10">
        <f t="shared" si="130"/>
        <v>-0.67000000000001592</v>
      </c>
      <c r="O560" s="10">
        <f t="shared" si="131"/>
        <v>-3.6000000000000032E-2</v>
      </c>
      <c r="P560" s="10"/>
      <c r="Q560" s="10">
        <f t="shared" si="132"/>
        <v>-6.6999999999997834E-7</v>
      </c>
      <c r="R560" s="10">
        <f t="shared" si="133"/>
        <v>-3600</v>
      </c>
      <c r="S560" s="10"/>
      <c r="T560" s="10">
        <f t="shared" si="134"/>
        <v>244899.99999999997</v>
      </c>
      <c r="U560" s="10"/>
      <c r="V560" s="10">
        <f t="shared" si="135"/>
        <v>9.5735689245925748</v>
      </c>
      <c r="W560" s="10"/>
      <c r="X560" s="10">
        <f t="shared" si="136"/>
        <v>0.38898878512471408</v>
      </c>
      <c r="Y560" s="10">
        <f t="shared" si="137"/>
        <v>2.6369590457907699</v>
      </c>
      <c r="Z560" s="10"/>
      <c r="AA560" s="10">
        <f t="shared" si="138"/>
        <v>-6.4314632159283014E-3</v>
      </c>
      <c r="AB560" s="10">
        <f t="shared" si="139"/>
        <v>-6.7179369225689456E-4</v>
      </c>
      <c r="AC560" s="10"/>
      <c r="AD560" s="10">
        <f t="shared" si="140"/>
        <v>5.388988785124714</v>
      </c>
      <c r="AE560" s="10">
        <f t="shared" si="141"/>
        <v>-3.3630409542092301</v>
      </c>
      <c r="AF560" s="10"/>
      <c r="AG560" s="10">
        <f t="shared" si="142"/>
        <v>-6.4314632159279128E-3</v>
      </c>
      <c r="AH560" s="10">
        <f t="shared" si="143"/>
        <v>-6.7179369225689456E-4</v>
      </c>
    </row>
    <row r="561" spans="1:34" x14ac:dyDescent="0.2">
      <c r="A561" s="10">
        <v>196</v>
      </c>
      <c r="B561" s="10">
        <v>432.8</v>
      </c>
      <c r="C561" s="10">
        <f t="shared" si="128"/>
        <v>4.328E-4</v>
      </c>
      <c r="D561" s="10"/>
      <c r="E561" s="10">
        <v>2.4129999999999998</v>
      </c>
      <c r="F561" s="10"/>
      <c r="G561" s="10">
        <v>2.2690000000000001</v>
      </c>
      <c r="H561" s="10">
        <v>2.4289999999999998</v>
      </c>
      <c r="I561" s="10">
        <v>2.2330000000000001</v>
      </c>
      <c r="J561" s="10">
        <v>2.722</v>
      </c>
      <c r="K561" s="10"/>
      <c r="L561" s="10">
        <f t="shared" si="129"/>
        <v>4.328E-4</v>
      </c>
      <c r="M561" s="10"/>
      <c r="N561" s="10">
        <f t="shared" si="130"/>
        <v>-0.69999999999998863</v>
      </c>
      <c r="O561" s="10">
        <f t="shared" si="131"/>
        <v>-4.5999999999999819E-2</v>
      </c>
      <c r="P561" s="10"/>
      <c r="Q561" s="10">
        <f t="shared" si="132"/>
        <v>-7.0000000000001701E-7</v>
      </c>
      <c r="R561" s="10">
        <f t="shared" si="133"/>
        <v>-4599.9999999999709</v>
      </c>
      <c r="S561" s="10"/>
      <c r="T561" s="10">
        <f t="shared" si="134"/>
        <v>241299.99999999997</v>
      </c>
      <c r="U561" s="10"/>
      <c r="V561" s="10">
        <f t="shared" si="135"/>
        <v>11.890800825450993</v>
      </c>
      <c r="W561" s="10"/>
      <c r="X561" s="10">
        <f t="shared" si="136"/>
        <v>0.38255732190878577</v>
      </c>
      <c r="Y561" s="10">
        <f t="shared" si="137"/>
        <v>2.636287252098513</v>
      </c>
      <c r="Z561" s="10"/>
      <c r="AA561" s="10">
        <f t="shared" si="138"/>
        <v>-8.3590639797030408E-3</v>
      </c>
      <c r="AB561" s="10">
        <f t="shared" si="139"/>
        <v>-7.0298578728289485E-4</v>
      </c>
      <c r="AC561" s="10"/>
      <c r="AD561" s="10">
        <f t="shared" si="140"/>
        <v>5.3825573219087861</v>
      </c>
      <c r="AE561" s="10">
        <f t="shared" si="141"/>
        <v>-3.363712747901487</v>
      </c>
      <c r="AF561" s="10"/>
      <c r="AG561" s="10">
        <f t="shared" si="142"/>
        <v>-8.3590639797037625E-3</v>
      </c>
      <c r="AH561" s="10">
        <f t="shared" si="143"/>
        <v>-7.0298578728289485E-4</v>
      </c>
    </row>
    <row r="562" spans="1:34" x14ac:dyDescent="0.2">
      <c r="A562" s="10">
        <v>197</v>
      </c>
      <c r="B562" s="10">
        <v>432.1</v>
      </c>
      <c r="C562" s="10">
        <f t="shared" si="128"/>
        <v>4.3209999999999999E-4</v>
      </c>
      <c r="D562" s="10"/>
      <c r="E562" s="10">
        <v>2.367</v>
      </c>
      <c r="F562" s="10"/>
      <c r="G562" s="10">
        <v>2.2320000000000002</v>
      </c>
      <c r="H562" s="10">
        <v>2.391</v>
      </c>
      <c r="I562" s="10">
        <v>2.1960000000000002</v>
      </c>
      <c r="J562" s="10">
        <v>2.6480000000000001</v>
      </c>
      <c r="K562" s="10"/>
      <c r="L562" s="10">
        <f t="shared" si="129"/>
        <v>4.3209999999999999E-4</v>
      </c>
      <c r="M562" s="10"/>
      <c r="N562" s="10">
        <f t="shared" si="130"/>
        <v>-0.75</v>
      </c>
      <c r="O562" s="10">
        <f t="shared" si="131"/>
        <v>-5.699999999999994E-2</v>
      </c>
      <c r="P562" s="10"/>
      <c r="Q562" s="10">
        <f t="shared" si="132"/>
        <v>-7.4999999999999113E-7</v>
      </c>
      <c r="R562" s="10">
        <f t="shared" si="133"/>
        <v>-5700</v>
      </c>
      <c r="S562" s="10"/>
      <c r="T562" s="10">
        <f t="shared" si="134"/>
        <v>236700</v>
      </c>
      <c r="U562" s="10"/>
      <c r="V562" s="10">
        <f t="shared" si="135"/>
        <v>14.031522930558655</v>
      </c>
      <c r="W562" s="10"/>
      <c r="X562" s="10">
        <f t="shared" si="136"/>
        <v>0.37419825792908273</v>
      </c>
      <c r="Y562" s="10">
        <f t="shared" si="137"/>
        <v>2.6355842663112301</v>
      </c>
      <c r="Z562" s="10"/>
      <c r="AA562" s="10">
        <f t="shared" si="138"/>
        <v>-1.0586278036938401E-2</v>
      </c>
      <c r="AB562" s="10">
        <f t="shared" si="139"/>
        <v>-7.544639373309181E-4</v>
      </c>
      <c r="AC562" s="10"/>
      <c r="AD562" s="10">
        <f t="shared" si="140"/>
        <v>5.3741982579290823</v>
      </c>
      <c r="AE562" s="10">
        <f t="shared" si="141"/>
        <v>-3.3644157336887699</v>
      </c>
      <c r="AF562" s="10"/>
      <c r="AG562" s="10">
        <f t="shared" si="142"/>
        <v>-1.0586278036938346E-2</v>
      </c>
      <c r="AH562" s="10">
        <f t="shared" si="143"/>
        <v>-7.544639373309181E-4</v>
      </c>
    </row>
    <row r="563" spans="1:34" x14ac:dyDescent="0.2">
      <c r="A563" s="10">
        <v>198</v>
      </c>
      <c r="B563" s="10">
        <v>431.35</v>
      </c>
      <c r="C563" s="10">
        <f t="shared" si="128"/>
        <v>4.3135E-4</v>
      </c>
      <c r="D563" s="10"/>
      <c r="E563" s="10">
        <v>2.31</v>
      </c>
      <c r="F563" s="10"/>
      <c r="G563" s="10">
        <v>2.1949999999999998</v>
      </c>
      <c r="H563" s="10">
        <v>2.347</v>
      </c>
      <c r="I563" s="10">
        <v>2.16</v>
      </c>
      <c r="J563" s="10">
        <v>2.5409999999999999</v>
      </c>
      <c r="K563" s="10"/>
      <c r="L563" s="10">
        <f t="shared" si="129"/>
        <v>4.3135E-4</v>
      </c>
      <c r="M563" s="10"/>
      <c r="N563" s="10">
        <f t="shared" si="130"/>
        <v>-0.80000000000001137</v>
      </c>
      <c r="O563" s="10">
        <f t="shared" si="131"/>
        <v>-6.4999999999999947E-2</v>
      </c>
      <c r="P563" s="10"/>
      <c r="Q563" s="10">
        <f t="shared" si="132"/>
        <v>-8.0000000000001945E-7</v>
      </c>
      <c r="R563" s="10">
        <f t="shared" si="133"/>
        <v>-6500</v>
      </c>
      <c r="S563" s="10"/>
      <c r="T563" s="10">
        <f t="shared" si="134"/>
        <v>231000</v>
      </c>
      <c r="U563" s="10"/>
      <c r="V563" s="10">
        <f t="shared" si="135"/>
        <v>15.375216008577404</v>
      </c>
      <c r="W563" s="10"/>
      <c r="X563" s="10">
        <f t="shared" si="136"/>
        <v>0.36361197989214433</v>
      </c>
      <c r="Y563" s="10">
        <f t="shared" si="137"/>
        <v>2.6348298023738992</v>
      </c>
      <c r="Z563" s="10"/>
      <c r="AA563" s="10">
        <f t="shared" si="138"/>
        <v>-1.2395634552802348E-2</v>
      </c>
      <c r="AB563" s="10">
        <f t="shared" si="139"/>
        <v>-8.062088068152562E-4</v>
      </c>
      <c r="AC563" s="10"/>
      <c r="AD563" s="10">
        <f t="shared" si="140"/>
        <v>5.363611979892144</v>
      </c>
      <c r="AE563" s="10">
        <f t="shared" si="141"/>
        <v>-3.3651701976261008</v>
      </c>
      <c r="AF563" s="10"/>
      <c r="AG563" s="10">
        <f t="shared" si="142"/>
        <v>-1.2395634552802015E-2</v>
      </c>
      <c r="AH563" s="10">
        <f t="shared" si="143"/>
        <v>-8.062088068152562E-4</v>
      </c>
    </row>
    <row r="564" spans="1:34" x14ac:dyDescent="0.2">
      <c r="A564" s="10">
        <v>199</v>
      </c>
      <c r="B564" s="10">
        <v>430.55</v>
      </c>
      <c r="C564" s="10">
        <f t="shared" si="128"/>
        <v>4.3054999999999998E-4</v>
      </c>
      <c r="D564" s="10"/>
      <c r="E564" s="10">
        <v>2.2450000000000001</v>
      </c>
      <c r="F564" s="10"/>
      <c r="G564" s="10">
        <v>2.16</v>
      </c>
      <c r="H564" s="10">
        <v>2.3090000000000002</v>
      </c>
      <c r="I564" s="10">
        <v>2.1280000000000001</v>
      </c>
      <c r="J564" s="10">
        <v>2.3849999999999998</v>
      </c>
      <c r="K564" s="10"/>
      <c r="L564" s="10">
        <f t="shared" si="129"/>
        <v>4.3054999999999998E-4</v>
      </c>
      <c r="M564" s="10"/>
      <c r="N564" s="10">
        <f t="shared" si="130"/>
        <v>-0.82999999999998408</v>
      </c>
      <c r="O564" s="10">
        <f t="shared" si="131"/>
        <v>-7.1000000000000174E-2</v>
      </c>
      <c r="P564" s="10"/>
      <c r="Q564" s="10">
        <f t="shared" si="132"/>
        <v>-8.299999999999497E-7</v>
      </c>
      <c r="R564" s="10">
        <f t="shared" si="133"/>
        <v>-7100</v>
      </c>
      <c r="S564" s="10"/>
      <c r="T564" s="10">
        <f t="shared" si="134"/>
        <v>224500</v>
      </c>
      <c r="U564" s="10"/>
      <c r="V564" s="10">
        <f t="shared" si="135"/>
        <v>16.654372461043653</v>
      </c>
      <c r="W564" s="10"/>
      <c r="X564" s="10">
        <f t="shared" si="136"/>
        <v>0.35121634533934198</v>
      </c>
      <c r="Y564" s="10">
        <f t="shared" si="137"/>
        <v>2.6340235935670839</v>
      </c>
      <c r="Z564" s="10"/>
      <c r="AA564" s="10">
        <f t="shared" si="138"/>
        <v>-1.3956805589066257E-2</v>
      </c>
      <c r="AB564" s="10">
        <f t="shared" si="139"/>
        <v>-8.3802650755604446E-4</v>
      </c>
      <c r="AC564" s="10"/>
      <c r="AD564" s="10">
        <f t="shared" si="140"/>
        <v>5.351216345339342</v>
      </c>
      <c r="AE564" s="10">
        <f t="shared" si="141"/>
        <v>-3.3659764064329161</v>
      </c>
      <c r="AF564" s="10"/>
      <c r="AG564" s="10">
        <f t="shared" si="142"/>
        <v>-1.3956805589065979E-2</v>
      </c>
      <c r="AH564" s="10">
        <f t="shared" si="143"/>
        <v>-8.3802650755604446E-4</v>
      </c>
    </row>
    <row r="565" spans="1:34" x14ac:dyDescent="0.2">
      <c r="A565" s="10">
        <v>200</v>
      </c>
      <c r="B565" s="10">
        <v>429.72</v>
      </c>
      <c r="C565" s="10">
        <f t="shared" si="128"/>
        <v>4.2972000000000003E-4</v>
      </c>
      <c r="D565" s="10"/>
      <c r="E565" s="10">
        <v>2.1739999999999999</v>
      </c>
      <c r="F565" s="10"/>
      <c r="G565" s="10">
        <v>2.1269999999999998</v>
      </c>
      <c r="H565" s="10">
        <v>2.2730000000000001</v>
      </c>
      <c r="I565" s="10">
        <v>2.0990000000000002</v>
      </c>
      <c r="J565" s="10">
        <v>2.198</v>
      </c>
      <c r="K565" s="10"/>
      <c r="L565" s="10">
        <f t="shared" si="129"/>
        <v>4.2972000000000003E-4</v>
      </c>
      <c r="M565" s="10"/>
      <c r="N565" s="10">
        <f t="shared" si="130"/>
        <v>-0.8800000000000523</v>
      </c>
      <c r="O565" s="10">
        <f t="shared" si="131"/>
        <v>-6.2999999999999723E-2</v>
      </c>
      <c r="P565" s="10"/>
      <c r="Q565" s="10">
        <f t="shared" si="132"/>
        <v>-8.8000000000008644E-7</v>
      </c>
      <c r="R565" s="10">
        <f t="shared" si="133"/>
        <v>-6299.9999999999709</v>
      </c>
      <c r="S565" s="10"/>
      <c r="T565" s="10">
        <f t="shared" si="134"/>
        <v>217400</v>
      </c>
      <c r="U565" s="10"/>
      <c r="V565" s="10">
        <f t="shared" si="135"/>
        <v>14.3452739239809</v>
      </c>
      <c r="W565" s="10"/>
      <c r="X565" s="10">
        <f t="shared" si="136"/>
        <v>0.33725953975027573</v>
      </c>
      <c r="Y565" s="10">
        <f t="shared" si="137"/>
        <v>2.6331855670595279</v>
      </c>
      <c r="Z565" s="10"/>
      <c r="AA565" s="10">
        <f t="shared" si="138"/>
        <v>-1.2771306442619312E-2</v>
      </c>
      <c r="AB565" s="10">
        <f t="shared" si="139"/>
        <v>-8.9027971932065242E-4</v>
      </c>
      <c r="AC565" s="10"/>
      <c r="AD565" s="10">
        <f t="shared" si="140"/>
        <v>5.337259539750276</v>
      </c>
      <c r="AE565" s="10">
        <f t="shared" si="141"/>
        <v>-3.3668144329404721</v>
      </c>
      <c r="AF565" s="10"/>
      <c r="AG565" s="10">
        <f t="shared" si="142"/>
        <v>-1.277130644261959E-2</v>
      </c>
      <c r="AH565" s="10">
        <f t="shared" si="143"/>
        <v>-8.9027971932065242E-4</v>
      </c>
    </row>
    <row r="566" spans="1:34" x14ac:dyDescent="0.2">
      <c r="A566" s="10">
        <v>201</v>
      </c>
      <c r="B566" s="10">
        <v>428.84</v>
      </c>
      <c r="C566" s="10">
        <f t="shared" si="128"/>
        <v>4.2883999999999994E-4</v>
      </c>
      <c r="D566" s="10"/>
      <c r="E566" s="10">
        <v>2.1110000000000002</v>
      </c>
      <c r="F566" s="10"/>
      <c r="G566" s="10">
        <v>2.1059999999999999</v>
      </c>
      <c r="H566" s="10">
        <v>2.2400000000000002</v>
      </c>
      <c r="I566" s="10">
        <v>2.0699999999999998</v>
      </c>
      <c r="J566" s="10">
        <v>2.0289999999999999</v>
      </c>
      <c r="K566" s="10"/>
      <c r="L566" s="10">
        <f t="shared" si="129"/>
        <v>4.2883999999999994E-4</v>
      </c>
      <c r="M566" s="10"/>
      <c r="N566" s="10">
        <f t="shared" si="130"/>
        <v>-0.91999999999995907</v>
      </c>
      <c r="O566" s="10">
        <f t="shared" si="131"/>
        <v>-6.1000000000000387E-2</v>
      </c>
      <c r="P566" s="10"/>
      <c r="Q566" s="10">
        <f t="shared" si="132"/>
        <v>-9.1999999999995731E-7</v>
      </c>
      <c r="R566" s="10">
        <f t="shared" si="133"/>
        <v>-6100.0000000000582</v>
      </c>
      <c r="S566" s="10"/>
      <c r="T566" s="10">
        <f t="shared" si="134"/>
        <v>211100.00000000003</v>
      </c>
      <c r="U566" s="10"/>
      <c r="V566" s="10">
        <f t="shared" si="135"/>
        <v>13.653199053537932</v>
      </c>
      <c r="W566" s="10"/>
      <c r="X566" s="10">
        <f t="shared" si="136"/>
        <v>0.32448823330765642</v>
      </c>
      <c r="Y566" s="10">
        <f t="shared" si="137"/>
        <v>2.6322952873402072</v>
      </c>
      <c r="Z566" s="10"/>
      <c r="AA566" s="10">
        <f t="shared" si="138"/>
        <v>-1.273437225190216E-2</v>
      </c>
      <c r="AB566" s="10">
        <f t="shared" si="139"/>
        <v>-9.3270245324639234E-4</v>
      </c>
      <c r="AC566" s="10"/>
      <c r="AD566" s="10">
        <f t="shared" si="140"/>
        <v>5.3244882333076564</v>
      </c>
      <c r="AE566" s="10">
        <f t="shared" si="141"/>
        <v>-3.3677047126597928</v>
      </c>
      <c r="AF566" s="10"/>
      <c r="AG566" s="10">
        <f t="shared" si="142"/>
        <v>-1.2734372251902215E-2</v>
      </c>
      <c r="AH566" s="10">
        <f t="shared" si="143"/>
        <v>-9.3270245324683643E-4</v>
      </c>
    </row>
    <row r="567" spans="1:34" x14ac:dyDescent="0.2">
      <c r="A567" s="10">
        <v>202</v>
      </c>
      <c r="B567" s="10">
        <v>427.92</v>
      </c>
      <c r="C567" s="10">
        <f t="shared" si="128"/>
        <v>4.2791999999999998E-4</v>
      </c>
      <c r="D567" s="10"/>
      <c r="E567" s="10">
        <v>2.0499999999999998</v>
      </c>
      <c r="F567" s="10"/>
      <c r="G567" s="10">
        <v>2.0779999999999998</v>
      </c>
      <c r="H567" s="10">
        <v>2.2090000000000001</v>
      </c>
      <c r="I567" s="10">
        <v>2.0379999999999998</v>
      </c>
      <c r="J567" s="10">
        <v>1.8759999999999999</v>
      </c>
      <c r="K567" s="10"/>
      <c r="L567" s="10">
        <f t="shared" si="129"/>
        <v>4.2791999999999998E-4</v>
      </c>
      <c r="M567" s="10"/>
      <c r="N567" s="10">
        <f t="shared" si="130"/>
        <v>-0.96000000000003638</v>
      </c>
      <c r="O567" s="10">
        <f t="shared" si="131"/>
        <v>-5.9999999999999831E-2</v>
      </c>
      <c r="P567" s="10"/>
      <c r="Q567" s="10">
        <f t="shared" si="132"/>
        <v>-9.6000000000004502E-7</v>
      </c>
      <c r="R567" s="10">
        <f t="shared" si="133"/>
        <v>-5999.9999999999709</v>
      </c>
      <c r="S567" s="10"/>
      <c r="T567" s="10">
        <f t="shared" si="134"/>
        <v>204999.99999999997</v>
      </c>
      <c r="U567" s="10"/>
      <c r="V567" s="10">
        <f t="shared" si="135"/>
        <v>13.226214443158224</v>
      </c>
      <c r="W567" s="10"/>
      <c r="X567" s="10">
        <f t="shared" si="136"/>
        <v>0.31175386105575426</v>
      </c>
      <c r="Y567" s="10">
        <f t="shared" si="137"/>
        <v>2.6313625848869608</v>
      </c>
      <c r="Z567" s="10"/>
      <c r="AA567" s="10">
        <f t="shared" si="138"/>
        <v>-1.2900784646047603E-2</v>
      </c>
      <c r="AB567" s="10">
        <f t="shared" si="139"/>
        <v>-9.7539509142974268E-4</v>
      </c>
      <c r="AC567" s="10"/>
      <c r="AD567" s="10">
        <f t="shared" si="140"/>
        <v>5.3117538610557542</v>
      </c>
      <c r="AE567" s="10">
        <f t="shared" si="141"/>
        <v>-3.3686374151130396</v>
      </c>
      <c r="AF567" s="10"/>
      <c r="AG567" s="10">
        <f t="shared" si="142"/>
        <v>-1.2900784646047825E-2</v>
      </c>
      <c r="AH567" s="10">
        <f t="shared" si="143"/>
        <v>-9.7539509142929859E-4</v>
      </c>
    </row>
    <row r="568" spans="1:34" x14ac:dyDescent="0.2">
      <c r="A568" s="10">
        <v>203</v>
      </c>
      <c r="B568" s="10">
        <v>426.96</v>
      </c>
      <c r="C568" s="10">
        <f t="shared" si="128"/>
        <v>4.2695999999999994E-4</v>
      </c>
      <c r="D568" s="10"/>
      <c r="E568" s="10">
        <v>1.99</v>
      </c>
      <c r="F568" s="10"/>
      <c r="G568" s="10">
        <v>2.0419999999999998</v>
      </c>
      <c r="H568" s="10">
        <v>2.1779999999999999</v>
      </c>
      <c r="I568" s="10">
        <v>2.0019999999999998</v>
      </c>
      <c r="J568" s="10">
        <v>1.7370000000000001</v>
      </c>
      <c r="K568" s="10"/>
      <c r="L568" s="10">
        <f t="shared" si="129"/>
        <v>4.2695999999999994E-4</v>
      </c>
      <c r="M568" s="10"/>
      <c r="N568" s="10">
        <f t="shared" si="130"/>
        <v>-1.0099999999999909</v>
      </c>
      <c r="O568" s="10">
        <f t="shared" si="131"/>
        <v>-4.8999999999999932E-2</v>
      </c>
      <c r="P568" s="10"/>
      <c r="Q568" s="10">
        <f t="shared" si="132"/>
        <v>-1.0099999999999649E-6</v>
      </c>
      <c r="R568" s="10">
        <f t="shared" si="133"/>
        <v>-4900</v>
      </c>
      <c r="S568" s="10"/>
      <c r="T568" s="10">
        <f t="shared" si="134"/>
        <v>199000</v>
      </c>
      <c r="U568" s="10"/>
      <c r="V568" s="10">
        <f t="shared" si="135"/>
        <v>10.526819114428553</v>
      </c>
      <c r="W568" s="10"/>
      <c r="X568" s="10">
        <f t="shared" si="136"/>
        <v>0.29885307640970665</v>
      </c>
      <c r="Y568" s="10">
        <f t="shared" si="137"/>
        <v>2.6303871897955311</v>
      </c>
      <c r="Z568" s="10"/>
      <c r="AA568" s="10">
        <f t="shared" si="138"/>
        <v>-1.0827541021343812E-2</v>
      </c>
      <c r="AB568" s="10">
        <f t="shared" si="139"/>
        <v>-1.0285672151906233E-3</v>
      </c>
      <c r="AC568" s="10"/>
      <c r="AD568" s="10">
        <f t="shared" si="140"/>
        <v>5.2988530764097064</v>
      </c>
      <c r="AE568" s="10">
        <f t="shared" si="141"/>
        <v>-3.3696128102044689</v>
      </c>
      <c r="AF568" s="10"/>
      <c r="AG568" s="10">
        <f t="shared" si="142"/>
        <v>-1.0827541021343201E-2</v>
      </c>
      <c r="AH568" s="10">
        <f t="shared" si="143"/>
        <v>-1.0285672151906233E-3</v>
      </c>
    </row>
    <row r="569" spans="1:34" x14ac:dyDescent="0.2">
      <c r="A569" s="10">
        <v>204</v>
      </c>
      <c r="B569" s="10">
        <v>425.95</v>
      </c>
      <c r="C569" s="10">
        <f t="shared" si="128"/>
        <v>4.2594999999999997E-4</v>
      </c>
      <c r="D569" s="10"/>
      <c r="E569" s="10">
        <v>1.9410000000000001</v>
      </c>
      <c r="F569" s="10"/>
      <c r="G569" s="10">
        <v>2.008</v>
      </c>
      <c r="H569" s="10">
        <v>2.1389999999999998</v>
      </c>
      <c r="I569" s="10">
        <v>1.974</v>
      </c>
      <c r="J569" s="10">
        <v>1.643</v>
      </c>
      <c r="K569" s="10"/>
      <c r="L569" s="10">
        <f t="shared" si="129"/>
        <v>4.2594999999999997E-4</v>
      </c>
      <c r="M569" s="10"/>
      <c r="N569" s="10">
        <f t="shared" si="130"/>
        <v>-1.0500000000000114</v>
      </c>
      <c r="O569" s="10">
        <f t="shared" si="131"/>
        <v>-3.2000000000000028E-2</v>
      </c>
      <c r="P569" s="10"/>
      <c r="Q569" s="10">
        <f t="shared" si="132"/>
        <v>-1.0499999999999984E-6</v>
      </c>
      <c r="R569" s="10">
        <f t="shared" si="133"/>
        <v>-3200</v>
      </c>
      <c r="S569" s="10"/>
      <c r="T569" s="10">
        <f t="shared" si="134"/>
        <v>194100</v>
      </c>
      <c r="U569" s="10"/>
      <c r="V569" s="10">
        <f t="shared" si="135"/>
        <v>6.7353897819753277</v>
      </c>
      <c r="W569" s="10"/>
      <c r="X569" s="10">
        <f t="shared" si="136"/>
        <v>0.28802553538836284</v>
      </c>
      <c r="Y569" s="10">
        <f t="shared" si="137"/>
        <v>2.6293586225803405</v>
      </c>
      <c r="Z569" s="10"/>
      <c r="AA569" s="10">
        <f t="shared" si="138"/>
        <v>-7.2196069946960373E-3</v>
      </c>
      <c r="AB569" s="10">
        <f t="shared" si="139"/>
        <v>-1.0718914908260935E-3</v>
      </c>
      <c r="AC569" s="10"/>
      <c r="AD569" s="10">
        <f t="shared" si="140"/>
        <v>5.2880255353883632</v>
      </c>
      <c r="AE569" s="10">
        <f t="shared" si="141"/>
        <v>-3.3706413774196595</v>
      </c>
      <c r="AF569" s="10"/>
      <c r="AG569" s="10">
        <f t="shared" si="142"/>
        <v>-7.2196069946963704E-3</v>
      </c>
      <c r="AH569" s="10">
        <f t="shared" si="143"/>
        <v>-1.0718914908260935E-3</v>
      </c>
    </row>
    <row r="570" spans="1:34" x14ac:dyDescent="0.2">
      <c r="A570" s="10">
        <v>205</v>
      </c>
      <c r="B570" s="10">
        <v>424.9</v>
      </c>
      <c r="C570" s="10">
        <f t="shared" si="128"/>
        <v>4.2489999999999997E-4</v>
      </c>
      <c r="D570" s="10"/>
      <c r="E570" s="10">
        <v>1.909</v>
      </c>
      <c r="F570" s="10"/>
      <c r="G570" s="10">
        <v>1.9770000000000001</v>
      </c>
      <c r="H570" s="10">
        <v>2.1</v>
      </c>
      <c r="I570" s="10">
        <v>1.948</v>
      </c>
      <c r="J570" s="10">
        <v>1.613</v>
      </c>
      <c r="K570" s="10"/>
      <c r="L570" s="10">
        <f t="shared" si="129"/>
        <v>4.2489999999999997E-4</v>
      </c>
      <c r="M570" s="10"/>
      <c r="N570" s="10">
        <f t="shared" si="130"/>
        <v>-1.0999999999999659</v>
      </c>
      <c r="O570" s="10">
        <f t="shared" si="131"/>
        <v>-1.1000000000000121E-2</v>
      </c>
      <c r="P570" s="10"/>
      <c r="Q570" s="10">
        <f t="shared" si="132"/>
        <v>-1.0999999999999725E-6</v>
      </c>
      <c r="R570" s="10">
        <f t="shared" si="133"/>
        <v>-1100</v>
      </c>
      <c r="S570" s="10"/>
      <c r="T570" s="10">
        <f t="shared" si="134"/>
        <v>190900</v>
      </c>
      <c r="U570" s="10"/>
      <c r="V570" s="10">
        <f t="shared" si="135"/>
        <v>2.2293193764776897</v>
      </c>
      <c r="W570" s="10"/>
      <c r="X570" s="10">
        <f t="shared" si="136"/>
        <v>0.2808059283936668</v>
      </c>
      <c r="Y570" s="10">
        <f t="shared" si="137"/>
        <v>2.6282867310895144</v>
      </c>
      <c r="Z570" s="10"/>
      <c r="AA570" s="10">
        <f t="shared" si="138"/>
        <v>-2.5097203023929371E-3</v>
      </c>
      <c r="AB570" s="10">
        <f t="shared" si="139"/>
        <v>-1.1257787147385123E-3</v>
      </c>
      <c r="AC570" s="10"/>
      <c r="AD570" s="10">
        <f t="shared" si="140"/>
        <v>5.2808059283936668</v>
      </c>
      <c r="AE570" s="10">
        <f t="shared" si="141"/>
        <v>-3.3717132689104856</v>
      </c>
      <c r="AF570" s="10"/>
      <c r="AG570" s="10">
        <f t="shared" si="142"/>
        <v>-2.509720302392715E-3</v>
      </c>
      <c r="AH570" s="10">
        <f t="shared" si="143"/>
        <v>-1.1257787147385123E-3</v>
      </c>
    </row>
    <row r="571" spans="1:34" x14ac:dyDescent="0.2">
      <c r="A571" s="10">
        <v>206</v>
      </c>
      <c r="B571" s="10">
        <v>423.8</v>
      </c>
      <c r="C571" s="10">
        <f t="shared" si="128"/>
        <v>4.238E-4</v>
      </c>
      <c r="D571" s="10"/>
      <c r="E571" s="10">
        <v>1.8979999999999999</v>
      </c>
      <c r="F571" s="10"/>
      <c r="G571" s="10">
        <v>1.9510000000000001</v>
      </c>
      <c r="H571" s="10">
        <v>2.069</v>
      </c>
      <c r="I571" s="10">
        <v>1.9179999999999999</v>
      </c>
      <c r="J571" s="10">
        <v>1.653</v>
      </c>
      <c r="K571" s="10"/>
      <c r="L571" s="10">
        <f t="shared" si="129"/>
        <v>4.238E-4</v>
      </c>
      <c r="M571" s="10"/>
      <c r="N571" s="10">
        <f t="shared" si="130"/>
        <v>-1.1299999999999955</v>
      </c>
      <c r="O571" s="10">
        <f t="shared" si="131"/>
        <v>1.0000000000001119E-3</v>
      </c>
      <c r="P571" s="10"/>
      <c r="Q571" s="10">
        <f t="shared" si="132"/>
        <v>-1.1300000000000112E-6</v>
      </c>
      <c r="R571" s="10">
        <f t="shared" si="133"/>
        <v>100</v>
      </c>
      <c r="S571" s="10"/>
      <c r="T571" s="10">
        <f t="shared" si="134"/>
        <v>189800</v>
      </c>
      <c r="U571" s="10"/>
      <c r="V571" s="10">
        <f t="shared" si="135"/>
        <v>-0.19728418959905797</v>
      </c>
      <c r="W571" s="10"/>
      <c r="X571" s="10">
        <f t="shared" si="136"/>
        <v>0.27829620809127387</v>
      </c>
      <c r="Y571" s="10">
        <f t="shared" si="137"/>
        <v>2.6271609523747759</v>
      </c>
      <c r="Z571" s="10"/>
      <c r="AA571" s="10">
        <f t="shared" si="138"/>
        <v>2.2875664574367738E-4</v>
      </c>
      <c r="AB571" s="10">
        <f t="shared" si="139"/>
        <v>-1.1595285268839461E-3</v>
      </c>
      <c r="AC571" s="10"/>
      <c r="AD571" s="10">
        <f t="shared" si="140"/>
        <v>5.2782962080912741</v>
      </c>
      <c r="AE571" s="10">
        <f t="shared" si="141"/>
        <v>-3.3728390476252241</v>
      </c>
      <c r="AF571" s="10"/>
      <c r="AG571" s="10">
        <f t="shared" si="142"/>
        <v>2.287566457432888E-4</v>
      </c>
      <c r="AH571" s="10">
        <f t="shared" si="143"/>
        <v>-1.1595285268839461E-3</v>
      </c>
    </row>
    <row r="572" spans="1:34" x14ac:dyDescent="0.2">
      <c r="A572" s="10">
        <v>207</v>
      </c>
      <c r="B572" s="10">
        <v>422.67</v>
      </c>
      <c r="C572" s="10">
        <f t="shared" si="128"/>
        <v>4.2266999999999999E-4</v>
      </c>
      <c r="D572" s="10"/>
      <c r="E572" s="10">
        <v>1.899</v>
      </c>
      <c r="F572" s="10"/>
      <c r="G572" s="10">
        <v>1.9259999999999999</v>
      </c>
      <c r="H572" s="10">
        <v>2.0419999999999998</v>
      </c>
      <c r="I572" s="10">
        <v>1.8859999999999999</v>
      </c>
      <c r="J572" s="10">
        <v>1.74</v>
      </c>
      <c r="K572" s="10"/>
      <c r="L572" s="10">
        <f t="shared" si="129"/>
        <v>4.2266999999999999E-4</v>
      </c>
      <c r="M572" s="10"/>
      <c r="N572" s="10">
        <f t="shared" si="130"/>
        <v>-1.1800000000000068</v>
      </c>
      <c r="O572" s="10">
        <f t="shared" si="131"/>
        <v>1.0000000000000009E-2</v>
      </c>
      <c r="P572" s="10"/>
      <c r="Q572" s="10">
        <f t="shared" si="132"/>
        <v>-1.1799999999999853E-6</v>
      </c>
      <c r="R572" s="10">
        <f t="shared" si="133"/>
        <v>1000</v>
      </c>
      <c r="S572" s="10"/>
      <c r="T572" s="10">
        <f t="shared" si="134"/>
        <v>189900</v>
      </c>
      <c r="U572" s="10"/>
      <c r="V572" s="10">
        <f t="shared" si="135"/>
        <v>-1.8786528598845258</v>
      </c>
      <c r="W572" s="10"/>
      <c r="X572" s="10">
        <f t="shared" si="136"/>
        <v>0.27852496473701754</v>
      </c>
      <c r="Y572" s="10">
        <f t="shared" si="137"/>
        <v>2.6260014238478919</v>
      </c>
      <c r="Z572" s="10"/>
      <c r="AA572" s="10">
        <f t="shared" si="138"/>
        <v>2.2809636566492597E-3</v>
      </c>
      <c r="AB572" s="10">
        <f t="shared" si="139"/>
        <v>-1.214148555784611E-3</v>
      </c>
      <c r="AC572" s="10"/>
      <c r="AD572" s="10">
        <f t="shared" si="140"/>
        <v>5.2785249647370174</v>
      </c>
      <c r="AE572" s="10">
        <f t="shared" si="141"/>
        <v>-3.3739985761521081</v>
      </c>
      <c r="AF572" s="10"/>
      <c r="AG572" s="10">
        <f t="shared" si="142"/>
        <v>2.2809636566494262E-3</v>
      </c>
      <c r="AH572" s="10">
        <f t="shared" si="143"/>
        <v>-1.214148555784611E-3</v>
      </c>
    </row>
    <row r="573" spans="1:34" x14ac:dyDescent="0.2">
      <c r="A573" s="10">
        <v>208</v>
      </c>
      <c r="B573" s="10">
        <v>421.49</v>
      </c>
      <c r="C573" s="10">
        <f t="shared" si="128"/>
        <v>4.2149E-4</v>
      </c>
      <c r="D573" s="10"/>
      <c r="E573" s="10">
        <v>1.909</v>
      </c>
      <c r="F573" s="10"/>
      <c r="G573" s="10">
        <v>1.9019999999999999</v>
      </c>
      <c r="H573" s="10">
        <v>2.0150000000000001</v>
      </c>
      <c r="I573" s="10">
        <v>1.8560000000000001</v>
      </c>
      <c r="J573" s="10">
        <v>1.863</v>
      </c>
      <c r="K573" s="10"/>
      <c r="L573" s="10">
        <f t="shared" si="129"/>
        <v>4.2149E-4</v>
      </c>
      <c r="M573" s="10"/>
      <c r="N573" s="10">
        <f t="shared" si="130"/>
        <v>-1.2300000000000182</v>
      </c>
      <c r="O573" s="10">
        <f t="shared" si="131"/>
        <v>2.2999999999999909E-2</v>
      </c>
      <c r="P573" s="10"/>
      <c r="Q573" s="10">
        <f t="shared" si="132"/>
        <v>-1.2300000000000136E-6</v>
      </c>
      <c r="R573" s="10">
        <f t="shared" si="133"/>
        <v>2300</v>
      </c>
      <c r="S573" s="10"/>
      <c r="T573" s="10">
        <f t="shared" si="134"/>
        <v>190900</v>
      </c>
      <c r="U573" s="10"/>
      <c r="V573" s="10">
        <f t="shared" si="135"/>
        <v>-4.0979478205385798</v>
      </c>
      <c r="W573" s="10"/>
      <c r="X573" s="10">
        <f t="shared" si="136"/>
        <v>0.2808059283936668</v>
      </c>
      <c r="Y573" s="10">
        <f t="shared" si="137"/>
        <v>2.6247872752921073</v>
      </c>
      <c r="Z573" s="10"/>
      <c r="AA573" s="10">
        <f t="shared" si="138"/>
        <v>5.2011936858077368E-3</v>
      </c>
      <c r="AB573" s="10">
        <f t="shared" si="139"/>
        <v>-1.2692191100480699E-3</v>
      </c>
      <c r="AC573" s="10"/>
      <c r="AD573" s="10">
        <f t="shared" si="140"/>
        <v>5.2808059283936668</v>
      </c>
      <c r="AE573" s="10">
        <f t="shared" si="141"/>
        <v>-3.3752127247078927</v>
      </c>
      <c r="AF573" s="10"/>
      <c r="AG573" s="10">
        <f t="shared" si="142"/>
        <v>5.2011936858074037E-3</v>
      </c>
      <c r="AH573" s="10">
        <f t="shared" si="143"/>
        <v>-1.2692191100480699E-3</v>
      </c>
    </row>
    <row r="574" spans="1:34" x14ac:dyDescent="0.2">
      <c r="A574" s="10">
        <v>209</v>
      </c>
      <c r="B574" s="10">
        <v>420.26</v>
      </c>
      <c r="C574" s="10">
        <f t="shared" si="128"/>
        <v>4.2025999999999999E-4</v>
      </c>
      <c r="D574" s="10"/>
      <c r="E574" s="10">
        <v>1.9319999999999999</v>
      </c>
      <c r="F574" s="10"/>
      <c r="G574" s="10">
        <v>1.88</v>
      </c>
      <c r="H574" s="10">
        <v>1.982</v>
      </c>
      <c r="I574" s="10">
        <v>1.83</v>
      </c>
      <c r="J574" s="10">
        <v>2.0339999999999998</v>
      </c>
      <c r="K574" s="10"/>
      <c r="L574" s="10">
        <f t="shared" si="129"/>
        <v>4.2025999999999999E-4</v>
      </c>
      <c r="M574" s="10"/>
      <c r="N574" s="10">
        <f t="shared" si="130"/>
        <v>-1.2599999999999909</v>
      </c>
      <c r="O574" s="10">
        <f t="shared" si="131"/>
        <v>2.7000000000000135E-2</v>
      </c>
      <c r="P574" s="10"/>
      <c r="Q574" s="10">
        <f t="shared" si="132"/>
        <v>-1.2599999999999981E-6</v>
      </c>
      <c r="R574" s="10">
        <f t="shared" si="133"/>
        <v>2700</v>
      </c>
      <c r="S574" s="10"/>
      <c r="T574" s="10">
        <f t="shared" si="134"/>
        <v>193200</v>
      </c>
      <c r="U574" s="10"/>
      <c r="V574" s="10">
        <f t="shared" si="135"/>
        <v>-4.6220555139237538</v>
      </c>
      <c r="W574" s="10"/>
      <c r="X574" s="10">
        <f t="shared" si="136"/>
        <v>0.28600712207947454</v>
      </c>
      <c r="Y574" s="10">
        <f t="shared" si="137"/>
        <v>2.6235180561820592</v>
      </c>
      <c r="Z574" s="10"/>
      <c r="AA574" s="10">
        <f t="shared" si="138"/>
        <v>6.0273139152618449E-3</v>
      </c>
      <c r="AB574" s="10">
        <f t="shared" si="139"/>
        <v>-1.304033215764111E-3</v>
      </c>
      <c r="AC574" s="10"/>
      <c r="AD574" s="10">
        <f t="shared" si="140"/>
        <v>5.2860071220794742</v>
      </c>
      <c r="AE574" s="10">
        <f t="shared" si="141"/>
        <v>-3.3764819438179408</v>
      </c>
      <c r="AF574" s="10"/>
      <c r="AG574" s="10">
        <f t="shared" si="142"/>
        <v>6.0273139152622335E-3</v>
      </c>
      <c r="AH574" s="10">
        <f t="shared" si="143"/>
        <v>-1.304033215764111E-3</v>
      </c>
    </row>
    <row r="575" spans="1:34" x14ac:dyDescent="0.2">
      <c r="A575" s="10">
        <v>210</v>
      </c>
      <c r="B575" s="10">
        <v>419</v>
      </c>
      <c r="C575" s="10">
        <f t="shared" si="128"/>
        <v>4.1899999999999999E-4</v>
      </c>
      <c r="D575" s="10"/>
      <c r="E575" s="10">
        <v>1.9590000000000001</v>
      </c>
      <c r="F575" s="10"/>
      <c r="G575" s="10">
        <v>1.857</v>
      </c>
      <c r="H575" s="10">
        <v>1.9530000000000001</v>
      </c>
      <c r="I575" s="10">
        <v>1.806</v>
      </c>
      <c r="J575" s="10">
        <v>2.2210000000000001</v>
      </c>
      <c r="K575" s="10"/>
      <c r="L575" s="10">
        <f t="shared" si="129"/>
        <v>4.1899999999999999E-4</v>
      </c>
      <c r="M575" s="10"/>
      <c r="N575" s="10">
        <f t="shared" si="130"/>
        <v>-1.3100000000000023</v>
      </c>
      <c r="O575" s="10">
        <f t="shared" si="131"/>
        <v>2.0000000000000018E-2</v>
      </c>
      <c r="P575" s="10"/>
      <c r="Q575" s="10">
        <f t="shared" si="132"/>
        <v>-1.3100000000000264E-6</v>
      </c>
      <c r="R575" s="10">
        <f t="shared" si="133"/>
        <v>2000</v>
      </c>
      <c r="S575" s="10"/>
      <c r="T575" s="10">
        <f t="shared" si="134"/>
        <v>195900</v>
      </c>
      <c r="U575" s="10"/>
      <c r="V575" s="10">
        <f t="shared" si="135"/>
        <v>-3.2437766685605478</v>
      </c>
      <c r="W575" s="10"/>
      <c r="X575" s="10">
        <f t="shared" si="136"/>
        <v>0.29203443599473639</v>
      </c>
      <c r="Y575" s="10">
        <f t="shared" si="137"/>
        <v>2.6222140229662951</v>
      </c>
      <c r="Z575" s="10"/>
      <c r="AA575" s="10">
        <f t="shared" si="138"/>
        <v>4.4113582116598882E-3</v>
      </c>
      <c r="AB575" s="10">
        <f t="shared" si="139"/>
        <v>-1.3599451079402414E-3</v>
      </c>
      <c r="AC575" s="10"/>
      <c r="AD575" s="10">
        <f t="shared" si="140"/>
        <v>5.2920344359947364</v>
      </c>
      <c r="AE575" s="10">
        <f t="shared" si="141"/>
        <v>-3.3777859770337049</v>
      </c>
      <c r="AF575" s="10"/>
      <c r="AG575" s="10">
        <f t="shared" si="142"/>
        <v>4.4113582116596106E-3</v>
      </c>
      <c r="AH575" s="10">
        <f t="shared" si="143"/>
        <v>-1.3599451079402414E-3</v>
      </c>
    </row>
    <row r="576" spans="1:34" x14ac:dyDescent="0.2">
      <c r="A576" s="10">
        <v>211</v>
      </c>
      <c r="B576" s="10">
        <v>417.69</v>
      </c>
      <c r="C576" s="10">
        <f t="shared" si="128"/>
        <v>4.1768999999999997E-4</v>
      </c>
      <c r="D576" s="10"/>
      <c r="E576" s="10">
        <v>1.9790000000000001</v>
      </c>
      <c r="F576" s="10"/>
      <c r="G576" s="10">
        <v>1.835</v>
      </c>
      <c r="H576" s="10">
        <v>1.93</v>
      </c>
      <c r="I576" s="10">
        <v>1.7809999999999999</v>
      </c>
      <c r="J576" s="10">
        <v>2.3719999999999999</v>
      </c>
      <c r="K576" s="10"/>
      <c r="L576" s="10">
        <f t="shared" si="129"/>
        <v>4.1768999999999997E-4</v>
      </c>
      <c r="M576" s="10"/>
      <c r="N576" s="10">
        <f t="shared" si="130"/>
        <v>-1.3600000000000136</v>
      </c>
      <c r="O576" s="10">
        <f t="shared" si="131"/>
        <v>-1.0000000000001119E-3</v>
      </c>
      <c r="P576" s="10"/>
      <c r="Q576" s="10">
        <f t="shared" si="132"/>
        <v>-1.3600000000000005E-6</v>
      </c>
      <c r="R576" s="10">
        <f t="shared" si="133"/>
        <v>-100</v>
      </c>
      <c r="S576" s="10"/>
      <c r="T576" s="10">
        <f t="shared" si="134"/>
        <v>197900</v>
      </c>
      <c r="U576" s="10"/>
      <c r="V576" s="10">
        <f t="shared" si="135"/>
        <v>0.1549783850144982</v>
      </c>
      <c r="W576" s="10"/>
      <c r="X576" s="10">
        <f t="shared" si="136"/>
        <v>0.29644579420639627</v>
      </c>
      <c r="Y576" s="10">
        <f t="shared" si="137"/>
        <v>2.6208540778583549</v>
      </c>
      <c r="Z576" s="10"/>
      <c r="AA576" s="10">
        <f t="shared" si="138"/>
        <v>-2.1950694523570347E-4</v>
      </c>
      <c r="AB576" s="10">
        <f t="shared" si="139"/>
        <v>-1.4163713553667634E-3</v>
      </c>
      <c r="AC576" s="10"/>
      <c r="AD576" s="10">
        <f t="shared" si="140"/>
        <v>5.2964457942063961</v>
      </c>
      <c r="AE576" s="10">
        <f t="shared" si="141"/>
        <v>-3.3791459221416451</v>
      </c>
      <c r="AF576" s="10"/>
      <c r="AG576" s="10">
        <f t="shared" si="142"/>
        <v>-2.1950694523553693E-4</v>
      </c>
      <c r="AH576" s="10">
        <f t="shared" si="143"/>
        <v>-1.4163713553667634E-3</v>
      </c>
    </row>
    <row r="577" spans="1:34" x14ac:dyDescent="0.2">
      <c r="A577" s="10">
        <v>212</v>
      </c>
      <c r="B577" s="10">
        <v>416.33</v>
      </c>
      <c r="C577" s="10">
        <f t="shared" si="128"/>
        <v>4.1632999999999997E-4</v>
      </c>
      <c r="D577" s="10"/>
      <c r="E577" s="10">
        <v>1.978</v>
      </c>
      <c r="F577" s="10"/>
      <c r="G577" s="10">
        <v>1.8080000000000001</v>
      </c>
      <c r="H577" s="10">
        <v>1.907</v>
      </c>
      <c r="I577" s="10">
        <v>1.7549999999999999</v>
      </c>
      <c r="J577" s="10">
        <v>2.444</v>
      </c>
      <c r="K577" s="10"/>
      <c r="L577" s="10">
        <f t="shared" si="129"/>
        <v>4.1632999999999997E-4</v>
      </c>
      <c r="M577" s="10"/>
      <c r="N577" s="10">
        <f t="shared" si="130"/>
        <v>-1.3899999999999864</v>
      </c>
      <c r="O577" s="10">
        <f t="shared" si="131"/>
        <v>-6.0000000000000053E-3</v>
      </c>
      <c r="P577" s="10"/>
      <c r="Q577" s="10">
        <f t="shared" si="132"/>
        <v>-1.389999999999985E-6</v>
      </c>
      <c r="R577" s="10">
        <f t="shared" si="133"/>
        <v>-600</v>
      </c>
      <c r="S577" s="10"/>
      <c r="T577" s="10">
        <f t="shared" si="134"/>
        <v>197800</v>
      </c>
      <c r="U577" s="10"/>
      <c r="V577" s="10">
        <f t="shared" si="135"/>
        <v>0.90840892222280145</v>
      </c>
      <c r="W577" s="10"/>
      <c r="X577" s="10">
        <f t="shared" si="136"/>
        <v>0.29622628726116057</v>
      </c>
      <c r="Y577" s="10">
        <f t="shared" si="137"/>
        <v>2.6194377065029881</v>
      </c>
      <c r="Z577" s="10"/>
      <c r="AA577" s="10">
        <f t="shared" si="138"/>
        <v>-1.3193766559681519E-3</v>
      </c>
      <c r="AB577" s="10">
        <f t="shared" si="139"/>
        <v>-1.4524038939862649E-3</v>
      </c>
      <c r="AC577" s="10"/>
      <c r="AD577" s="10">
        <f t="shared" si="140"/>
        <v>5.2962262872611605</v>
      </c>
      <c r="AE577" s="10">
        <f t="shared" si="141"/>
        <v>-3.3805622934970119</v>
      </c>
      <c r="AF577" s="10"/>
      <c r="AG577" s="10">
        <f t="shared" si="142"/>
        <v>-1.3193766559682629E-3</v>
      </c>
      <c r="AH577" s="10">
        <f t="shared" si="143"/>
        <v>-1.4524038939862649E-3</v>
      </c>
    </row>
    <row r="578" spans="1:34" x14ac:dyDescent="0.2">
      <c r="A578" s="10">
        <v>213</v>
      </c>
      <c r="B578" s="10">
        <v>414.94</v>
      </c>
      <c r="C578" s="10">
        <f t="shared" si="128"/>
        <v>4.1493999999999998E-4</v>
      </c>
      <c r="D578" s="10"/>
      <c r="E578" s="10">
        <v>1.972</v>
      </c>
      <c r="F578" s="10"/>
      <c r="G578" s="10">
        <v>1.786</v>
      </c>
      <c r="H578" s="10">
        <v>1.8819999999999999</v>
      </c>
      <c r="I578" s="10">
        <v>1.7270000000000001</v>
      </c>
      <c r="J578" s="10">
        <v>2.4910000000000001</v>
      </c>
      <c r="K578" s="10"/>
      <c r="L578" s="10">
        <f t="shared" si="129"/>
        <v>4.1493999999999998E-4</v>
      </c>
      <c r="M578" s="10"/>
      <c r="N578" s="10">
        <f t="shared" si="130"/>
        <v>-1.4399999999999977</v>
      </c>
      <c r="O578" s="10">
        <f t="shared" si="131"/>
        <v>-1.4000000000000012E-2</v>
      </c>
      <c r="P578" s="10"/>
      <c r="Q578" s="10">
        <f t="shared" si="132"/>
        <v>-1.4400000000000133E-6</v>
      </c>
      <c r="R578" s="10">
        <f t="shared" si="133"/>
        <v>-1400</v>
      </c>
      <c r="S578" s="10"/>
      <c r="T578" s="10">
        <f t="shared" si="134"/>
        <v>197200</v>
      </c>
      <c r="U578" s="10"/>
      <c r="V578" s="10">
        <f t="shared" si="135"/>
        <v>2.0494411543747</v>
      </c>
      <c r="W578" s="10"/>
      <c r="X578" s="10">
        <f t="shared" si="136"/>
        <v>0.29490691060519242</v>
      </c>
      <c r="Y578" s="10">
        <f t="shared" si="137"/>
        <v>2.6179853026090019</v>
      </c>
      <c r="Z578" s="10"/>
      <c r="AA578" s="10">
        <f t="shared" si="138"/>
        <v>-3.0942231380733931E-3</v>
      </c>
      <c r="AB578" s="10">
        <f t="shared" si="139"/>
        <v>-1.5097887204365001E-3</v>
      </c>
      <c r="AC578" s="10"/>
      <c r="AD578" s="10">
        <f t="shared" si="140"/>
        <v>5.2949069106051923</v>
      </c>
      <c r="AE578" s="10">
        <f t="shared" si="141"/>
        <v>-3.3820146973909981</v>
      </c>
      <c r="AF578" s="10"/>
      <c r="AG578" s="10">
        <f t="shared" si="142"/>
        <v>-3.0942231380732821E-3</v>
      </c>
      <c r="AH578" s="10">
        <f t="shared" si="143"/>
        <v>-1.5097887204365001E-3</v>
      </c>
    </row>
    <row r="579" spans="1:34" x14ac:dyDescent="0.2">
      <c r="A579" s="10">
        <v>214</v>
      </c>
      <c r="B579" s="10">
        <v>413.5</v>
      </c>
      <c r="C579" s="10">
        <f t="shared" si="128"/>
        <v>4.1349999999999997E-4</v>
      </c>
      <c r="D579" s="10"/>
      <c r="E579" s="10">
        <v>1.958</v>
      </c>
      <c r="F579" s="10"/>
      <c r="G579" s="10">
        <v>1.76</v>
      </c>
      <c r="H579" s="10">
        <v>1.8560000000000001</v>
      </c>
      <c r="I579" s="10">
        <v>1.6990000000000001</v>
      </c>
      <c r="J579" s="10">
        <v>2.5169999999999999</v>
      </c>
      <c r="K579" s="10"/>
      <c r="L579" s="10">
        <f t="shared" si="129"/>
        <v>4.1349999999999997E-4</v>
      </c>
      <c r="M579" s="10"/>
      <c r="N579" s="10">
        <f t="shared" si="130"/>
        <v>-1.4800000000000182</v>
      </c>
      <c r="O579" s="10">
        <f t="shared" si="131"/>
        <v>-2.4999999999999911E-2</v>
      </c>
      <c r="P579" s="10"/>
      <c r="Q579" s="10">
        <f t="shared" si="132"/>
        <v>-1.4799999999999926E-6</v>
      </c>
      <c r="R579" s="10">
        <f t="shared" si="133"/>
        <v>-2500</v>
      </c>
      <c r="S579" s="10"/>
      <c r="T579" s="10">
        <f t="shared" si="134"/>
        <v>195800</v>
      </c>
      <c r="U579" s="10"/>
      <c r="V579" s="10">
        <f t="shared" si="135"/>
        <v>3.5838528770413252</v>
      </c>
      <c r="W579" s="10"/>
      <c r="X579" s="10">
        <f t="shared" si="136"/>
        <v>0.29181268746711903</v>
      </c>
      <c r="Y579" s="10">
        <f t="shared" si="137"/>
        <v>2.6164755138885654</v>
      </c>
      <c r="Z579" s="10"/>
      <c r="AA579" s="10">
        <f t="shared" si="138"/>
        <v>-5.5808334385660241E-3</v>
      </c>
      <c r="AB579" s="10">
        <f t="shared" si="139"/>
        <v>-1.5572161107164639E-3</v>
      </c>
      <c r="AC579" s="10"/>
      <c r="AD579" s="10">
        <f t="shared" si="140"/>
        <v>5.291812687467119</v>
      </c>
      <c r="AE579" s="10">
        <f t="shared" si="141"/>
        <v>-3.3835244861114346</v>
      </c>
      <c r="AF579" s="10"/>
      <c r="AG579" s="10">
        <f t="shared" si="142"/>
        <v>-5.5808334385663017E-3</v>
      </c>
      <c r="AH579" s="10">
        <f t="shared" si="143"/>
        <v>-1.5572161107164639E-3</v>
      </c>
    </row>
    <row r="580" spans="1:34" x14ac:dyDescent="0.2">
      <c r="A580" s="10">
        <v>215</v>
      </c>
      <c r="B580" s="10">
        <v>412.02</v>
      </c>
      <c r="C580" s="10">
        <f t="shared" si="128"/>
        <v>4.1201999999999998E-4</v>
      </c>
      <c r="D580" s="10"/>
      <c r="E580" s="10">
        <v>1.9330000000000001</v>
      </c>
      <c r="F580" s="10"/>
      <c r="G580" s="10">
        <v>1.738</v>
      </c>
      <c r="H580" s="10">
        <v>1.83</v>
      </c>
      <c r="I580" s="10">
        <v>1.677</v>
      </c>
      <c r="J580" s="10">
        <v>2.488</v>
      </c>
      <c r="K580" s="10"/>
      <c r="L580" s="10">
        <f t="shared" si="129"/>
        <v>4.1201999999999998E-4</v>
      </c>
      <c r="M580" s="10"/>
      <c r="N580" s="10">
        <f t="shared" si="130"/>
        <v>-1.5299999999999727</v>
      </c>
      <c r="O580" s="10">
        <f t="shared" si="131"/>
        <v>-3.5000000000000142E-2</v>
      </c>
      <c r="P580" s="10"/>
      <c r="Q580" s="10">
        <f t="shared" si="132"/>
        <v>-1.5299999999999667E-6</v>
      </c>
      <c r="R580" s="10">
        <f t="shared" si="133"/>
        <v>-3500</v>
      </c>
      <c r="S580" s="10"/>
      <c r="T580" s="10">
        <f t="shared" si="134"/>
        <v>193300</v>
      </c>
      <c r="U580" s="10"/>
      <c r="V580" s="10">
        <f t="shared" si="135"/>
        <v>4.9115348600759257</v>
      </c>
      <c r="W580" s="10"/>
      <c r="X580" s="10">
        <f t="shared" si="136"/>
        <v>0.286231854028553</v>
      </c>
      <c r="Y580" s="10">
        <f t="shared" si="137"/>
        <v>2.6149182977778489</v>
      </c>
      <c r="Z580" s="10"/>
      <c r="AA580" s="10">
        <f t="shared" si="138"/>
        <v>-7.9356459372791344E-3</v>
      </c>
      <c r="AB580" s="10">
        <f t="shared" si="139"/>
        <v>-1.6157160975858176E-3</v>
      </c>
      <c r="AC580" s="10"/>
      <c r="AD580" s="10">
        <f t="shared" si="140"/>
        <v>5.2862318540285527</v>
      </c>
      <c r="AE580" s="10">
        <f t="shared" si="141"/>
        <v>-3.3850817022221511</v>
      </c>
      <c r="AF580" s="10"/>
      <c r="AG580" s="10">
        <f t="shared" si="142"/>
        <v>-7.9356459372785793E-3</v>
      </c>
      <c r="AH580" s="10">
        <f t="shared" si="143"/>
        <v>-1.6157160975858176E-3</v>
      </c>
    </row>
    <row r="581" spans="1:34" x14ac:dyDescent="0.2">
      <c r="A581" s="10">
        <v>216</v>
      </c>
      <c r="B581" s="10">
        <v>410.49</v>
      </c>
      <c r="C581" s="10">
        <f t="shared" si="128"/>
        <v>4.1049000000000001E-4</v>
      </c>
      <c r="D581" s="10"/>
      <c r="E581" s="10">
        <v>1.8979999999999999</v>
      </c>
      <c r="F581" s="10"/>
      <c r="G581" s="10">
        <v>1.718</v>
      </c>
      <c r="H581" s="10">
        <v>1.8049999999999999</v>
      </c>
      <c r="I581" s="10">
        <v>1.653</v>
      </c>
      <c r="J581" s="10">
        <v>2.415</v>
      </c>
      <c r="K581" s="10"/>
      <c r="L581" s="10">
        <f t="shared" si="129"/>
        <v>4.1049000000000001E-4</v>
      </c>
      <c r="M581" s="10"/>
      <c r="N581" s="10">
        <f t="shared" si="130"/>
        <v>-1.5699999999999932</v>
      </c>
      <c r="O581" s="10">
        <f t="shared" si="131"/>
        <v>-3.599999999999981E-2</v>
      </c>
      <c r="P581" s="10"/>
      <c r="Q581" s="10">
        <f t="shared" si="132"/>
        <v>-1.5700000000000002E-6</v>
      </c>
      <c r="R581" s="10">
        <f t="shared" si="133"/>
        <v>-3600</v>
      </c>
      <c r="S581" s="10"/>
      <c r="T581" s="10">
        <f t="shared" si="134"/>
        <v>189800</v>
      </c>
      <c r="U581" s="10"/>
      <c r="V581" s="10">
        <f t="shared" si="135"/>
        <v>4.9972261381726515</v>
      </c>
      <c r="W581" s="10"/>
      <c r="X581" s="10">
        <f t="shared" si="136"/>
        <v>0.27829620809127387</v>
      </c>
      <c r="Y581" s="10">
        <f t="shared" si="137"/>
        <v>2.6133025816802631</v>
      </c>
      <c r="Z581" s="10"/>
      <c r="AA581" s="10">
        <f t="shared" si="138"/>
        <v>-8.316531445950015E-3</v>
      </c>
      <c r="AB581" s="10">
        <f t="shared" si="139"/>
        <v>-1.6642295577584676E-3</v>
      </c>
      <c r="AC581" s="10"/>
      <c r="AD581" s="10">
        <f t="shared" si="140"/>
        <v>5.2782962080912741</v>
      </c>
      <c r="AE581" s="10">
        <f t="shared" si="141"/>
        <v>-3.3866974183197369</v>
      </c>
      <c r="AF581" s="10"/>
      <c r="AG581" s="10">
        <f t="shared" si="142"/>
        <v>-8.3165314459501261E-3</v>
      </c>
      <c r="AH581" s="10">
        <f t="shared" si="143"/>
        <v>-1.6642295577584676E-3</v>
      </c>
    </row>
    <row r="582" spans="1:34" x14ac:dyDescent="0.2">
      <c r="A582" s="10">
        <v>217</v>
      </c>
      <c r="B582" s="10">
        <v>408.92</v>
      </c>
      <c r="C582" s="10">
        <f t="shared" ref="C582:C645" si="144">B582*10^-6</f>
        <v>4.0892000000000001E-4</v>
      </c>
      <c r="D582" s="10"/>
      <c r="E582" s="10">
        <v>1.8620000000000001</v>
      </c>
      <c r="F582" s="10"/>
      <c r="G582" s="10">
        <v>1.7010000000000001</v>
      </c>
      <c r="H582" s="10">
        <v>1.7789999999999999</v>
      </c>
      <c r="I582" s="10">
        <v>1.633</v>
      </c>
      <c r="J582" s="10">
        <v>2.3359999999999999</v>
      </c>
      <c r="K582" s="10"/>
      <c r="L582" s="10">
        <f t="shared" ref="L582:L645" si="145">C582</f>
        <v>4.0892000000000001E-4</v>
      </c>
      <c r="M582" s="10"/>
      <c r="N582" s="10">
        <f t="shared" ref="N582:N645" si="146">B583-B582</f>
        <v>-1.6100000000000136</v>
      </c>
      <c r="O582" s="10">
        <f t="shared" ref="O582:O645" si="147">E583-E582</f>
        <v>-4.1000000000000147E-2</v>
      </c>
      <c r="P582" s="10"/>
      <c r="Q582" s="10">
        <f t="shared" ref="Q582:Q645" si="148">L583-L582</f>
        <v>-1.6100000000000337E-6</v>
      </c>
      <c r="R582" s="10">
        <f t="shared" ref="R582:R645" si="149">T583-T582</f>
        <v>-4100</v>
      </c>
      <c r="S582" s="10"/>
      <c r="T582" s="10">
        <f t="shared" ref="T582:T645" si="150">E582*10^5</f>
        <v>186200</v>
      </c>
      <c r="U582" s="10"/>
      <c r="V582" s="10">
        <f t="shared" ref="V582:V645" si="151">((AD583-AD582)/(AE583-AE582))</f>
        <v>5.6439894424976025</v>
      </c>
      <c r="W582" s="10"/>
      <c r="X582" s="10">
        <f t="shared" ref="X582:X645" si="152">LOG(E582)</f>
        <v>0.26997967664532385</v>
      </c>
      <c r="Y582" s="10">
        <f t="shared" ref="Y582:Y645" si="153">LOG(B582)</f>
        <v>2.6116383521225046</v>
      </c>
      <c r="Z582" s="10"/>
      <c r="AA582" s="10">
        <f t="shared" ref="AA582:AA645" si="154">X583-X582</f>
        <v>-9.6697308504038459E-3</v>
      </c>
      <c r="AB582" s="10">
        <f t="shared" ref="AB582:AB645" si="155">Y583-Y582</f>
        <v>-1.7132794008425378E-3</v>
      </c>
      <c r="AC582" s="10"/>
      <c r="AD582" s="10">
        <f t="shared" ref="AD582:AD645" si="156">LOG(T582)</f>
        <v>5.269979676645324</v>
      </c>
      <c r="AE582" s="10">
        <f t="shared" ref="AE582:AE645" si="157">LOG(C582)</f>
        <v>-3.3883616478774954</v>
      </c>
      <c r="AF582" s="10"/>
      <c r="AG582" s="10">
        <f t="shared" ref="AG582:AG645" si="158">AD583-AD582</f>
        <v>-9.6697308504039015E-3</v>
      </c>
      <c r="AH582" s="10">
        <f t="shared" ref="AH582:AH645" si="159">AE583-AE582</f>
        <v>-1.7132794008425378E-3</v>
      </c>
    </row>
    <row r="583" spans="1:34" x14ac:dyDescent="0.2">
      <c r="A583" s="10">
        <v>218</v>
      </c>
      <c r="B583" s="10">
        <v>407.31</v>
      </c>
      <c r="C583" s="10">
        <f t="shared" si="144"/>
        <v>4.0730999999999997E-4</v>
      </c>
      <c r="D583" s="10"/>
      <c r="E583" s="10">
        <v>1.821</v>
      </c>
      <c r="F583" s="10"/>
      <c r="G583" s="10">
        <v>1.679</v>
      </c>
      <c r="H583" s="10">
        <v>1.7609999999999999</v>
      </c>
      <c r="I583" s="10">
        <v>1.603</v>
      </c>
      <c r="J583" s="10">
        <v>2.2389999999999999</v>
      </c>
      <c r="K583" s="10"/>
      <c r="L583" s="10">
        <f t="shared" si="145"/>
        <v>4.0730999999999997E-4</v>
      </c>
      <c r="M583" s="10"/>
      <c r="N583" s="10">
        <f t="shared" si="146"/>
        <v>-1.6499999999999773</v>
      </c>
      <c r="O583" s="10">
        <f t="shared" si="147"/>
        <v>-5.0000000000000044E-2</v>
      </c>
      <c r="P583" s="10"/>
      <c r="Q583" s="10">
        <f t="shared" si="148"/>
        <v>-1.6499999999999588E-6</v>
      </c>
      <c r="R583" s="10">
        <f t="shared" si="149"/>
        <v>-5000</v>
      </c>
      <c r="S583" s="10"/>
      <c r="T583" s="10">
        <f t="shared" si="150"/>
        <v>182100</v>
      </c>
      <c r="U583" s="10"/>
      <c r="V583" s="10">
        <f t="shared" si="151"/>
        <v>6.8588563572841359</v>
      </c>
      <c r="W583" s="10"/>
      <c r="X583" s="10">
        <f t="shared" si="152"/>
        <v>0.26030994579492001</v>
      </c>
      <c r="Y583" s="10">
        <f t="shared" si="153"/>
        <v>2.6099250727216621</v>
      </c>
      <c r="Z583" s="10"/>
      <c r="AA583" s="10">
        <f t="shared" si="154"/>
        <v>-1.2091384604845268E-2</v>
      </c>
      <c r="AB583" s="10">
        <f t="shared" si="155"/>
        <v>-1.7628864019005874E-3</v>
      </c>
      <c r="AC583" s="10"/>
      <c r="AD583" s="10">
        <f t="shared" si="156"/>
        <v>5.2603099457949201</v>
      </c>
      <c r="AE583" s="10">
        <f t="shared" si="157"/>
        <v>-3.3900749272783379</v>
      </c>
      <c r="AF583" s="10"/>
      <c r="AG583" s="10">
        <f t="shared" si="158"/>
        <v>-1.2091384604845601E-2</v>
      </c>
      <c r="AH583" s="10">
        <f t="shared" si="159"/>
        <v>-1.7628864019005874E-3</v>
      </c>
    </row>
    <row r="584" spans="1:34" x14ac:dyDescent="0.2">
      <c r="A584" s="10">
        <v>219</v>
      </c>
      <c r="B584" s="10">
        <v>405.66</v>
      </c>
      <c r="C584" s="10">
        <f t="shared" si="144"/>
        <v>4.0566000000000002E-4</v>
      </c>
      <c r="D584" s="10"/>
      <c r="E584" s="10">
        <v>1.7709999999999999</v>
      </c>
      <c r="F584" s="10"/>
      <c r="G584" s="10">
        <v>1.653</v>
      </c>
      <c r="H584" s="10">
        <v>1.7370000000000001</v>
      </c>
      <c r="I584" s="10">
        <v>1.58</v>
      </c>
      <c r="J584" s="10">
        <v>2.1120000000000001</v>
      </c>
      <c r="K584" s="10"/>
      <c r="L584" s="10">
        <f t="shared" si="145"/>
        <v>4.0566000000000002E-4</v>
      </c>
      <c r="M584" s="10"/>
      <c r="N584" s="10">
        <f t="shared" si="146"/>
        <v>-1.7000000000000455</v>
      </c>
      <c r="O584" s="10">
        <f t="shared" si="147"/>
        <v>-4.6999999999999931E-2</v>
      </c>
      <c r="P584" s="10"/>
      <c r="Q584" s="10">
        <f t="shared" si="148"/>
        <v>-1.7000000000000413E-6</v>
      </c>
      <c r="R584" s="10">
        <f t="shared" si="149"/>
        <v>-4700</v>
      </c>
      <c r="S584" s="10"/>
      <c r="T584" s="10">
        <f t="shared" si="150"/>
        <v>177100</v>
      </c>
      <c r="U584" s="10"/>
      <c r="V584" s="10">
        <f t="shared" si="151"/>
        <v>6.4048435818146823</v>
      </c>
      <c r="W584" s="10"/>
      <c r="X584" s="10">
        <f t="shared" si="152"/>
        <v>0.24821856119007474</v>
      </c>
      <c r="Y584" s="10">
        <f t="shared" si="153"/>
        <v>2.6081621863197615</v>
      </c>
      <c r="Z584" s="10"/>
      <c r="AA584" s="10">
        <f t="shared" si="154"/>
        <v>-1.1681299701380765E-2</v>
      </c>
      <c r="AB584" s="10">
        <f t="shared" si="155"/>
        <v>-1.8238227916365091E-3</v>
      </c>
      <c r="AC584" s="10"/>
      <c r="AD584" s="10">
        <f t="shared" si="156"/>
        <v>5.2482185611900745</v>
      </c>
      <c r="AE584" s="10">
        <f t="shared" si="157"/>
        <v>-3.3918378136802385</v>
      </c>
      <c r="AF584" s="10"/>
      <c r="AG584" s="10">
        <f t="shared" si="158"/>
        <v>-1.1681299701380432E-2</v>
      </c>
      <c r="AH584" s="10">
        <f t="shared" si="159"/>
        <v>-1.8238227916365091E-3</v>
      </c>
    </row>
    <row r="585" spans="1:34" x14ac:dyDescent="0.2">
      <c r="A585" s="10">
        <v>220</v>
      </c>
      <c r="B585" s="10">
        <v>403.96</v>
      </c>
      <c r="C585" s="10">
        <f t="shared" si="144"/>
        <v>4.0395999999999997E-4</v>
      </c>
      <c r="D585" s="10"/>
      <c r="E585" s="10">
        <v>1.724</v>
      </c>
      <c r="F585" s="10"/>
      <c r="G585" s="10">
        <v>1.6319999999999999</v>
      </c>
      <c r="H585" s="10">
        <v>1.714</v>
      </c>
      <c r="I585" s="10">
        <v>1.5569999999999999</v>
      </c>
      <c r="J585" s="10">
        <v>1.994</v>
      </c>
      <c r="K585" s="10"/>
      <c r="L585" s="10">
        <f t="shared" si="145"/>
        <v>4.0395999999999997E-4</v>
      </c>
      <c r="M585" s="10"/>
      <c r="N585" s="10">
        <f t="shared" si="146"/>
        <v>-1.7399999999999523</v>
      </c>
      <c r="O585" s="10">
        <f t="shared" si="147"/>
        <v>-3.2999999999999918E-2</v>
      </c>
      <c r="P585" s="10"/>
      <c r="Q585" s="10">
        <f t="shared" si="148"/>
        <v>-1.7399999999999664E-6</v>
      </c>
      <c r="R585" s="10">
        <f t="shared" si="149"/>
        <v>-3300</v>
      </c>
      <c r="S585" s="10"/>
      <c r="T585" s="10">
        <f t="shared" si="150"/>
        <v>172400</v>
      </c>
      <c r="U585" s="10"/>
      <c r="V585" s="10">
        <f t="shared" si="151"/>
        <v>4.4773273442938661</v>
      </c>
      <c r="W585" s="10"/>
      <c r="X585" s="10">
        <f t="shared" si="152"/>
        <v>0.23653726148869397</v>
      </c>
      <c r="Y585" s="10">
        <f t="shared" si="153"/>
        <v>2.606338363528125</v>
      </c>
      <c r="Z585" s="10"/>
      <c r="AA585" s="10">
        <f t="shared" si="154"/>
        <v>-8.3936538909522018E-3</v>
      </c>
      <c r="AB585" s="10">
        <f t="shared" si="155"/>
        <v>-1.8747018579392538E-3</v>
      </c>
      <c r="AC585" s="10"/>
      <c r="AD585" s="10">
        <f t="shared" si="156"/>
        <v>5.236537261488694</v>
      </c>
      <c r="AE585" s="10">
        <f t="shared" si="157"/>
        <v>-3.393661636471875</v>
      </c>
      <c r="AF585" s="10"/>
      <c r="AG585" s="10">
        <f t="shared" si="158"/>
        <v>-8.3936538909519243E-3</v>
      </c>
      <c r="AH585" s="10">
        <f t="shared" si="159"/>
        <v>-1.8747018579396979E-3</v>
      </c>
    </row>
    <row r="586" spans="1:34" x14ac:dyDescent="0.2">
      <c r="A586" s="10">
        <v>221</v>
      </c>
      <c r="B586" s="10">
        <v>402.22</v>
      </c>
      <c r="C586" s="10">
        <f t="shared" si="144"/>
        <v>4.0222000000000001E-4</v>
      </c>
      <c r="D586" s="10"/>
      <c r="E586" s="10">
        <v>1.6910000000000001</v>
      </c>
      <c r="F586" s="10"/>
      <c r="G586" s="10">
        <v>1.615</v>
      </c>
      <c r="H586" s="10">
        <v>1.696</v>
      </c>
      <c r="I586" s="10">
        <v>1.5409999999999999</v>
      </c>
      <c r="J586" s="10">
        <v>1.913</v>
      </c>
      <c r="K586" s="10"/>
      <c r="L586" s="10">
        <f t="shared" si="145"/>
        <v>4.0222000000000001E-4</v>
      </c>
      <c r="M586" s="10"/>
      <c r="N586" s="10">
        <f t="shared" si="146"/>
        <v>-1.7900000000000205</v>
      </c>
      <c r="O586" s="10">
        <f t="shared" si="147"/>
        <v>-3.2000000000000028E-2</v>
      </c>
      <c r="P586" s="10"/>
      <c r="Q586" s="10">
        <f t="shared" si="148"/>
        <v>-1.7899999999999947E-6</v>
      </c>
      <c r="R586" s="10">
        <f t="shared" si="149"/>
        <v>-3200</v>
      </c>
      <c r="S586" s="10"/>
      <c r="T586" s="10">
        <f t="shared" si="150"/>
        <v>169100</v>
      </c>
      <c r="U586" s="10"/>
      <c r="V586" s="10">
        <f t="shared" si="151"/>
        <v>4.2834217738033109</v>
      </c>
      <c r="W586" s="10"/>
      <c r="X586" s="10">
        <f t="shared" si="152"/>
        <v>0.22814360759774177</v>
      </c>
      <c r="Y586" s="10">
        <f t="shared" si="153"/>
        <v>2.6044636616701857</v>
      </c>
      <c r="Z586" s="10"/>
      <c r="AA586" s="10">
        <f t="shared" si="154"/>
        <v>-8.2972215733810584E-3</v>
      </c>
      <c r="AB586" s="10">
        <f t="shared" si="155"/>
        <v>-1.9370545352614954E-3</v>
      </c>
      <c r="AC586" s="10"/>
      <c r="AD586" s="10">
        <f t="shared" si="156"/>
        <v>5.2281436075977421</v>
      </c>
      <c r="AE586" s="10">
        <f t="shared" si="157"/>
        <v>-3.3955363383298147</v>
      </c>
      <c r="AF586" s="10"/>
      <c r="AG586" s="10">
        <f t="shared" si="158"/>
        <v>-8.2972215733816412E-3</v>
      </c>
      <c r="AH586" s="10">
        <f t="shared" si="159"/>
        <v>-1.9370545352610513E-3</v>
      </c>
    </row>
    <row r="587" spans="1:34" x14ac:dyDescent="0.2">
      <c r="A587" s="10">
        <v>222</v>
      </c>
      <c r="B587" s="10">
        <v>400.43</v>
      </c>
      <c r="C587" s="10">
        <f t="shared" si="144"/>
        <v>4.0043000000000001E-4</v>
      </c>
      <c r="D587" s="10"/>
      <c r="E587" s="10">
        <v>1.659</v>
      </c>
      <c r="F587" s="10"/>
      <c r="G587" s="10">
        <v>1.599</v>
      </c>
      <c r="H587" s="10">
        <v>1.6779999999999999</v>
      </c>
      <c r="I587" s="10">
        <v>1.5189999999999999</v>
      </c>
      <c r="J587" s="10">
        <v>1.84</v>
      </c>
      <c r="K587" s="10"/>
      <c r="L587" s="10">
        <f t="shared" si="145"/>
        <v>4.0043000000000001E-4</v>
      </c>
      <c r="M587" s="10"/>
      <c r="N587" s="10">
        <f t="shared" si="146"/>
        <v>-1.8199999999999932</v>
      </c>
      <c r="O587" s="10">
        <f t="shared" si="147"/>
        <v>-3.1000000000000139E-2</v>
      </c>
      <c r="P587" s="10"/>
      <c r="Q587" s="10">
        <f t="shared" si="148"/>
        <v>-1.8200000000000334E-6</v>
      </c>
      <c r="R587" s="10">
        <f t="shared" si="149"/>
        <v>-3100</v>
      </c>
      <c r="S587" s="10"/>
      <c r="T587" s="10">
        <f t="shared" si="150"/>
        <v>165900</v>
      </c>
      <c r="U587" s="10"/>
      <c r="V587" s="10">
        <f t="shared" si="151"/>
        <v>4.1406759899550538</v>
      </c>
      <c r="W587" s="10"/>
      <c r="X587" s="10">
        <f t="shared" si="152"/>
        <v>0.21984638602436071</v>
      </c>
      <c r="Y587" s="10">
        <f t="shared" si="153"/>
        <v>2.6025266071349242</v>
      </c>
      <c r="Z587" s="10"/>
      <c r="AA587" s="10">
        <f t="shared" si="154"/>
        <v>-8.1919854711783036E-3</v>
      </c>
      <c r="AB587" s="10">
        <f t="shared" si="155"/>
        <v>-1.9784174108408159E-3</v>
      </c>
      <c r="AC587" s="10"/>
      <c r="AD587" s="10">
        <f t="shared" si="156"/>
        <v>5.2198463860243605</v>
      </c>
      <c r="AE587" s="10">
        <f t="shared" si="157"/>
        <v>-3.3974733928650758</v>
      </c>
      <c r="AF587" s="10"/>
      <c r="AG587" s="10">
        <f t="shared" si="158"/>
        <v>-8.1919854711776097E-3</v>
      </c>
      <c r="AH587" s="10">
        <f t="shared" si="159"/>
        <v>-1.9784174108408159E-3</v>
      </c>
    </row>
    <row r="588" spans="1:34" x14ac:dyDescent="0.2">
      <c r="A588" s="10">
        <v>223</v>
      </c>
      <c r="B588" s="10">
        <v>398.61</v>
      </c>
      <c r="C588" s="10">
        <f t="shared" si="144"/>
        <v>3.9860999999999998E-4</v>
      </c>
      <c r="D588" s="10"/>
      <c r="E588" s="10">
        <v>1.6279999999999999</v>
      </c>
      <c r="F588" s="10"/>
      <c r="G588" s="10">
        <v>1.5780000000000001</v>
      </c>
      <c r="H588" s="10">
        <v>1.6579999999999999</v>
      </c>
      <c r="I588" s="10">
        <v>1.4950000000000001</v>
      </c>
      <c r="J588" s="10">
        <v>1.7789999999999999</v>
      </c>
      <c r="K588" s="10"/>
      <c r="L588" s="10">
        <f t="shared" si="145"/>
        <v>3.9860999999999998E-4</v>
      </c>
      <c r="M588" s="10"/>
      <c r="N588" s="10">
        <f t="shared" si="146"/>
        <v>-1.8700000000000045</v>
      </c>
      <c r="O588" s="10">
        <f t="shared" si="147"/>
        <v>-2.5999999999999801E-2</v>
      </c>
      <c r="P588" s="10"/>
      <c r="Q588" s="10">
        <f t="shared" si="148"/>
        <v>-1.8700000000000075E-6</v>
      </c>
      <c r="R588" s="10">
        <f t="shared" si="149"/>
        <v>-2600</v>
      </c>
      <c r="S588" s="10"/>
      <c r="T588" s="10">
        <f t="shared" si="150"/>
        <v>162800</v>
      </c>
      <c r="U588" s="10"/>
      <c r="V588" s="10">
        <f t="shared" si="151"/>
        <v>3.4237030092516307</v>
      </c>
      <c r="W588" s="10"/>
      <c r="X588" s="10">
        <f t="shared" si="152"/>
        <v>0.21165440055318241</v>
      </c>
      <c r="Y588" s="10">
        <f t="shared" si="153"/>
        <v>2.6005481897240834</v>
      </c>
      <c r="Z588" s="10"/>
      <c r="AA588" s="10">
        <f t="shared" si="154"/>
        <v>-6.9918888049635419E-3</v>
      </c>
      <c r="AB588" s="10">
        <f t="shared" si="155"/>
        <v>-2.0422007358904537E-3</v>
      </c>
      <c r="AC588" s="10"/>
      <c r="AD588" s="10">
        <f t="shared" si="156"/>
        <v>5.2116544005531829</v>
      </c>
      <c r="AE588" s="10">
        <f t="shared" si="157"/>
        <v>-3.3994518102759166</v>
      </c>
      <c r="AF588" s="10"/>
      <c r="AG588" s="10">
        <f t="shared" si="158"/>
        <v>-6.9918888049640415E-3</v>
      </c>
      <c r="AH588" s="10">
        <f t="shared" si="159"/>
        <v>-2.0422007358904537E-3</v>
      </c>
    </row>
    <row r="589" spans="1:34" x14ac:dyDescent="0.2">
      <c r="A589" s="10">
        <v>224</v>
      </c>
      <c r="B589" s="10">
        <v>396.74</v>
      </c>
      <c r="C589" s="10">
        <f t="shared" si="144"/>
        <v>3.9673999999999997E-4</v>
      </c>
      <c r="D589" s="10"/>
      <c r="E589" s="10">
        <v>1.6020000000000001</v>
      </c>
      <c r="F589" s="10"/>
      <c r="G589" s="10">
        <v>1.5549999999999999</v>
      </c>
      <c r="H589" s="10">
        <v>1.641</v>
      </c>
      <c r="I589" s="10">
        <v>1.4770000000000001</v>
      </c>
      <c r="J589" s="10">
        <v>1.734</v>
      </c>
      <c r="K589" s="10"/>
      <c r="L589" s="10">
        <f t="shared" si="145"/>
        <v>3.9673999999999997E-4</v>
      </c>
      <c r="M589" s="10"/>
      <c r="N589" s="10">
        <f t="shared" si="146"/>
        <v>-1.910000000000025</v>
      </c>
      <c r="O589" s="10">
        <f t="shared" si="147"/>
        <v>-2.3000000000000131E-2</v>
      </c>
      <c r="P589" s="10"/>
      <c r="Q589" s="10">
        <f t="shared" si="148"/>
        <v>-1.9099999999999868E-6</v>
      </c>
      <c r="R589" s="10">
        <f t="shared" si="149"/>
        <v>-2300</v>
      </c>
      <c r="S589" s="10"/>
      <c r="T589" s="10">
        <f t="shared" si="150"/>
        <v>160200</v>
      </c>
      <c r="U589" s="10"/>
      <c r="V589" s="10">
        <f t="shared" si="151"/>
        <v>2.9965867269032653</v>
      </c>
      <c r="W589" s="10"/>
      <c r="X589" s="10">
        <f t="shared" si="152"/>
        <v>0.20466251174821887</v>
      </c>
      <c r="Y589" s="10">
        <f t="shared" si="153"/>
        <v>2.598505988988193</v>
      </c>
      <c r="Z589" s="10"/>
      <c r="AA589" s="10">
        <f t="shared" si="154"/>
        <v>-6.2803817399246509E-3</v>
      </c>
      <c r="AB589" s="10">
        <f t="shared" si="155"/>
        <v>-2.0958451439230252E-3</v>
      </c>
      <c r="AC589" s="10"/>
      <c r="AD589" s="10">
        <f t="shared" si="156"/>
        <v>5.2046625117482188</v>
      </c>
      <c r="AE589" s="10">
        <f t="shared" si="157"/>
        <v>-3.401494011011807</v>
      </c>
      <c r="AF589" s="10"/>
      <c r="AG589" s="10">
        <f t="shared" si="158"/>
        <v>-6.2803817399244011E-3</v>
      </c>
      <c r="AH589" s="10">
        <f t="shared" si="159"/>
        <v>-2.0958451439230252E-3</v>
      </c>
    </row>
    <row r="590" spans="1:34" x14ac:dyDescent="0.2">
      <c r="A590" s="10">
        <v>225</v>
      </c>
      <c r="B590" s="10">
        <v>394.83</v>
      </c>
      <c r="C590" s="10">
        <f t="shared" si="144"/>
        <v>3.9482999999999999E-4</v>
      </c>
      <c r="D590" s="10"/>
      <c r="E590" s="10">
        <v>1.579</v>
      </c>
      <c r="F590" s="10"/>
      <c r="G590" s="10">
        <v>1.5369999999999999</v>
      </c>
      <c r="H590" s="10">
        <v>1.621</v>
      </c>
      <c r="I590" s="10">
        <v>1.46</v>
      </c>
      <c r="J590" s="10">
        <v>1.6990000000000001</v>
      </c>
      <c r="K590" s="10"/>
      <c r="L590" s="10">
        <f t="shared" si="145"/>
        <v>3.9482999999999999E-4</v>
      </c>
      <c r="M590" s="10"/>
      <c r="N590" s="10">
        <f t="shared" si="146"/>
        <v>-1.9599999999999795</v>
      </c>
      <c r="O590" s="10">
        <f t="shared" si="147"/>
        <v>-2.0000000000000018E-2</v>
      </c>
      <c r="P590" s="10"/>
      <c r="Q590" s="10">
        <f t="shared" si="148"/>
        <v>-1.9600000000000151E-6</v>
      </c>
      <c r="R590" s="10">
        <f t="shared" si="149"/>
        <v>-2000</v>
      </c>
      <c r="S590" s="10"/>
      <c r="T590" s="10">
        <f t="shared" si="150"/>
        <v>157900</v>
      </c>
      <c r="U590" s="10"/>
      <c r="V590" s="10">
        <f t="shared" si="151"/>
        <v>2.5614554973940478</v>
      </c>
      <c r="W590" s="10"/>
      <c r="X590" s="10">
        <f t="shared" si="152"/>
        <v>0.19838213000829422</v>
      </c>
      <c r="Y590" s="10">
        <f t="shared" si="153"/>
        <v>2.5964101438442699</v>
      </c>
      <c r="Z590" s="10"/>
      <c r="AA590" s="10">
        <f t="shared" si="154"/>
        <v>-5.5360148194525394E-3</v>
      </c>
      <c r="AB590" s="10">
        <f t="shared" si="155"/>
        <v>-2.1612769868868398E-3</v>
      </c>
      <c r="AC590" s="10"/>
      <c r="AD590" s="10">
        <f t="shared" si="156"/>
        <v>5.1983821300082944</v>
      </c>
      <c r="AE590" s="10">
        <f t="shared" si="157"/>
        <v>-3.4035898561557301</v>
      </c>
      <c r="AF590" s="10"/>
      <c r="AG590" s="10">
        <f t="shared" si="158"/>
        <v>-5.5360148194525394E-3</v>
      </c>
      <c r="AH590" s="10">
        <f t="shared" si="159"/>
        <v>-2.1612769868868398E-3</v>
      </c>
    </row>
    <row r="591" spans="1:34" x14ac:dyDescent="0.2">
      <c r="A591" s="10">
        <v>226</v>
      </c>
      <c r="B591" s="10">
        <v>392.87</v>
      </c>
      <c r="C591" s="10">
        <f t="shared" si="144"/>
        <v>3.9286999999999997E-4</v>
      </c>
      <c r="D591" s="10"/>
      <c r="E591" s="10">
        <v>1.5589999999999999</v>
      </c>
      <c r="F591" s="10"/>
      <c r="G591" s="10">
        <v>1.5209999999999999</v>
      </c>
      <c r="H591" s="10">
        <v>1.607</v>
      </c>
      <c r="I591" s="10">
        <v>1.4490000000000001</v>
      </c>
      <c r="J591" s="10">
        <v>1.66</v>
      </c>
      <c r="K591" s="10"/>
      <c r="L591" s="10">
        <f t="shared" si="145"/>
        <v>3.9286999999999997E-4</v>
      </c>
      <c r="M591" s="10"/>
      <c r="N591" s="10">
        <f t="shared" si="146"/>
        <v>-1.9900000000000091</v>
      </c>
      <c r="O591" s="10">
        <f t="shared" si="147"/>
        <v>-1.6000000000000014E-2</v>
      </c>
      <c r="P591" s="10"/>
      <c r="Q591" s="10">
        <f t="shared" si="148"/>
        <v>-1.9899999999999996E-6</v>
      </c>
      <c r="R591" s="10">
        <f t="shared" si="149"/>
        <v>-1600</v>
      </c>
      <c r="S591" s="10"/>
      <c r="T591" s="10">
        <f t="shared" si="150"/>
        <v>155900</v>
      </c>
      <c r="U591" s="10"/>
      <c r="V591" s="10">
        <f t="shared" si="151"/>
        <v>2.0314474144709007</v>
      </c>
      <c r="W591" s="10"/>
      <c r="X591" s="10">
        <f t="shared" si="152"/>
        <v>0.19284611518884168</v>
      </c>
      <c r="Y591" s="10">
        <f t="shared" si="153"/>
        <v>2.5942488668573831</v>
      </c>
      <c r="Z591" s="10"/>
      <c r="AA591" s="10">
        <f t="shared" si="154"/>
        <v>-4.4801891256934234E-3</v>
      </c>
      <c r="AB591" s="10">
        <f t="shared" si="155"/>
        <v>-2.2054172280214779E-3</v>
      </c>
      <c r="AC591" s="10"/>
      <c r="AD591" s="10">
        <f t="shared" si="156"/>
        <v>5.1928461151888419</v>
      </c>
      <c r="AE591" s="10">
        <f t="shared" si="157"/>
        <v>-3.4057511331426169</v>
      </c>
      <c r="AF591" s="10"/>
      <c r="AG591" s="10">
        <f t="shared" si="158"/>
        <v>-4.480189125693812E-3</v>
      </c>
      <c r="AH591" s="10">
        <f t="shared" si="159"/>
        <v>-2.2054172280214779E-3</v>
      </c>
    </row>
    <row r="592" spans="1:34" x14ac:dyDescent="0.2">
      <c r="A592" s="10">
        <v>227</v>
      </c>
      <c r="B592" s="10">
        <v>390.88</v>
      </c>
      <c r="C592" s="10">
        <f t="shared" si="144"/>
        <v>3.9087999999999997E-4</v>
      </c>
      <c r="D592" s="10"/>
      <c r="E592" s="10">
        <v>1.5429999999999999</v>
      </c>
      <c r="F592" s="10"/>
      <c r="G592" s="10">
        <v>1.512</v>
      </c>
      <c r="H592" s="10">
        <v>1.593</v>
      </c>
      <c r="I592" s="10">
        <v>1.4330000000000001</v>
      </c>
      <c r="J592" s="10">
        <v>1.6339999999999999</v>
      </c>
      <c r="K592" s="10"/>
      <c r="L592" s="10">
        <f t="shared" si="145"/>
        <v>3.9087999999999997E-4</v>
      </c>
      <c r="M592" s="10"/>
      <c r="N592" s="10">
        <f t="shared" si="146"/>
        <v>-2.0400000000000205</v>
      </c>
      <c r="O592" s="10">
        <f t="shared" si="147"/>
        <v>-1.2999999999999901E-2</v>
      </c>
      <c r="P592" s="10"/>
      <c r="Q592" s="10">
        <f t="shared" si="148"/>
        <v>-2.0400000000000279E-6</v>
      </c>
      <c r="R592" s="10">
        <f t="shared" si="149"/>
        <v>-1300</v>
      </c>
      <c r="S592" s="10"/>
      <c r="T592" s="10">
        <f t="shared" si="150"/>
        <v>154300</v>
      </c>
      <c r="U592" s="10"/>
      <c r="V592" s="10">
        <f t="shared" si="151"/>
        <v>1.6169288074682902</v>
      </c>
      <c r="W592" s="10"/>
      <c r="X592" s="10">
        <f t="shared" si="152"/>
        <v>0.18836592606314825</v>
      </c>
      <c r="Y592" s="10">
        <f t="shared" si="153"/>
        <v>2.5920434496293616</v>
      </c>
      <c r="Z592" s="10"/>
      <c r="AA592" s="10">
        <f t="shared" si="154"/>
        <v>-3.6744952455494417E-3</v>
      </c>
      <c r="AB592" s="10">
        <f t="shared" si="155"/>
        <v>-2.2725151710933922E-3</v>
      </c>
      <c r="AC592" s="10"/>
      <c r="AD592" s="10">
        <f t="shared" si="156"/>
        <v>5.1883659260631481</v>
      </c>
      <c r="AE592" s="10">
        <f t="shared" si="157"/>
        <v>-3.4079565503706384</v>
      </c>
      <c r="AF592" s="10"/>
      <c r="AG592" s="10">
        <f t="shared" si="158"/>
        <v>-3.674495245549636E-3</v>
      </c>
      <c r="AH592" s="10">
        <f t="shared" si="159"/>
        <v>-2.2725151710933922E-3</v>
      </c>
    </row>
    <row r="593" spans="1:34" x14ac:dyDescent="0.2">
      <c r="A593" s="10">
        <v>228</v>
      </c>
      <c r="B593" s="10">
        <v>388.84</v>
      </c>
      <c r="C593" s="10">
        <f t="shared" si="144"/>
        <v>3.8883999999999994E-4</v>
      </c>
      <c r="D593" s="10"/>
      <c r="E593" s="10">
        <v>1.53</v>
      </c>
      <c r="F593" s="10"/>
      <c r="G593" s="10">
        <v>1.494</v>
      </c>
      <c r="H593" s="10">
        <v>1.5760000000000001</v>
      </c>
      <c r="I593" s="10">
        <v>1.411</v>
      </c>
      <c r="J593" s="10">
        <v>1.64</v>
      </c>
      <c r="K593" s="10"/>
      <c r="L593" s="10">
        <f t="shared" si="145"/>
        <v>3.8883999999999994E-4</v>
      </c>
      <c r="M593" s="10"/>
      <c r="N593" s="10">
        <f t="shared" si="146"/>
        <v>-2.0799999999999841</v>
      </c>
      <c r="O593" s="10">
        <f t="shared" si="147"/>
        <v>-7.0000000000001172E-3</v>
      </c>
      <c r="P593" s="10"/>
      <c r="Q593" s="10">
        <f t="shared" si="148"/>
        <v>-2.079999999999953E-6</v>
      </c>
      <c r="R593" s="10">
        <f t="shared" si="149"/>
        <v>-700</v>
      </c>
      <c r="S593" s="10"/>
      <c r="T593" s="10">
        <f t="shared" si="150"/>
        <v>153000</v>
      </c>
      <c r="U593" s="10"/>
      <c r="V593" s="10">
        <f t="shared" si="151"/>
        <v>0.85495926109927456</v>
      </c>
      <c r="W593" s="10"/>
      <c r="X593" s="10">
        <f t="shared" si="152"/>
        <v>0.18469143081759881</v>
      </c>
      <c r="Y593" s="10">
        <f t="shared" si="153"/>
        <v>2.5897709344582682</v>
      </c>
      <c r="Z593" s="10"/>
      <c r="AA593" s="10">
        <f t="shared" si="154"/>
        <v>-1.99152748155626E-3</v>
      </c>
      <c r="AB593" s="10">
        <f t="shared" si="155"/>
        <v>-2.3293828983090847E-3</v>
      </c>
      <c r="AC593" s="10"/>
      <c r="AD593" s="10">
        <f t="shared" si="156"/>
        <v>5.1846914308175984</v>
      </c>
      <c r="AE593" s="10">
        <f t="shared" si="157"/>
        <v>-3.4102290655417318</v>
      </c>
      <c r="AF593" s="10"/>
      <c r="AG593" s="10">
        <f t="shared" si="158"/>
        <v>-1.9915274815556216E-3</v>
      </c>
      <c r="AH593" s="10">
        <f t="shared" si="159"/>
        <v>-2.3293828983090847E-3</v>
      </c>
    </row>
    <row r="594" spans="1:34" x14ac:dyDescent="0.2">
      <c r="A594" s="10">
        <v>229</v>
      </c>
      <c r="B594" s="10">
        <v>386.76</v>
      </c>
      <c r="C594" s="10">
        <f t="shared" si="144"/>
        <v>3.8675999999999999E-4</v>
      </c>
      <c r="D594" s="10"/>
      <c r="E594" s="10">
        <v>1.5229999999999999</v>
      </c>
      <c r="F594" s="10"/>
      <c r="G594" s="10">
        <v>1.4730000000000001</v>
      </c>
      <c r="H594" s="10">
        <v>1.5569999999999999</v>
      </c>
      <c r="I594" s="10">
        <v>1.3939999999999999</v>
      </c>
      <c r="J594" s="10">
        <v>1.667</v>
      </c>
      <c r="K594" s="10"/>
      <c r="L594" s="10">
        <f t="shared" si="145"/>
        <v>3.8675999999999999E-4</v>
      </c>
      <c r="M594" s="10"/>
      <c r="N594" s="10">
        <f t="shared" si="146"/>
        <v>-2.1299999999999955</v>
      </c>
      <c r="O594" s="10">
        <f t="shared" si="147"/>
        <v>-6.9999999999998952E-3</v>
      </c>
      <c r="P594" s="10"/>
      <c r="Q594" s="10">
        <f t="shared" si="148"/>
        <v>-2.1300000000000355E-6</v>
      </c>
      <c r="R594" s="10">
        <f t="shared" si="149"/>
        <v>-700</v>
      </c>
      <c r="S594" s="10"/>
      <c r="T594" s="10">
        <f t="shared" si="150"/>
        <v>152300</v>
      </c>
      <c r="U594" s="10"/>
      <c r="V594" s="10">
        <f t="shared" si="151"/>
        <v>0.83418313507766595</v>
      </c>
      <c r="W594" s="10"/>
      <c r="X594" s="10">
        <f t="shared" si="152"/>
        <v>0.18269990333604255</v>
      </c>
      <c r="Y594" s="10">
        <f t="shared" si="153"/>
        <v>2.5874415515599591</v>
      </c>
      <c r="Z594" s="10"/>
      <c r="AA594" s="10">
        <f t="shared" si="154"/>
        <v>-2.0007020400078235E-3</v>
      </c>
      <c r="AB594" s="10">
        <f t="shared" si="155"/>
        <v>-2.3983966540175317E-3</v>
      </c>
      <c r="AC594" s="10"/>
      <c r="AD594" s="10">
        <f t="shared" si="156"/>
        <v>5.1826999033360428</v>
      </c>
      <c r="AE594" s="10">
        <f t="shared" si="157"/>
        <v>-3.4125584484400409</v>
      </c>
      <c r="AF594" s="10"/>
      <c r="AG594" s="10">
        <f t="shared" si="158"/>
        <v>-2.0007020400081288E-3</v>
      </c>
      <c r="AH594" s="10">
        <f t="shared" si="159"/>
        <v>-2.3983966540175317E-3</v>
      </c>
    </row>
    <row r="595" spans="1:34" x14ac:dyDescent="0.2">
      <c r="A595" s="10">
        <v>230</v>
      </c>
      <c r="B595" s="10">
        <v>384.63</v>
      </c>
      <c r="C595" s="10">
        <f t="shared" si="144"/>
        <v>3.8462999999999995E-4</v>
      </c>
      <c r="D595" s="10"/>
      <c r="E595" s="10">
        <v>1.516</v>
      </c>
      <c r="F595" s="10"/>
      <c r="G595" s="10">
        <v>1.458</v>
      </c>
      <c r="H595" s="10">
        <v>1.54</v>
      </c>
      <c r="I595" s="10">
        <v>1.377</v>
      </c>
      <c r="J595" s="10">
        <v>1.6879999999999999</v>
      </c>
      <c r="K595" s="10"/>
      <c r="L595" s="10">
        <f t="shared" si="145"/>
        <v>3.8462999999999995E-4</v>
      </c>
      <c r="M595" s="10"/>
      <c r="N595" s="10">
        <f t="shared" si="146"/>
        <v>-2.1599999999999682</v>
      </c>
      <c r="O595" s="10">
        <f t="shared" si="147"/>
        <v>-7.0000000000001172E-3</v>
      </c>
      <c r="P595" s="10"/>
      <c r="Q595" s="10">
        <f t="shared" si="148"/>
        <v>-2.1599999999999658E-6</v>
      </c>
      <c r="R595" s="10">
        <f t="shared" si="149"/>
        <v>-700</v>
      </c>
      <c r="S595" s="10"/>
      <c r="T595" s="10">
        <f t="shared" si="150"/>
        <v>151600</v>
      </c>
      <c r="U595" s="10"/>
      <c r="V595" s="10">
        <f t="shared" si="151"/>
        <v>0.8218082939924487</v>
      </c>
      <c r="W595" s="10"/>
      <c r="X595" s="10">
        <f t="shared" si="152"/>
        <v>0.18069920129603473</v>
      </c>
      <c r="Y595" s="10">
        <f t="shared" si="153"/>
        <v>2.5850431549059416</v>
      </c>
      <c r="Z595" s="10"/>
      <c r="AA595" s="10">
        <f t="shared" si="154"/>
        <v>-2.0099615204449139E-3</v>
      </c>
      <c r="AB595" s="10">
        <f t="shared" si="155"/>
        <v>-2.4457790644580868E-3</v>
      </c>
      <c r="AC595" s="10"/>
      <c r="AD595" s="10">
        <f t="shared" si="156"/>
        <v>5.1806992012960347</v>
      </c>
      <c r="AE595" s="10">
        <f t="shared" si="157"/>
        <v>-3.4149568450940584</v>
      </c>
      <c r="AF595" s="10"/>
      <c r="AG595" s="10">
        <f t="shared" si="158"/>
        <v>-2.0099615204447474E-3</v>
      </c>
      <c r="AH595" s="10">
        <f t="shared" si="159"/>
        <v>-2.4457790644580868E-3</v>
      </c>
    </row>
    <row r="596" spans="1:34" x14ac:dyDescent="0.2">
      <c r="A596" s="10">
        <v>231</v>
      </c>
      <c r="B596" s="10">
        <v>382.47</v>
      </c>
      <c r="C596" s="10">
        <f t="shared" si="144"/>
        <v>3.8246999999999999E-4</v>
      </c>
      <c r="D596" s="10"/>
      <c r="E596" s="10">
        <v>1.5089999999999999</v>
      </c>
      <c r="F596" s="10"/>
      <c r="G596" s="10">
        <v>1.444</v>
      </c>
      <c r="H596" s="10">
        <v>1.528</v>
      </c>
      <c r="I596" s="10">
        <v>1.365</v>
      </c>
      <c r="J596" s="10">
        <v>1.6970000000000001</v>
      </c>
      <c r="K596" s="10"/>
      <c r="L596" s="10">
        <f t="shared" si="145"/>
        <v>3.8246999999999999E-4</v>
      </c>
      <c r="M596" s="10"/>
      <c r="N596" s="10">
        <f t="shared" si="146"/>
        <v>-2.2100000000000364</v>
      </c>
      <c r="O596" s="10">
        <f t="shared" si="147"/>
        <v>-2.9999999999998916E-3</v>
      </c>
      <c r="P596" s="10"/>
      <c r="Q596" s="10">
        <f t="shared" si="148"/>
        <v>-2.2099999999999941E-6</v>
      </c>
      <c r="R596" s="10">
        <f t="shared" si="149"/>
        <v>-300</v>
      </c>
      <c r="S596" s="10"/>
      <c r="T596" s="10">
        <f t="shared" si="150"/>
        <v>150900</v>
      </c>
      <c r="U596" s="10"/>
      <c r="V596" s="10">
        <f t="shared" si="151"/>
        <v>0.34340880089738207</v>
      </c>
      <c r="W596" s="10"/>
      <c r="X596" s="10">
        <f t="shared" si="152"/>
        <v>0.17868923977558981</v>
      </c>
      <c r="Y596" s="10">
        <f t="shared" si="153"/>
        <v>2.5825973758414835</v>
      </c>
      <c r="Z596" s="10"/>
      <c r="AA596" s="10">
        <f t="shared" si="154"/>
        <v>-8.6426791090804533E-4</v>
      </c>
      <c r="AB596" s="10">
        <f t="shared" si="155"/>
        <v>-2.5167319784760167E-3</v>
      </c>
      <c r="AC596" s="10"/>
      <c r="AD596" s="10">
        <f t="shared" si="156"/>
        <v>5.1786892397755899</v>
      </c>
      <c r="AE596" s="10">
        <f t="shared" si="157"/>
        <v>-3.4174026241585165</v>
      </c>
      <c r="AF596" s="10"/>
      <c r="AG596" s="10">
        <f t="shared" si="158"/>
        <v>-8.6426791090854493E-4</v>
      </c>
      <c r="AH596" s="10">
        <f t="shared" si="159"/>
        <v>-2.5167319784760167E-3</v>
      </c>
    </row>
    <row r="597" spans="1:34" x14ac:dyDescent="0.2">
      <c r="A597" s="10">
        <v>232</v>
      </c>
      <c r="B597" s="10">
        <v>380.26</v>
      </c>
      <c r="C597" s="10">
        <f t="shared" si="144"/>
        <v>3.8025999999999999E-4</v>
      </c>
      <c r="D597" s="10"/>
      <c r="E597" s="10">
        <v>1.506</v>
      </c>
      <c r="F597" s="10"/>
      <c r="G597" s="10">
        <v>1.4330000000000001</v>
      </c>
      <c r="H597" s="10">
        <v>1.5189999999999999</v>
      </c>
      <c r="I597" s="10">
        <v>1.3580000000000001</v>
      </c>
      <c r="J597" s="10">
        <v>1.714</v>
      </c>
      <c r="K597" s="10"/>
      <c r="L597" s="10">
        <f t="shared" si="145"/>
        <v>3.8025999999999999E-4</v>
      </c>
      <c r="M597" s="10"/>
      <c r="N597" s="10">
        <f t="shared" si="146"/>
        <v>-2.25</v>
      </c>
      <c r="O597" s="10">
        <f t="shared" si="147"/>
        <v>9.9999999999988987E-4</v>
      </c>
      <c r="P597" s="10"/>
      <c r="Q597" s="10">
        <f t="shared" si="148"/>
        <v>-2.2500000000000276E-6</v>
      </c>
      <c r="R597" s="10">
        <f t="shared" si="149"/>
        <v>100</v>
      </c>
      <c r="S597" s="10"/>
      <c r="T597" s="10">
        <f t="shared" si="150"/>
        <v>150600</v>
      </c>
      <c r="U597" s="10"/>
      <c r="V597" s="10">
        <f t="shared" si="151"/>
        <v>-0.11185128183469989</v>
      </c>
      <c r="W597" s="10"/>
      <c r="X597" s="10">
        <f t="shared" si="152"/>
        <v>0.17782497186468177</v>
      </c>
      <c r="Y597" s="10">
        <f t="shared" si="153"/>
        <v>2.5800806438630075</v>
      </c>
      <c r="Z597" s="10"/>
      <c r="AA597" s="10">
        <f t="shared" si="154"/>
        <v>2.8828044995002355E-4</v>
      </c>
      <c r="AB597" s="10">
        <f t="shared" si="155"/>
        <v>-2.5773549057461764E-3</v>
      </c>
      <c r="AC597" s="10"/>
      <c r="AD597" s="10">
        <f t="shared" si="156"/>
        <v>5.1778249718646814</v>
      </c>
      <c r="AE597" s="10">
        <f t="shared" si="157"/>
        <v>-3.4199193561369925</v>
      </c>
      <c r="AF597" s="10"/>
      <c r="AG597" s="10">
        <f t="shared" si="158"/>
        <v>2.8828044995066193E-4</v>
      </c>
      <c r="AH597" s="10">
        <f t="shared" si="159"/>
        <v>-2.5773549057461764E-3</v>
      </c>
    </row>
    <row r="598" spans="1:34" x14ac:dyDescent="0.2">
      <c r="A598" s="10">
        <v>233</v>
      </c>
      <c r="B598" s="10">
        <v>378.01</v>
      </c>
      <c r="C598" s="10">
        <f t="shared" si="144"/>
        <v>3.7800999999999997E-4</v>
      </c>
      <c r="D598" s="10"/>
      <c r="E598" s="10">
        <v>1.5069999999999999</v>
      </c>
      <c r="F598" s="10"/>
      <c r="G598" s="10">
        <v>1.4139999999999999</v>
      </c>
      <c r="H598" s="10">
        <v>1.5089999999999999</v>
      </c>
      <c r="I598" s="10">
        <v>1.3480000000000001</v>
      </c>
      <c r="J598" s="10">
        <v>1.7589999999999999</v>
      </c>
      <c r="K598" s="10"/>
      <c r="L598" s="10">
        <f t="shared" si="145"/>
        <v>3.7800999999999997E-4</v>
      </c>
      <c r="M598" s="10"/>
      <c r="N598" s="10">
        <f t="shared" si="146"/>
        <v>-2.2899999999999636</v>
      </c>
      <c r="O598" s="10">
        <f t="shared" si="147"/>
        <v>2.0000000000000018E-3</v>
      </c>
      <c r="P598" s="10"/>
      <c r="Q598" s="10">
        <f t="shared" si="148"/>
        <v>-2.2899999999999527E-6</v>
      </c>
      <c r="R598" s="10">
        <f t="shared" si="149"/>
        <v>200</v>
      </c>
      <c r="S598" s="10"/>
      <c r="T598" s="10">
        <f t="shared" si="150"/>
        <v>150700</v>
      </c>
      <c r="U598" s="10"/>
      <c r="V598" s="10">
        <f t="shared" si="151"/>
        <v>-0.21826178613590105</v>
      </c>
      <c r="W598" s="10"/>
      <c r="X598" s="10">
        <f t="shared" si="152"/>
        <v>0.17811325231463179</v>
      </c>
      <c r="Y598" s="10">
        <f t="shared" si="153"/>
        <v>2.5775032889572613</v>
      </c>
      <c r="Z598" s="10"/>
      <c r="AA598" s="10">
        <f t="shared" si="154"/>
        <v>5.7598746095802178E-4</v>
      </c>
      <c r="AB598" s="10">
        <f t="shared" si="155"/>
        <v>-2.6389752927213905E-3</v>
      </c>
      <c r="AC598" s="10"/>
      <c r="AD598" s="10">
        <f t="shared" si="156"/>
        <v>5.178113252314632</v>
      </c>
      <c r="AE598" s="10">
        <f t="shared" si="157"/>
        <v>-3.4224967110427387</v>
      </c>
      <c r="AF598" s="10"/>
      <c r="AG598" s="10">
        <f t="shared" si="158"/>
        <v>5.75987460957883E-4</v>
      </c>
      <c r="AH598" s="10">
        <f t="shared" si="159"/>
        <v>-2.6389752927213905E-3</v>
      </c>
    </row>
    <row r="599" spans="1:34" x14ac:dyDescent="0.2">
      <c r="A599" s="10">
        <v>234</v>
      </c>
      <c r="B599" s="10">
        <v>375.72</v>
      </c>
      <c r="C599" s="10">
        <f t="shared" si="144"/>
        <v>3.7572000000000001E-4</v>
      </c>
      <c r="D599" s="10"/>
      <c r="E599" s="10">
        <v>1.5089999999999999</v>
      </c>
      <c r="F599" s="10"/>
      <c r="G599" s="10">
        <v>1.4039999999999999</v>
      </c>
      <c r="H599" s="10">
        <v>1.496</v>
      </c>
      <c r="I599" s="10">
        <v>1.3320000000000001</v>
      </c>
      <c r="J599" s="10">
        <v>1.8029999999999999</v>
      </c>
      <c r="K599" s="10"/>
      <c r="L599" s="10">
        <f t="shared" si="145"/>
        <v>3.7572000000000001E-4</v>
      </c>
      <c r="M599" s="10"/>
      <c r="N599" s="10">
        <f t="shared" si="146"/>
        <v>-2.3300000000000409</v>
      </c>
      <c r="O599" s="10">
        <f t="shared" si="147"/>
        <v>-9.9999999999988987E-4</v>
      </c>
      <c r="P599" s="10"/>
      <c r="Q599" s="10">
        <f t="shared" si="148"/>
        <v>-2.3300000000000404E-6</v>
      </c>
      <c r="R599" s="10">
        <f t="shared" si="149"/>
        <v>-100</v>
      </c>
      <c r="S599" s="10"/>
      <c r="T599" s="10">
        <f t="shared" si="150"/>
        <v>150900</v>
      </c>
      <c r="U599" s="10"/>
      <c r="V599" s="10">
        <f t="shared" si="151"/>
        <v>0.10656460482393082</v>
      </c>
      <c r="W599" s="10"/>
      <c r="X599" s="10">
        <f t="shared" si="152"/>
        <v>0.17868923977558981</v>
      </c>
      <c r="Y599" s="10">
        <f t="shared" si="153"/>
        <v>2.5748643136645399</v>
      </c>
      <c r="Z599" s="10"/>
      <c r="AA599" s="10">
        <f t="shared" si="154"/>
        <v>-2.8789824183456103E-4</v>
      </c>
      <c r="AB599" s="10">
        <f t="shared" si="155"/>
        <v>-2.7016310182026437E-3</v>
      </c>
      <c r="AC599" s="10"/>
      <c r="AD599" s="10">
        <f t="shared" si="156"/>
        <v>5.1786892397755899</v>
      </c>
      <c r="AE599" s="10">
        <f t="shared" si="157"/>
        <v>-3.4251356863354601</v>
      </c>
      <c r="AF599" s="10"/>
      <c r="AG599" s="10">
        <f t="shared" si="158"/>
        <v>-2.8789824183483859E-4</v>
      </c>
      <c r="AH599" s="10">
        <f t="shared" si="159"/>
        <v>-2.7016310182026437E-3</v>
      </c>
    </row>
    <row r="600" spans="1:34" x14ac:dyDescent="0.2">
      <c r="A600" s="10">
        <v>235</v>
      </c>
      <c r="B600" s="10">
        <v>373.39</v>
      </c>
      <c r="C600" s="10">
        <f t="shared" si="144"/>
        <v>3.7338999999999997E-4</v>
      </c>
      <c r="D600" s="10"/>
      <c r="E600" s="10">
        <v>1.508</v>
      </c>
      <c r="F600" s="10"/>
      <c r="G600" s="10">
        <v>1.397</v>
      </c>
      <c r="H600" s="10">
        <v>1.4810000000000001</v>
      </c>
      <c r="I600" s="10">
        <v>1.32</v>
      </c>
      <c r="J600" s="10">
        <v>1.833</v>
      </c>
      <c r="K600" s="10"/>
      <c r="L600" s="10">
        <f t="shared" si="145"/>
        <v>3.7338999999999997E-4</v>
      </c>
      <c r="M600" s="10"/>
      <c r="N600" s="10">
        <f t="shared" si="146"/>
        <v>-2.3700000000000045</v>
      </c>
      <c r="O600" s="10">
        <f t="shared" si="147"/>
        <v>2.0000000000000018E-3</v>
      </c>
      <c r="P600" s="10"/>
      <c r="Q600" s="10">
        <f t="shared" si="148"/>
        <v>-2.3700000000000197E-6</v>
      </c>
      <c r="R600" s="10">
        <f t="shared" si="149"/>
        <v>200</v>
      </c>
      <c r="S600" s="10"/>
      <c r="T600" s="10">
        <f t="shared" si="150"/>
        <v>150800</v>
      </c>
      <c r="U600" s="10"/>
      <c r="V600" s="10">
        <f t="shared" si="151"/>
        <v>-0.208148463318126</v>
      </c>
      <c r="W600" s="10"/>
      <c r="X600" s="10">
        <f t="shared" si="152"/>
        <v>0.17840134153375525</v>
      </c>
      <c r="Y600" s="10">
        <f t="shared" si="153"/>
        <v>2.5721626826463373</v>
      </c>
      <c r="Z600" s="10"/>
      <c r="AA600" s="10">
        <f t="shared" si="154"/>
        <v>5.7560575941417724E-4</v>
      </c>
      <c r="AB600" s="10">
        <f t="shared" si="155"/>
        <v>-2.7653615608724813E-3</v>
      </c>
      <c r="AC600" s="10"/>
      <c r="AD600" s="10">
        <f t="shared" si="156"/>
        <v>5.1784013415337551</v>
      </c>
      <c r="AE600" s="10">
        <f t="shared" si="157"/>
        <v>-3.4278373173536627</v>
      </c>
      <c r="AF600" s="10"/>
      <c r="AG600" s="10">
        <f t="shared" si="158"/>
        <v>5.7560575941462133E-4</v>
      </c>
      <c r="AH600" s="10">
        <f t="shared" si="159"/>
        <v>-2.7653615608724813E-3</v>
      </c>
    </row>
    <row r="601" spans="1:34" x14ac:dyDescent="0.2">
      <c r="A601" s="10">
        <v>236</v>
      </c>
      <c r="B601" s="10">
        <v>371.02</v>
      </c>
      <c r="C601" s="10">
        <f t="shared" si="144"/>
        <v>3.7101999999999995E-4</v>
      </c>
      <c r="D601" s="10"/>
      <c r="E601" s="10">
        <v>1.51</v>
      </c>
      <c r="F601" s="10"/>
      <c r="G601" s="10">
        <v>1.393</v>
      </c>
      <c r="H601" s="10">
        <v>1.468</v>
      </c>
      <c r="I601" s="10">
        <v>1.3109999999999999</v>
      </c>
      <c r="J601" s="10">
        <v>1.867</v>
      </c>
      <c r="K601" s="10"/>
      <c r="L601" s="10">
        <f t="shared" si="145"/>
        <v>3.7101999999999995E-4</v>
      </c>
      <c r="M601" s="10"/>
      <c r="N601" s="10">
        <f t="shared" si="146"/>
        <v>-2.4099999999999682</v>
      </c>
      <c r="O601" s="10">
        <f t="shared" si="147"/>
        <v>0</v>
      </c>
      <c r="P601" s="10"/>
      <c r="Q601" s="10">
        <f t="shared" si="148"/>
        <v>-2.4099999999999447E-6</v>
      </c>
      <c r="R601" s="10">
        <f t="shared" si="149"/>
        <v>0</v>
      </c>
      <c r="S601" s="10"/>
      <c r="T601" s="10">
        <f t="shared" si="150"/>
        <v>151000</v>
      </c>
      <c r="U601" s="10"/>
      <c r="V601" s="10">
        <f t="shared" si="151"/>
        <v>0</v>
      </c>
      <c r="W601" s="10"/>
      <c r="X601" s="10">
        <f t="shared" si="152"/>
        <v>0.17897694729316943</v>
      </c>
      <c r="Y601" s="10">
        <f t="shared" si="153"/>
        <v>2.5693973210854648</v>
      </c>
      <c r="Z601" s="10"/>
      <c r="AA601" s="10">
        <f t="shared" si="154"/>
        <v>0</v>
      </c>
      <c r="AB601" s="10">
        <f t="shared" si="155"/>
        <v>-2.8302080919684336E-3</v>
      </c>
      <c r="AC601" s="10"/>
      <c r="AD601" s="10">
        <f t="shared" si="156"/>
        <v>5.1789769472931697</v>
      </c>
      <c r="AE601" s="10">
        <f t="shared" si="157"/>
        <v>-3.4306026789145352</v>
      </c>
      <c r="AF601" s="10"/>
      <c r="AG601" s="10">
        <f t="shared" si="158"/>
        <v>0</v>
      </c>
      <c r="AH601" s="10">
        <f t="shared" si="159"/>
        <v>-2.8302080919684336E-3</v>
      </c>
    </row>
    <row r="602" spans="1:34" x14ac:dyDescent="0.2">
      <c r="A602" s="10">
        <v>237</v>
      </c>
      <c r="B602" s="10">
        <v>368.61</v>
      </c>
      <c r="C602" s="10">
        <f t="shared" si="144"/>
        <v>3.6861000000000001E-4</v>
      </c>
      <c r="D602" s="10"/>
      <c r="E602" s="10">
        <v>1.51</v>
      </c>
      <c r="F602" s="10"/>
      <c r="G602" s="10">
        <v>1.385</v>
      </c>
      <c r="H602" s="10">
        <v>1.4570000000000001</v>
      </c>
      <c r="I602" s="10">
        <v>1.3</v>
      </c>
      <c r="J602" s="10">
        <v>1.8979999999999999</v>
      </c>
      <c r="K602" s="10"/>
      <c r="L602" s="10">
        <f t="shared" si="145"/>
        <v>3.6861000000000001E-4</v>
      </c>
      <c r="M602" s="10"/>
      <c r="N602" s="10">
        <f t="shared" si="146"/>
        <v>-2.4499999999999886</v>
      </c>
      <c r="O602" s="10">
        <f t="shared" si="147"/>
        <v>-1.2999999999999901E-2</v>
      </c>
      <c r="P602" s="10"/>
      <c r="Q602" s="10">
        <f t="shared" si="148"/>
        <v>-2.4499999999999782E-6</v>
      </c>
      <c r="R602" s="10">
        <f t="shared" si="149"/>
        <v>-1300</v>
      </c>
      <c r="S602" s="10"/>
      <c r="T602" s="10">
        <f t="shared" si="150"/>
        <v>151000</v>
      </c>
      <c r="U602" s="10"/>
      <c r="V602" s="10">
        <f t="shared" si="151"/>
        <v>1.2965711449941049</v>
      </c>
      <c r="W602" s="10"/>
      <c r="X602" s="10">
        <f t="shared" si="152"/>
        <v>0.17897694729316943</v>
      </c>
      <c r="Y602" s="10">
        <f t="shared" si="153"/>
        <v>2.5665671129934964</v>
      </c>
      <c r="Z602" s="10"/>
      <c r="AA602" s="10">
        <f t="shared" si="154"/>
        <v>-3.7551469501170553E-3</v>
      </c>
      <c r="AB602" s="10">
        <f t="shared" si="155"/>
        <v>-2.8962135742531814E-3</v>
      </c>
      <c r="AC602" s="10"/>
      <c r="AD602" s="10">
        <f t="shared" si="156"/>
        <v>5.1789769472931697</v>
      </c>
      <c r="AE602" s="10">
        <f t="shared" si="157"/>
        <v>-3.4334328870065036</v>
      </c>
      <c r="AF602" s="10"/>
      <c r="AG602" s="10">
        <f t="shared" si="158"/>
        <v>-3.7551469501169166E-3</v>
      </c>
      <c r="AH602" s="10">
        <f t="shared" si="159"/>
        <v>-2.8962135742531814E-3</v>
      </c>
    </row>
    <row r="603" spans="1:34" x14ac:dyDescent="0.2">
      <c r="A603" s="10">
        <v>238</v>
      </c>
      <c r="B603" s="10">
        <v>366.16</v>
      </c>
      <c r="C603" s="10">
        <f t="shared" si="144"/>
        <v>3.6616000000000003E-4</v>
      </c>
      <c r="D603" s="10"/>
      <c r="E603" s="10">
        <v>1.4970000000000001</v>
      </c>
      <c r="F603" s="10"/>
      <c r="G603" s="10">
        <v>1.3680000000000001</v>
      </c>
      <c r="H603" s="10">
        <v>1.446</v>
      </c>
      <c r="I603" s="10">
        <v>1.288</v>
      </c>
      <c r="J603" s="10">
        <v>1.8859999999999999</v>
      </c>
      <c r="K603" s="10"/>
      <c r="L603" s="10">
        <f t="shared" si="145"/>
        <v>3.6616000000000003E-4</v>
      </c>
      <c r="M603" s="10"/>
      <c r="N603" s="10">
        <f t="shared" si="146"/>
        <v>-2.5</v>
      </c>
      <c r="O603" s="10">
        <f t="shared" si="147"/>
        <v>-1.4000000000000012E-2</v>
      </c>
      <c r="P603" s="10"/>
      <c r="Q603" s="10">
        <f t="shared" si="148"/>
        <v>-2.5000000000000066E-6</v>
      </c>
      <c r="R603" s="10">
        <f t="shared" si="149"/>
        <v>-1400</v>
      </c>
      <c r="S603" s="10"/>
      <c r="T603" s="10">
        <f t="shared" si="150"/>
        <v>149700</v>
      </c>
      <c r="U603" s="10"/>
      <c r="V603" s="10">
        <f t="shared" si="151"/>
        <v>1.3714785512282133</v>
      </c>
      <c r="W603" s="10"/>
      <c r="X603" s="10">
        <f t="shared" si="152"/>
        <v>0.17522180034305238</v>
      </c>
      <c r="Y603" s="10">
        <f t="shared" si="153"/>
        <v>2.5636708994192432</v>
      </c>
      <c r="Z603" s="10"/>
      <c r="AA603" s="10">
        <f t="shared" si="154"/>
        <v>-4.0806493146703093E-3</v>
      </c>
      <c r="AB603" s="10">
        <f t="shared" si="155"/>
        <v>-2.9753650255894826E-3</v>
      </c>
      <c r="AC603" s="10"/>
      <c r="AD603" s="10">
        <f t="shared" si="156"/>
        <v>5.1752218003430528</v>
      </c>
      <c r="AE603" s="10">
        <f t="shared" si="157"/>
        <v>-3.4363291005807568</v>
      </c>
      <c r="AF603" s="10"/>
      <c r="AG603" s="10">
        <f t="shared" si="158"/>
        <v>-4.0806493146705591E-3</v>
      </c>
      <c r="AH603" s="10">
        <f t="shared" si="159"/>
        <v>-2.9753650255894826E-3</v>
      </c>
    </row>
    <row r="604" spans="1:34" x14ac:dyDescent="0.2">
      <c r="A604" s="10">
        <v>239</v>
      </c>
      <c r="B604" s="10">
        <v>363.66</v>
      </c>
      <c r="C604" s="10">
        <f t="shared" si="144"/>
        <v>3.6366000000000002E-4</v>
      </c>
      <c r="D604" s="10"/>
      <c r="E604" s="10">
        <v>1.4830000000000001</v>
      </c>
      <c r="F604" s="10"/>
      <c r="G604" s="10">
        <v>1.361</v>
      </c>
      <c r="H604" s="10">
        <v>1.44</v>
      </c>
      <c r="I604" s="10">
        <v>1.2789999999999999</v>
      </c>
      <c r="J604" s="10">
        <v>1.8520000000000001</v>
      </c>
      <c r="K604" s="10"/>
      <c r="L604" s="10">
        <f t="shared" si="145"/>
        <v>3.6366000000000002E-4</v>
      </c>
      <c r="M604" s="10"/>
      <c r="N604" s="10">
        <f t="shared" si="146"/>
        <v>-2.5300000000000296</v>
      </c>
      <c r="O604" s="10">
        <f t="shared" si="147"/>
        <v>-1.7000000000000126E-2</v>
      </c>
      <c r="P604" s="10"/>
      <c r="Q604" s="10">
        <f t="shared" si="148"/>
        <v>-2.5300000000000452E-6</v>
      </c>
      <c r="R604" s="10">
        <f t="shared" si="149"/>
        <v>-1700</v>
      </c>
      <c r="S604" s="10"/>
      <c r="T604" s="10">
        <f t="shared" si="150"/>
        <v>148300</v>
      </c>
      <c r="U604" s="10"/>
      <c r="V604" s="10">
        <f t="shared" si="151"/>
        <v>1.6514630729652982</v>
      </c>
      <c r="W604" s="10"/>
      <c r="X604" s="10">
        <f t="shared" si="152"/>
        <v>0.17114115102838207</v>
      </c>
      <c r="Y604" s="10">
        <f t="shared" si="153"/>
        <v>2.5606955343936537</v>
      </c>
      <c r="Z604" s="10"/>
      <c r="AA604" s="10">
        <f t="shared" si="154"/>
        <v>-5.0071807232729415E-3</v>
      </c>
      <c r="AB604" s="10">
        <f t="shared" si="155"/>
        <v>-3.0319665060885015E-3</v>
      </c>
      <c r="AC604" s="10"/>
      <c r="AD604" s="10">
        <f t="shared" si="156"/>
        <v>5.1711411510283822</v>
      </c>
      <c r="AE604" s="10">
        <f t="shared" si="157"/>
        <v>-3.4393044656063463</v>
      </c>
      <c r="AF604" s="10"/>
      <c r="AG604" s="10">
        <f t="shared" si="158"/>
        <v>-5.007180723272775E-3</v>
      </c>
      <c r="AH604" s="10">
        <f t="shared" si="159"/>
        <v>-3.0319665060885015E-3</v>
      </c>
    </row>
    <row r="605" spans="1:34" x14ac:dyDescent="0.2">
      <c r="A605" s="10">
        <v>240</v>
      </c>
      <c r="B605" s="10">
        <v>361.13</v>
      </c>
      <c r="C605" s="10">
        <f t="shared" si="144"/>
        <v>3.6112999999999998E-4</v>
      </c>
      <c r="D605" s="10"/>
      <c r="E605" s="10">
        <v>1.466</v>
      </c>
      <c r="F605" s="10"/>
      <c r="G605" s="10">
        <v>1.351</v>
      </c>
      <c r="H605" s="10">
        <v>1.431</v>
      </c>
      <c r="I605" s="10">
        <v>1.2789999999999999</v>
      </c>
      <c r="J605" s="10">
        <v>1.8029999999999999</v>
      </c>
      <c r="K605" s="10"/>
      <c r="L605" s="10">
        <f t="shared" si="145"/>
        <v>3.6112999999999998E-4</v>
      </c>
      <c r="M605" s="10"/>
      <c r="N605" s="10">
        <f t="shared" si="146"/>
        <v>-2.5699999999999932</v>
      </c>
      <c r="O605" s="10">
        <f t="shared" si="147"/>
        <v>-1.6999999999999904E-2</v>
      </c>
      <c r="P605" s="10"/>
      <c r="Q605" s="10">
        <f t="shared" si="148"/>
        <v>-2.5699999999999703E-6</v>
      </c>
      <c r="R605" s="10">
        <f t="shared" si="149"/>
        <v>-1700</v>
      </c>
      <c r="S605" s="10"/>
      <c r="T605" s="10">
        <f t="shared" si="150"/>
        <v>146600</v>
      </c>
      <c r="U605" s="10"/>
      <c r="V605" s="10">
        <f t="shared" si="151"/>
        <v>1.6331489080660075</v>
      </c>
      <c r="W605" s="10"/>
      <c r="X605" s="10">
        <f t="shared" si="152"/>
        <v>0.16613397030510912</v>
      </c>
      <c r="Y605" s="10">
        <f t="shared" si="153"/>
        <v>2.5576635678875652</v>
      </c>
      <c r="Z605" s="10"/>
      <c r="AA605" s="10">
        <f t="shared" si="154"/>
        <v>-5.0655848339345166E-3</v>
      </c>
      <c r="AB605" s="10">
        <f t="shared" si="155"/>
        <v>-3.101728696579098E-3</v>
      </c>
      <c r="AC605" s="10"/>
      <c r="AD605" s="10">
        <f t="shared" si="156"/>
        <v>5.1661339703051095</v>
      </c>
      <c r="AE605" s="10">
        <f t="shared" si="157"/>
        <v>-3.4423364321124348</v>
      </c>
      <c r="AF605" s="10"/>
      <c r="AG605" s="10">
        <f t="shared" si="158"/>
        <v>-5.065584833935155E-3</v>
      </c>
      <c r="AH605" s="10">
        <f t="shared" si="159"/>
        <v>-3.101728696579098E-3</v>
      </c>
    </row>
    <row r="606" spans="1:34" x14ac:dyDescent="0.2">
      <c r="A606" s="10">
        <v>241</v>
      </c>
      <c r="B606" s="10">
        <v>358.56</v>
      </c>
      <c r="C606" s="10">
        <f t="shared" si="144"/>
        <v>3.5856000000000001E-4</v>
      </c>
      <c r="D606" s="10"/>
      <c r="E606" s="10">
        <v>1.4490000000000001</v>
      </c>
      <c r="F606" s="10"/>
      <c r="G606" s="10">
        <v>1.349</v>
      </c>
      <c r="H606" s="10">
        <v>1.419</v>
      </c>
      <c r="I606" s="10">
        <v>1.2769999999999999</v>
      </c>
      <c r="J606" s="10">
        <v>1.75</v>
      </c>
      <c r="K606" s="10"/>
      <c r="L606" s="10">
        <f t="shared" si="145"/>
        <v>3.5856000000000001E-4</v>
      </c>
      <c r="M606" s="10"/>
      <c r="N606" s="10">
        <f t="shared" si="146"/>
        <v>-2.6100000000000136</v>
      </c>
      <c r="O606" s="10">
        <f t="shared" si="147"/>
        <v>-1.7000000000000126E-2</v>
      </c>
      <c r="P606" s="10"/>
      <c r="Q606" s="10">
        <f t="shared" si="148"/>
        <v>-2.610000000000058E-6</v>
      </c>
      <c r="R606" s="10">
        <f t="shared" si="149"/>
        <v>-1700</v>
      </c>
      <c r="S606" s="10"/>
      <c r="T606" s="10">
        <f t="shared" si="150"/>
        <v>144900</v>
      </c>
      <c r="U606" s="10"/>
      <c r="V606" s="10">
        <f t="shared" si="151"/>
        <v>1.615386972264709</v>
      </c>
      <c r="W606" s="10"/>
      <c r="X606" s="10">
        <f t="shared" si="152"/>
        <v>0.16106838547117461</v>
      </c>
      <c r="Y606" s="10">
        <f t="shared" si="153"/>
        <v>2.5545618391909861</v>
      </c>
      <c r="Z606" s="10"/>
      <c r="AA606" s="10">
        <f t="shared" si="154"/>
        <v>-5.1253674993378684E-3</v>
      </c>
      <c r="AB606" s="10">
        <f t="shared" si="155"/>
        <v>-3.1728419179657408E-3</v>
      </c>
      <c r="AC606" s="10"/>
      <c r="AD606" s="10">
        <f t="shared" si="156"/>
        <v>5.1610683854711743</v>
      </c>
      <c r="AE606" s="10">
        <f t="shared" si="157"/>
        <v>-3.4454381608090139</v>
      </c>
      <c r="AF606" s="10"/>
      <c r="AG606" s="10">
        <f t="shared" si="158"/>
        <v>-5.12536749933723E-3</v>
      </c>
      <c r="AH606" s="10">
        <f t="shared" si="159"/>
        <v>-3.1728419179657408E-3</v>
      </c>
    </row>
    <row r="607" spans="1:34" x14ac:dyDescent="0.2">
      <c r="A607" s="10">
        <v>242</v>
      </c>
      <c r="B607" s="10">
        <v>355.95</v>
      </c>
      <c r="C607" s="10">
        <f t="shared" si="144"/>
        <v>3.5594999999999995E-4</v>
      </c>
      <c r="D607" s="10"/>
      <c r="E607" s="10">
        <v>1.4319999999999999</v>
      </c>
      <c r="F607" s="10"/>
      <c r="G607" s="10">
        <v>1.35</v>
      </c>
      <c r="H607" s="10">
        <v>1.4159999999999999</v>
      </c>
      <c r="I607" s="10">
        <v>1.272</v>
      </c>
      <c r="J607" s="10">
        <v>1.6910000000000001</v>
      </c>
      <c r="K607" s="10"/>
      <c r="L607" s="10">
        <f t="shared" si="145"/>
        <v>3.5594999999999995E-4</v>
      </c>
      <c r="M607" s="10"/>
      <c r="N607" s="10">
        <f t="shared" si="146"/>
        <v>-2.6499999999999773</v>
      </c>
      <c r="O607" s="10">
        <f t="shared" si="147"/>
        <v>-1.2999999999999901E-2</v>
      </c>
      <c r="P607" s="10"/>
      <c r="Q607" s="10">
        <f t="shared" si="148"/>
        <v>-2.6499999999999289E-6</v>
      </c>
      <c r="R607" s="10">
        <f t="shared" si="149"/>
        <v>-1300</v>
      </c>
      <c r="S607" s="10"/>
      <c r="T607" s="10">
        <f t="shared" si="150"/>
        <v>143200</v>
      </c>
      <c r="U607" s="10"/>
      <c r="V607" s="10">
        <f t="shared" si="151"/>
        <v>1.2203954913641133</v>
      </c>
      <c r="W607" s="10"/>
      <c r="X607" s="10">
        <f t="shared" si="152"/>
        <v>0.15594301797183674</v>
      </c>
      <c r="Y607" s="10">
        <f t="shared" si="153"/>
        <v>2.5513889972730204</v>
      </c>
      <c r="Z607" s="10"/>
      <c r="AA607" s="10">
        <f t="shared" si="154"/>
        <v>-3.9606225143627161E-3</v>
      </c>
      <c r="AB607" s="10">
        <f t="shared" si="155"/>
        <v>-3.2453598381749771E-3</v>
      </c>
      <c r="AC607" s="10"/>
      <c r="AD607" s="10">
        <f t="shared" si="156"/>
        <v>5.1559430179718371</v>
      </c>
      <c r="AE607" s="10">
        <f t="shared" si="157"/>
        <v>-3.4486110027269796</v>
      </c>
      <c r="AF607" s="10"/>
      <c r="AG607" s="10">
        <f t="shared" si="158"/>
        <v>-3.9606225143629104E-3</v>
      </c>
      <c r="AH607" s="10">
        <f t="shared" si="159"/>
        <v>-3.2453598381749771E-3</v>
      </c>
    </row>
    <row r="608" spans="1:34" x14ac:dyDescent="0.2">
      <c r="A608" s="10">
        <v>243</v>
      </c>
      <c r="B608" s="10">
        <v>353.3</v>
      </c>
      <c r="C608" s="10">
        <f t="shared" si="144"/>
        <v>3.5330000000000002E-4</v>
      </c>
      <c r="D608" s="10"/>
      <c r="E608" s="10">
        <v>1.419</v>
      </c>
      <c r="F608" s="10"/>
      <c r="G608" s="10">
        <v>1.345</v>
      </c>
      <c r="H608" s="10">
        <v>1.4079999999999999</v>
      </c>
      <c r="I608" s="10">
        <v>1.2629999999999999</v>
      </c>
      <c r="J608" s="10">
        <v>1.6579999999999999</v>
      </c>
      <c r="K608" s="10"/>
      <c r="L608" s="10">
        <f t="shared" si="145"/>
        <v>3.5330000000000002E-4</v>
      </c>
      <c r="M608" s="10"/>
      <c r="N608" s="10">
        <f t="shared" si="146"/>
        <v>-2.6899999999999977</v>
      </c>
      <c r="O608" s="10">
        <f t="shared" si="147"/>
        <v>-1.1000000000000121E-2</v>
      </c>
      <c r="P608" s="10"/>
      <c r="Q608" s="10">
        <f t="shared" si="148"/>
        <v>-2.6900000000000166E-6</v>
      </c>
      <c r="R608" s="10">
        <f t="shared" si="149"/>
        <v>-1100</v>
      </c>
      <c r="S608" s="10"/>
      <c r="T608" s="10">
        <f t="shared" si="150"/>
        <v>141900</v>
      </c>
      <c r="U608" s="10"/>
      <c r="V608" s="10">
        <f t="shared" si="151"/>
        <v>1.0181969910802176</v>
      </c>
      <c r="W608" s="10"/>
      <c r="X608" s="10">
        <f t="shared" si="152"/>
        <v>0.15198239545747402</v>
      </c>
      <c r="Y608" s="10">
        <f t="shared" si="153"/>
        <v>2.5481436374348454</v>
      </c>
      <c r="Z608" s="10"/>
      <c r="AA608" s="10">
        <f t="shared" si="154"/>
        <v>-3.3797406513806361E-3</v>
      </c>
      <c r="AB608" s="10">
        <f t="shared" si="155"/>
        <v>-3.319338675117578E-3</v>
      </c>
      <c r="AC608" s="10"/>
      <c r="AD608" s="10">
        <f t="shared" si="156"/>
        <v>5.1519823954574742</v>
      </c>
      <c r="AE608" s="10">
        <f t="shared" si="157"/>
        <v>-3.4518563625651546</v>
      </c>
      <c r="AF608" s="10"/>
      <c r="AG608" s="10">
        <f t="shared" si="158"/>
        <v>-3.3797406513809136E-3</v>
      </c>
      <c r="AH608" s="10">
        <f t="shared" si="159"/>
        <v>-3.319338675117578E-3</v>
      </c>
    </row>
    <row r="609" spans="1:34" x14ac:dyDescent="0.2">
      <c r="A609" s="10">
        <v>244</v>
      </c>
      <c r="B609" s="10">
        <v>350.61</v>
      </c>
      <c r="C609" s="10">
        <f t="shared" si="144"/>
        <v>3.5061000000000001E-4</v>
      </c>
      <c r="D609" s="10"/>
      <c r="E609" s="10">
        <v>1.4079999999999999</v>
      </c>
      <c r="F609" s="10"/>
      <c r="G609" s="10">
        <v>1.34</v>
      </c>
      <c r="H609" s="10">
        <v>1.4079999999999999</v>
      </c>
      <c r="I609" s="10">
        <v>1.2549999999999999</v>
      </c>
      <c r="J609" s="10">
        <v>1.631</v>
      </c>
      <c r="K609" s="10"/>
      <c r="L609" s="10">
        <f t="shared" si="145"/>
        <v>3.5061000000000001E-4</v>
      </c>
      <c r="M609" s="10"/>
      <c r="N609" s="10">
        <f t="shared" si="146"/>
        <v>-2.7200000000000273</v>
      </c>
      <c r="O609" s="10">
        <f t="shared" si="147"/>
        <v>-1.8999999999999906E-2</v>
      </c>
      <c r="P609" s="10"/>
      <c r="Q609" s="10">
        <f t="shared" si="148"/>
        <v>-2.7200000000000553E-6</v>
      </c>
      <c r="R609" s="10">
        <f t="shared" si="149"/>
        <v>-1900</v>
      </c>
      <c r="S609" s="10"/>
      <c r="T609" s="10">
        <f t="shared" si="150"/>
        <v>140800</v>
      </c>
      <c r="U609" s="10"/>
      <c r="V609" s="10">
        <f t="shared" si="151"/>
        <v>1.7444684771717238</v>
      </c>
      <c r="W609" s="10"/>
      <c r="X609" s="10">
        <f t="shared" si="152"/>
        <v>0.14860265480609339</v>
      </c>
      <c r="Y609" s="10">
        <f t="shared" si="153"/>
        <v>2.5448242987597278</v>
      </c>
      <c r="Z609" s="10"/>
      <c r="AA609" s="10">
        <f t="shared" si="154"/>
        <v>-5.9004090684778021E-3</v>
      </c>
      <c r="AB609" s="10">
        <f t="shared" si="155"/>
        <v>-3.382353505202218E-3</v>
      </c>
      <c r="AC609" s="10"/>
      <c r="AD609" s="10">
        <f t="shared" si="156"/>
        <v>5.1486026548060932</v>
      </c>
      <c r="AE609" s="10">
        <f t="shared" si="157"/>
        <v>-3.4551757012402722</v>
      </c>
      <c r="AF609" s="10"/>
      <c r="AG609" s="10">
        <f t="shared" si="158"/>
        <v>-5.9004090684773303E-3</v>
      </c>
      <c r="AH609" s="10">
        <f t="shared" si="159"/>
        <v>-3.3823535052026621E-3</v>
      </c>
    </row>
    <row r="610" spans="1:34" x14ac:dyDescent="0.2">
      <c r="A610" s="10">
        <v>245</v>
      </c>
      <c r="B610" s="10">
        <v>347.89</v>
      </c>
      <c r="C610" s="10">
        <f t="shared" si="144"/>
        <v>3.4788999999999995E-4</v>
      </c>
      <c r="D610" s="10"/>
      <c r="E610" s="10">
        <v>1.389</v>
      </c>
      <c r="F610" s="10"/>
      <c r="G610" s="10">
        <v>1.325</v>
      </c>
      <c r="H610" s="10">
        <v>1.405</v>
      </c>
      <c r="I610" s="10">
        <v>1.248</v>
      </c>
      <c r="J610" s="10">
        <v>1.5780000000000001</v>
      </c>
      <c r="K610" s="10"/>
      <c r="L610" s="10">
        <f t="shared" si="145"/>
        <v>3.4788999999999995E-4</v>
      </c>
      <c r="M610" s="10"/>
      <c r="N610" s="10">
        <f t="shared" si="146"/>
        <v>-2.7699999999999818</v>
      </c>
      <c r="O610" s="10">
        <f t="shared" si="147"/>
        <v>-1.3000000000000123E-2</v>
      </c>
      <c r="P610" s="10"/>
      <c r="Q610" s="10">
        <f t="shared" si="148"/>
        <v>-2.7699999999999752E-6</v>
      </c>
      <c r="R610" s="10">
        <f t="shared" si="149"/>
        <v>-1300</v>
      </c>
      <c r="S610" s="10"/>
      <c r="T610" s="10">
        <f t="shared" si="150"/>
        <v>138900</v>
      </c>
      <c r="U610" s="10"/>
      <c r="V610" s="10">
        <f t="shared" si="151"/>
        <v>1.1762749173201781</v>
      </c>
      <c r="W610" s="10"/>
      <c r="X610" s="10">
        <f t="shared" si="152"/>
        <v>0.14270224573761559</v>
      </c>
      <c r="Y610" s="10">
        <f t="shared" si="153"/>
        <v>2.5414419452545256</v>
      </c>
      <c r="Z610" s="10"/>
      <c r="AA610" s="10">
        <f t="shared" si="154"/>
        <v>-4.0838118381231192E-3</v>
      </c>
      <c r="AB610" s="10">
        <f t="shared" si="155"/>
        <v>-3.4718174960559622E-3</v>
      </c>
      <c r="AC610" s="10"/>
      <c r="AD610" s="10">
        <f t="shared" si="156"/>
        <v>5.1427022457376159</v>
      </c>
      <c r="AE610" s="10">
        <f t="shared" si="157"/>
        <v>-3.4585580547454748</v>
      </c>
      <c r="AF610" s="10"/>
      <c r="AG610" s="10">
        <f t="shared" si="158"/>
        <v>-4.0838118381234523E-3</v>
      </c>
      <c r="AH610" s="10">
        <f t="shared" si="159"/>
        <v>-3.4718174960555181E-3</v>
      </c>
    </row>
    <row r="611" spans="1:34" x14ac:dyDescent="0.2">
      <c r="A611" s="10">
        <v>246</v>
      </c>
      <c r="B611" s="10">
        <v>345.12</v>
      </c>
      <c r="C611" s="10">
        <f t="shared" si="144"/>
        <v>3.4511999999999998E-4</v>
      </c>
      <c r="D611" s="10"/>
      <c r="E611" s="10">
        <v>1.3759999999999999</v>
      </c>
      <c r="F611" s="10"/>
      <c r="G611" s="10">
        <v>1.321</v>
      </c>
      <c r="H611" s="10">
        <v>1.403</v>
      </c>
      <c r="I611" s="10">
        <v>1.2490000000000001</v>
      </c>
      <c r="J611" s="10">
        <v>1.5289999999999999</v>
      </c>
      <c r="K611" s="10"/>
      <c r="L611" s="10">
        <f t="shared" si="145"/>
        <v>3.4511999999999998E-4</v>
      </c>
      <c r="M611" s="10"/>
      <c r="N611" s="10">
        <f t="shared" si="146"/>
        <v>-2.8000000000000114</v>
      </c>
      <c r="O611" s="10">
        <f t="shared" si="147"/>
        <v>-4.9999999999998934E-3</v>
      </c>
      <c r="P611" s="10"/>
      <c r="Q611" s="10">
        <f t="shared" si="148"/>
        <v>-2.8000000000000138E-6</v>
      </c>
      <c r="R611" s="10">
        <f t="shared" si="149"/>
        <v>-500</v>
      </c>
      <c r="S611" s="10"/>
      <c r="T611" s="10">
        <f t="shared" si="150"/>
        <v>137600</v>
      </c>
      <c r="U611" s="10"/>
      <c r="V611" s="10">
        <f t="shared" si="151"/>
        <v>0.44687513495343872</v>
      </c>
      <c r="W611" s="10"/>
      <c r="X611" s="10">
        <f t="shared" si="152"/>
        <v>0.13861843389949247</v>
      </c>
      <c r="Y611" s="10">
        <f t="shared" si="153"/>
        <v>2.5379701277584696</v>
      </c>
      <c r="Z611" s="10"/>
      <c r="AA611" s="10">
        <f t="shared" si="154"/>
        <v>-1.5809791099798132E-3</v>
      </c>
      <c r="AB611" s="10">
        <f t="shared" si="155"/>
        <v>-3.5378542825932335E-3</v>
      </c>
      <c r="AC611" s="10"/>
      <c r="AD611" s="10">
        <f t="shared" si="156"/>
        <v>5.1386184338994925</v>
      </c>
      <c r="AE611" s="10">
        <f t="shared" si="157"/>
        <v>-3.4620298722415304</v>
      </c>
      <c r="AF611" s="10"/>
      <c r="AG611" s="10">
        <f t="shared" si="158"/>
        <v>-1.5809791099794523E-3</v>
      </c>
      <c r="AH611" s="10">
        <f t="shared" si="159"/>
        <v>-3.5378542825932335E-3</v>
      </c>
    </row>
    <row r="612" spans="1:34" x14ac:dyDescent="0.2">
      <c r="A612" s="10">
        <v>247</v>
      </c>
      <c r="B612" s="10">
        <v>342.32</v>
      </c>
      <c r="C612" s="10">
        <f t="shared" si="144"/>
        <v>3.4231999999999996E-4</v>
      </c>
      <c r="D612" s="10"/>
      <c r="E612" s="10">
        <v>1.371</v>
      </c>
      <c r="F612" s="10"/>
      <c r="G612" s="10">
        <v>1.321</v>
      </c>
      <c r="H612" s="10">
        <v>1.393</v>
      </c>
      <c r="I612" s="10">
        <v>1.252</v>
      </c>
      <c r="J612" s="10">
        <v>1.516</v>
      </c>
      <c r="K612" s="10"/>
      <c r="L612" s="10">
        <f t="shared" si="145"/>
        <v>3.4231999999999996E-4</v>
      </c>
      <c r="M612" s="10"/>
      <c r="N612" s="10">
        <f t="shared" si="146"/>
        <v>-2.8299999999999841</v>
      </c>
      <c r="O612" s="10">
        <f t="shared" si="147"/>
        <v>-2.9999999999998916E-3</v>
      </c>
      <c r="P612" s="10"/>
      <c r="Q612" s="10">
        <f t="shared" si="148"/>
        <v>-2.8299999999999441E-6</v>
      </c>
      <c r="R612" s="10">
        <f t="shared" si="149"/>
        <v>-300</v>
      </c>
      <c r="S612" s="10"/>
      <c r="T612" s="10">
        <f t="shared" si="150"/>
        <v>137100</v>
      </c>
      <c r="U612" s="10"/>
      <c r="V612" s="10">
        <f t="shared" si="151"/>
        <v>0.26387839457474704</v>
      </c>
      <c r="W612" s="10"/>
      <c r="X612" s="10">
        <f t="shared" si="152"/>
        <v>0.13703745478951265</v>
      </c>
      <c r="Y612" s="10">
        <f t="shared" si="153"/>
        <v>2.5344322734758764</v>
      </c>
      <c r="Z612" s="10"/>
      <c r="AA612" s="10">
        <f t="shared" si="154"/>
        <v>-9.5135740541518743E-4</v>
      </c>
      <c r="AB612" s="10">
        <f t="shared" si="155"/>
        <v>-3.6052872268999003E-3</v>
      </c>
      <c r="AC612" s="10"/>
      <c r="AD612" s="10">
        <f t="shared" si="156"/>
        <v>5.137037454789513</v>
      </c>
      <c r="AE612" s="10">
        <f t="shared" si="157"/>
        <v>-3.4655677265241236</v>
      </c>
      <c r="AF612" s="10"/>
      <c r="AG612" s="10">
        <f t="shared" si="158"/>
        <v>-9.5135740541518743E-4</v>
      </c>
      <c r="AH612" s="10">
        <f t="shared" si="159"/>
        <v>-3.6052872268999003E-3</v>
      </c>
    </row>
    <row r="613" spans="1:34" x14ac:dyDescent="0.2">
      <c r="A613" s="10">
        <v>248</v>
      </c>
      <c r="B613" s="10">
        <v>339.49</v>
      </c>
      <c r="C613" s="10">
        <f t="shared" si="144"/>
        <v>3.3949000000000002E-4</v>
      </c>
      <c r="D613" s="10"/>
      <c r="E613" s="10">
        <v>1.3680000000000001</v>
      </c>
      <c r="F613" s="10"/>
      <c r="G613" s="10">
        <v>1.323</v>
      </c>
      <c r="H613" s="10">
        <v>1.389</v>
      </c>
      <c r="I613" s="10">
        <v>1.248</v>
      </c>
      <c r="J613" s="10">
        <v>1.5129999999999999</v>
      </c>
      <c r="K613" s="10"/>
      <c r="L613" s="10">
        <f t="shared" si="145"/>
        <v>3.3949000000000002E-4</v>
      </c>
      <c r="M613" s="10"/>
      <c r="N613" s="10">
        <f t="shared" si="146"/>
        <v>-2.8799999999999955</v>
      </c>
      <c r="O613" s="10">
        <f t="shared" si="147"/>
        <v>-1.0000000000001119E-3</v>
      </c>
      <c r="P613" s="10"/>
      <c r="Q613" s="10">
        <f t="shared" si="148"/>
        <v>-2.8800000000000266E-6</v>
      </c>
      <c r="R613" s="10">
        <f t="shared" si="149"/>
        <v>-100</v>
      </c>
      <c r="S613" s="10"/>
      <c r="T613" s="10">
        <f t="shared" si="150"/>
        <v>136800</v>
      </c>
      <c r="U613" s="10"/>
      <c r="V613" s="10">
        <f t="shared" si="151"/>
        <v>8.5833833634526402E-2</v>
      </c>
      <c r="W613" s="10"/>
      <c r="X613" s="10">
        <f t="shared" si="152"/>
        <v>0.13608609738409747</v>
      </c>
      <c r="Y613" s="10">
        <f t="shared" si="153"/>
        <v>2.5308269862489765</v>
      </c>
      <c r="Z613" s="10"/>
      <c r="AA613" s="10">
        <f t="shared" si="154"/>
        <v>-3.1758281627519702E-4</v>
      </c>
      <c r="AB613" s="10">
        <f t="shared" si="155"/>
        <v>-3.6999724098003561E-3</v>
      </c>
      <c r="AC613" s="10"/>
      <c r="AD613" s="10">
        <f t="shared" si="156"/>
        <v>5.1360860973840978</v>
      </c>
      <c r="AE613" s="10">
        <f t="shared" si="157"/>
        <v>-3.4691730137510235</v>
      </c>
      <c r="AF613" s="10"/>
      <c r="AG613" s="10">
        <f t="shared" si="158"/>
        <v>-3.1758281627514151E-4</v>
      </c>
      <c r="AH613" s="10">
        <f t="shared" si="159"/>
        <v>-3.6999724098003561E-3</v>
      </c>
    </row>
    <row r="614" spans="1:34" x14ac:dyDescent="0.2">
      <c r="A614" s="10">
        <v>249</v>
      </c>
      <c r="B614" s="10">
        <v>336.61</v>
      </c>
      <c r="C614" s="10">
        <f t="shared" si="144"/>
        <v>3.3660999999999999E-4</v>
      </c>
      <c r="D614" s="10"/>
      <c r="E614" s="10">
        <v>1.367</v>
      </c>
      <c r="F614" s="10"/>
      <c r="G614" s="10">
        <v>1.325</v>
      </c>
      <c r="H614" s="10">
        <v>1.387</v>
      </c>
      <c r="I614" s="10">
        <v>1.2450000000000001</v>
      </c>
      <c r="J614" s="10">
        <v>1.5089999999999999</v>
      </c>
      <c r="K614" s="10"/>
      <c r="L614" s="10">
        <f t="shared" si="145"/>
        <v>3.3660999999999999E-4</v>
      </c>
      <c r="M614" s="10"/>
      <c r="N614" s="10">
        <f t="shared" si="146"/>
        <v>-2.9000000000000341</v>
      </c>
      <c r="O614" s="10">
        <f t="shared" si="147"/>
        <v>-2.9999999999998916E-3</v>
      </c>
      <c r="P614" s="10"/>
      <c r="Q614" s="10">
        <f t="shared" si="148"/>
        <v>-2.9000000000000163E-6</v>
      </c>
      <c r="R614" s="10">
        <f t="shared" si="149"/>
        <v>-300</v>
      </c>
      <c r="S614" s="10"/>
      <c r="T614" s="10">
        <f t="shared" si="150"/>
        <v>136700</v>
      </c>
      <c r="U614" s="10"/>
      <c r="V614" s="10">
        <f t="shared" si="151"/>
        <v>0.25391081485400391</v>
      </c>
      <c r="W614" s="10"/>
      <c r="X614" s="10">
        <f t="shared" si="152"/>
        <v>0.13576851456782227</v>
      </c>
      <c r="Y614" s="10">
        <f t="shared" si="153"/>
        <v>2.5271270138391762</v>
      </c>
      <c r="Z614" s="10"/>
      <c r="AA614" s="10">
        <f t="shared" si="154"/>
        <v>-9.5414424736212089E-4</v>
      </c>
      <c r="AB614" s="10">
        <f t="shared" si="155"/>
        <v>-3.7577928608958366E-3</v>
      </c>
      <c r="AC614" s="10"/>
      <c r="AD614" s="10">
        <f t="shared" si="156"/>
        <v>5.1357685145678227</v>
      </c>
      <c r="AE614" s="10">
        <f t="shared" si="157"/>
        <v>-3.4728729861608238</v>
      </c>
      <c r="AF614" s="10"/>
      <c r="AG614" s="10">
        <f t="shared" si="158"/>
        <v>-9.5414424736262049E-4</v>
      </c>
      <c r="AH614" s="10">
        <f t="shared" si="159"/>
        <v>-3.7577928608958366E-3</v>
      </c>
    </row>
    <row r="615" spans="1:34" x14ac:dyDescent="0.2">
      <c r="A615" s="10">
        <v>250</v>
      </c>
      <c r="B615" s="10">
        <v>333.71</v>
      </c>
      <c r="C615" s="10">
        <f t="shared" si="144"/>
        <v>3.3370999999999997E-4</v>
      </c>
      <c r="D615" s="10"/>
      <c r="E615" s="10">
        <v>1.3640000000000001</v>
      </c>
      <c r="F615" s="10"/>
      <c r="G615" s="10">
        <v>1.319</v>
      </c>
      <c r="H615" s="10">
        <v>1.389</v>
      </c>
      <c r="I615" s="10">
        <v>1.242</v>
      </c>
      <c r="J615" s="10">
        <v>1.5069999999999999</v>
      </c>
      <c r="K615" s="10"/>
      <c r="L615" s="10">
        <f t="shared" si="145"/>
        <v>3.3370999999999997E-4</v>
      </c>
      <c r="M615" s="10"/>
      <c r="N615" s="10">
        <f t="shared" si="146"/>
        <v>-2.9499999999999886</v>
      </c>
      <c r="O615" s="10">
        <f t="shared" si="147"/>
        <v>2.9999999999998916E-3</v>
      </c>
      <c r="P615" s="10"/>
      <c r="Q615" s="10">
        <f t="shared" si="148"/>
        <v>-2.9499999999999904E-6</v>
      </c>
      <c r="R615" s="10">
        <f t="shared" si="149"/>
        <v>300</v>
      </c>
      <c r="S615" s="10"/>
      <c r="T615" s="10">
        <f t="shared" si="150"/>
        <v>136400</v>
      </c>
      <c r="U615" s="10"/>
      <c r="V615" s="10">
        <f t="shared" si="151"/>
        <v>-0.24742879367941548</v>
      </c>
      <c r="W615" s="10"/>
      <c r="X615" s="10">
        <f t="shared" si="152"/>
        <v>0.13481437032046015</v>
      </c>
      <c r="Y615" s="10">
        <f t="shared" si="153"/>
        <v>2.5233692209782803</v>
      </c>
      <c r="Z615" s="10"/>
      <c r="AA615" s="10">
        <f t="shared" si="154"/>
        <v>9.5414424736212089E-4</v>
      </c>
      <c r="AB615" s="10">
        <f t="shared" si="155"/>
        <v>-3.8562377206545762E-3</v>
      </c>
      <c r="AC615" s="10"/>
      <c r="AD615" s="10">
        <f t="shared" si="156"/>
        <v>5.1348143703204601</v>
      </c>
      <c r="AE615" s="10">
        <f t="shared" si="157"/>
        <v>-3.4766307790217197</v>
      </c>
      <c r="AF615" s="10"/>
      <c r="AG615" s="10">
        <f t="shared" si="158"/>
        <v>9.5414424736262049E-4</v>
      </c>
      <c r="AH615" s="10">
        <f t="shared" si="159"/>
        <v>-3.8562377206545762E-3</v>
      </c>
    </row>
    <row r="616" spans="1:34" x14ac:dyDescent="0.2">
      <c r="A616" s="10">
        <v>251</v>
      </c>
      <c r="B616" s="10">
        <v>330.76</v>
      </c>
      <c r="C616" s="10">
        <f t="shared" si="144"/>
        <v>3.3075999999999998E-4</v>
      </c>
      <c r="D616" s="10"/>
      <c r="E616" s="10">
        <v>1.367</v>
      </c>
      <c r="F616" s="10"/>
      <c r="G616" s="10">
        <v>1.3180000000000001</v>
      </c>
      <c r="H616" s="10">
        <v>1.3939999999999999</v>
      </c>
      <c r="I616" s="10">
        <v>1.246</v>
      </c>
      <c r="J616" s="10">
        <v>1.5089999999999999</v>
      </c>
      <c r="K616" s="10"/>
      <c r="L616" s="10">
        <f t="shared" si="145"/>
        <v>3.3075999999999998E-4</v>
      </c>
      <c r="M616" s="10"/>
      <c r="N616" s="10">
        <f t="shared" si="146"/>
        <v>-2.9699999999999704</v>
      </c>
      <c r="O616" s="10">
        <f t="shared" si="147"/>
        <v>5.0000000000001155E-3</v>
      </c>
      <c r="P616" s="10"/>
      <c r="Q616" s="10">
        <f t="shared" si="148"/>
        <v>-2.96999999999998E-6</v>
      </c>
      <c r="R616" s="10">
        <f t="shared" si="149"/>
        <v>500</v>
      </c>
      <c r="S616" s="10"/>
      <c r="T616" s="10">
        <f t="shared" si="150"/>
        <v>136700</v>
      </c>
      <c r="U616" s="10"/>
      <c r="V616" s="10">
        <f t="shared" si="151"/>
        <v>-0.40476953217128342</v>
      </c>
      <c r="W616" s="10"/>
      <c r="X616" s="10">
        <f t="shared" si="152"/>
        <v>0.13576851456782227</v>
      </c>
      <c r="Y616" s="10">
        <f t="shared" si="153"/>
        <v>2.5195129832576257</v>
      </c>
      <c r="Z616" s="10"/>
      <c r="AA616" s="10">
        <f t="shared" si="154"/>
        <v>1.5855968029106493E-3</v>
      </c>
      <c r="AB616" s="10">
        <f t="shared" si="155"/>
        <v>-3.9172829891742644E-3</v>
      </c>
      <c r="AC616" s="10"/>
      <c r="AD616" s="10">
        <f t="shared" si="156"/>
        <v>5.1357685145678227</v>
      </c>
      <c r="AE616" s="10">
        <f t="shared" si="157"/>
        <v>-3.4804870167423743</v>
      </c>
      <c r="AF616" s="10"/>
      <c r="AG616" s="10">
        <f t="shared" si="158"/>
        <v>1.5855968029105938E-3</v>
      </c>
      <c r="AH616" s="10">
        <f t="shared" si="159"/>
        <v>-3.9172829891742644E-3</v>
      </c>
    </row>
    <row r="617" spans="1:34" x14ac:dyDescent="0.2">
      <c r="A617" s="10">
        <v>252</v>
      </c>
      <c r="B617" s="10">
        <v>327.79</v>
      </c>
      <c r="C617" s="10">
        <f t="shared" si="144"/>
        <v>3.2779E-4</v>
      </c>
      <c r="D617" s="10"/>
      <c r="E617" s="10">
        <v>1.3720000000000001</v>
      </c>
      <c r="F617" s="10"/>
      <c r="G617" s="10">
        <v>1.3169999999999999</v>
      </c>
      <c r="H617" s="10">
        <v>1.401</v>
      </c>
      <c r="I617" s="10">
        <v>1.2490000000000001</v>
      </c>
      <c r="J617" s="10">
        <v>1.524</v>
      </c>
      <c r="K617" s="10"/>
      <c r="L617" s="10">
        <f t="shared" si="145"/>
        <v>3.2779E-4</v>
      </c>
      <c r="M617" s="10"/>
      <c r="N617" s="10">
        <f t="shared" si="146"/>
        <v>-3.0200000000000387</v>
      </c>
      <c r="O617" s="10">
        <f t="shared" si="147"/>
        <v>3.9999999999997815E-3</v>
      </c>
      <c r="P617" s="10"/>
      <c r="Q617" s="10">
        <f t="shared" si="148"/>
        <v>-3.0200000000000626E-6</v>
      </c>
      <c r="R617" s="10">
        <f t="shared" si="149"/>
        <v>400</v>
      </c>
      <c r="S617" s="10"/>
      <c r="T617" s="10">
        <f t="shared" si="150"/>
        <v>137200</v>
      </c>
      <c r="U617" s="10"/>
      <c r="V617" s="10">
        <f t="shared" si="151"/>
        <v>-0.31452413414133135</v>
      </c>
      <c r="W617" s="10"/>
      <c r="X617" s="10">
        <f t="shared" si="152"/>
        <v>0.13735411137073292</v>
      </c>
      <c r="Y617" s="10">
        <f t="shared" si="153"/>
        <v>2.5155957002684515</v>
      </c>
      <c r="Z617" s="10"/>
      <c r="AA617" s="10">
        <f t="shared" si="154"/>
        <v>1.2643225287595483E-3</v>
      </c>
      <c r="AB617" s="10">
        <f t="shared" si="155"/>
        <v>-4.0197949585354387E-3</v>
      </c>
      <c r="AC617" s="10"/>
      <c r="AD617" s="10">
        <f t="shared" si="156"/>
        <v>5.1373541113707333</v>
      </c>
      <c r="AE617" s="10">
        <f t="shared" si="157"/>
        <v>-3.4844042997315485</v>
      </c>
      <c r="AF617" s="10"/>
      <c r="AG617" s="10">
        <f t="shared" si="158"/>
        <v>1.2643225287591875E-3</v>
      </c>
      <c r="AH617" s="10">
        <f t="shared" si="159"/>
        <v>-4.0197949585358828E-3</v>
      </c>
    </row>
    <row r="618" spans="1:34" x14ac:dyDescent="0.2">
      <c r="A618" s="10">
        <v>253</v>
      </c>
      <c r="B618" s="10">
        <v>324.77</v>
      </c>
      <c r="C618" s="10">
        <f t="shared" si="144"/>
        <v>3.2476999999999994E-4</v>
      </c>
      <c r="D618" s="10"/>
      <c r="E618" s="10">
        <v>1.3759999999999999</v>
      </c>
      <c r="F618" s="10"/>
      <c r="G618" s="10">
        <v>1.3180000000000001</v>
      </c>
      <c r="H618" s="10">
        <v>1.4</v>
      </c>
      <c r="I618" s="10">
        <v>1.248</v>
      </c>
      <c r="J618" s="10">
        <v>1.54</v>
      </c>
      <c r="K618" s="10"/>
      <c r="L618" s="10">
        <f t="shared" si="145"/>
        <v>3.2476999999999994E-4</v>
      </c>
      <c r="M618" s="10"/>
      <c r="N618" s="10">
        <f t="shared" si="146"/>
        <v>-3.0399999999999636</v>
      </c>
      <c r="O618" s="10">
        <f t="shared" si="147"/>
        <v>0</v>
      </c>
      <c r="P618" s="10"/>
      <c r="Q618" s="10">
        <f t="shared" si="148"/>
        <v>-3.0399999999999438E-6</v>
      </c>
      <c r="R618" s="10">
        <f t="shared" si="149"/>
        <v>0</v>
      </c>
      <c r="S618" s="10"/>
      <c r="T618" s="10">
        <f t="shared" si="150"/>
        <v>137600</v>
      </c>
      <c r="U618" s="10"/>
      <c r="V618" s="10">
        <f t="shared" si="151"/>
        <v>0</v>
      </c>
      <c r="W618" s="10"/>
      <c r="X618" s="10">
        <f t="shared" si="152"/>
        <v>0.13861843389949247</v>
      </c>
      <c r="Y618" s="10">
        <f t="shared" si="153"/>
        <v>2.511575905309916</v>
      </c>
      <c r="Z618" s="10"/>
      <c r="AA618" s="10">
        <f t="shared" si="154"/>
        <v>0</v>
      </c>
      <c r="AB618" s="10">
        <f t="shared" si="155"/>
        <v>-4.0843463445470185E-3</v>
      </c>
      <c r="AC618" s="10"/>
      <c r="AD618" s="10">
        <f t="shared" si="156"/>
        <v>5.1386184338994925</v>
      </c>
      <c r="AE618" s="10">
        <f t="shared" si="157"/>
        <v>-3.4884240946900844</v>
      </c>
      <c r="AF618" s="10"/>
      <c r="AG618" s="10">
        <f t="shared" si="158"/>
        <v>0</v>
      </c>
      <c r="AH618" s="10">
        <f t="shared" si="159"/>
        <v>-4.0843463445465744E-3</v>
      </c>
    </row>
    <row r="619" spans="1:34" x14ac:dyDescent="0.2">
      <c r="A619" s="10">
        <v>254</v>
      </c>
      <c r="B619" s="10">
        <v>321.73</v>
      </c>
      <c r="C619" s="10">
        <f t="shared" si="144"/>
        <v>3.2173E-4</v>
      </c>
      <c r="D619" s="10"/>
      <c r="E619" s="10">
        <v>1.3759999999999999</v>
      </c>
      <c r="F619" s="10"/>
      <c r="G619" s="10">
        <v>1.3160000000000001</v>
      </c>
      <c r="H619" s="10">
        <v>1.395</v>
      </c>
      <c r="I619" s="10">
        <v>1.254</v>
      </c>
      <c r="J619" s="10">
        <v>1.538</v>
      </c>
      <c r="K619" s="10"/>
      <c r="L619" s="10">
        <f t="shared" si="145"/>
        <v>3.2173E-4</v>
      </c>
      <c r="M619" s="10"/>
      <c r="N619" s="10">
        <f t="shared" si="146"/>
        <v>-3.0800000000000409</v>
      </c>
      <c r="O619" s="10">
        <f t="shared" si="147"/>
        <v>-4.9999999999998934E-3</v>
      </c>
      <c r="P619" s="10"/>
      <c r="Q619" s="10">
        <f t="shared" si="148"/>
        <v>-3.0800000000000315E-6</v>
      </c>
      <c r="R619" s="10">
        <f t="shared" si="149"/>
        <v>-500</v>
      </c>
      <c r="S619" s="10"/>
      <c r="T619" s="10">
        <f t="shared" si="150"/>
        <v>137600</v>
      </c>
      <c r="U619" s="10"/>
      <c r="V619" s="10">
        <f t="shared" si="151"/>
        <v>0.37843868001154907</v>
      </c>
      <c r="W619" s="10"/>
      <c r="X619" s="10">
        <f t="shared" si="152"/>
        <v>0.13861843389949247</v>
      </c>
      <c r="Y619" s="10">
        <f t="shared" si="153"/>
        <v>2.507491558965369</v>
      </c>
      <c r="Z619" s="10"/>
      <c r="AA619" s="10">
        <f t="shared" si="154"/>
        <v>-1.5809791099798132E-3</v>
      </c>
      <c r="AB619" s="10">
        <f t="shared" si="155"/>
        <v>-4.1776361494845204E-3</v>
      </c>
      <c r="AC619" s="10"/>
      <c r="AD619" s="10">
        <f t="shared" si="156"/>
        <v>5.1386184338994925</v>
      </c>
      <c r="AE619" s="10">
        <f t="shared" si="157"/>
        <v>-3.492508441034631</v>
      </c>
      <c r="AF619" s="10"/>
      <c r="AG619" s="10">
        <f t="shared" si="158"/>
        <v>-1.5809791099794523E-3</v>
      </c>
      <c r="AH619" s="10">
        <f t="shared" si="159"/>
        <v>-4.1776361494845204E-3</v>
      </c>
    </row>
    <row r="620" spans="1:34" x14ac:dyDescent="0.2">
      <c r="A620" s="10">
        <v>255</v>
      </c>
      <c r="B620" s="10">
        <v>318.64999999999998</v>
      </c>
      <c r="C620" s="10">
        <f t="shared" si="144"/>
        <v>3.1864999999999997E-4</v>
      </c>
      <c r="D620" s="10"/>
      <c r="E620" s="10">
        <v>1.371</v>
      </c>
      <c r="F620" s="10"/>
      <c r="G620" s="10">
        <v>1.3149999999999999</v>
      </c>
      <c r="H620" s="10">
        <v>1.3939999999999999</v>
      </c>
      <c r="I620" s="10">
        <v>1.248</v>
      </c>
      <c r="J620" s="10">
        <v>1.5269999999999999</v>
      </c>
      <c r="K620" s="10"/>
      <c r="L620" s="10">
        <f t="shared" si="145"/>
        <v>3.1864999999999997E-4</v>
      </c>
      <c r="M620" s="10"/>
      <c r="N620" s="10">
        <f t="shared" si="146"/>
        <v>-3.1099999999999568</v>
      </c>
      <c r="O620" s="10">
        <f t="shared" si="147"/>
        <v>0</v>
      </c>
      <c r="P620" s="10"/>
      <c r="Q620" s="10">
        <f t="shared" si="148"/>
        <v>-3.1099999999999618E-6</v>
      </c>
      <c r="R620" s="10">
        <f t="shared" si="149"/>
        <v>0</v>
      </c>
      <c r="S620" s="10"/>
      <c r="T620" s="10">
        <f t="shared" si="150"/>
        <v>137100</v>
      </c>
      <c r="U620" s="10"/>
      <c r="V620" s="10">
        <f t="shared" si="151"/>
        <v>0</v>
      </c>
      <c r="W620" s="10"/>
      <c r="X620" s="10">
        <f t="shared" si="152"/>
        <v>0.13703745478951265</v>
      </c>
      <c r="Y620" s="10">
        <f t="shared" si="153"/>
        <v>2.5033139228158845</v>
      </c>
      <c r="Z620" s="10"/>
      <c r="AA620" s="10">
        <f t="shared" si="154"/>
        <v>0</v>
      </c>
      <c r="AB620" s="10">
        <f t="shared" si="155"/>
        <v>-4.2595016187836343E-3</v>
      </c>
      <c r="AC620" s="10"/>
      <c r="AD620" s="10">
        <f t="shared" si="156"/>
        <v>5.137037454789513</v>
      </c>
      <c r="AE620" s="10">
        <f t="shared" si="157"/>
        <v>-3.4966860771841155</v>
      </c>
      <c r="AF620" s="10"/>
      <c r="AG620" s="10">
        <f t="shared" si="158"/>
        <v>0</v>
      </c>
      <c r="AH620" s="10">
        <f t="shared" si="159"/>
        <v>-4.2595016187836343E-3</v>
      </c>
    </row>
    <row r="621" spans="1:34" x14ac:dyDescent="0.2">
      <c r="A621" s="10">
        <v>256</v>
      </c>
      <c r="B621" s="10">
        <v>315.54000000000002</v>
      </c>
      <c r="C621" s="10">
        <f t="shared" si="144"/>
        <v>3.1554E-4</v>
      </c>
      <c r="D621" s="10"/>
      <c r="E621" s="10">
        <v>1.371</v>
      </c>
      <c r="F621" s="10"/>
      <c r="G621" s="10">
        <v>1.321</v>
      </c>
      <c r="H621" s="10">
        <v>1.4019999999999999</v>
      </c>
      <c r="I621" s="10">
        <v>1.248</v>
      </c>
      <c r="J621" s="10">
        <v>1.514</v>
      </c>
      <c r="K621" s="10"/>
      <c r="L621" s="10">
        <f t="shared" si="145"/>
        <v>3.1554E-4</v>
      </c>
      <c r="M621" s="10"/>
      <c r="N621" s="10">
        <f t="shared" si="146"/>
        <v>-3.1400000000000432</v>
      </c>
      <c r="O621" s="10">
        <f t="shared" si="147"/>
        <v>-2.9999999999998916E-3</v>
      </c>
      <c r="P621" s="10"/>
      <c r="Q621" s="10">
        <f t="shared" si="148"/>
        <v>-3.1400000000000546E-6</v>
      </c>
      <c r="R621" s="10">
        <f t="shared" si="149"/>
        <v>-300</v>
      </c>
      <c r="S621" s="10"/>
      <c r="T621" s="10">
        <f t="shared" si="150"/>
        <v>137100</v>
      </c>
      <c r="U621" s="10"/>
      <c r="V621" s="10">
        <f t="shared" si="151"/>
        <v>0.21903538318929772</v>
      </c>
      <c r="W621" s="10"/>
      <c r="X621" s="10">
        <f t="shared" si="152"/>
        <v>0.13703745478951265</v>
      </c>
      <c r="Y621" s="10">
        <f t="shared" si="153"/>
        <v>2.4990544211971009</v>
      </c>
      <c r="Z621" s="10"/>
      <c r="AA621" s="10">
        <f t="shared" si="154"/>
        <v>-9.5135740541518743E-4</v>
      </c>
      <c r="AB621" s="10">
        <f t="shared" si="155"/>
        <v>-4.3433959918379728E-3</v>
      </c>
      <c r="AC621" s="10"/>
      <c r="AD621" s="10">
        <f t="shared" si="156"/>
        <v>5.137037454789513</v>
      </c>
      <c r="AE621" s="10">
        <f t="shared" si="157"/>
        <v>-3.5009455788028991</v>
      </c>
      <c r="AF621" s="10"/>
      <c r="AG621" s="10">
        <f t="shared" si="158"/>
        <v>-9.5135740541518743E-4</v>
      </c>
      <c r="AH621" s="10">
        <f t="shared" si="159"/>
        <v>-4.3433959918384168E-3</v>
      </c>
    </row>
    <row r="622" spans="1:34" x14ac:dyDescent="0.2">
      <c r="A622" s="10">
        <v>257</v>
      </c>
      <c r="B622" s="10">
        <v>312.39999999999998</v>
      </c>
      <c r="C622" s="10">
        <f t="shared" si="144"/>
        <v>3.1239999999999995E-4</v>
      </c>
      <c r="D622" s="10"/>
      <c r="E622" s="10">
        <v>1.3680000000000001</v>
      </c>
      <c r="F622" s="10"/>
      <c r="G622" s="10">
        <v>1.3220000000000001</v>
      </c>
      <c r="H622" s="10">
        <v>1.413</v>
      </c>
      <c r="I622" s="10">
        <v>1.2509999999999999</v>
      </c>
      <c r="J622" s="10">
        <v>1.486</v>
      </c>
      <c r="K622" s="10"/>
      <c r="L622" s="10">
        <f t="shared" si="145"/>
        <v>3.1239999999999995E-4</v>
      </c>
      <c r="M622" s="10"/>
      <c r="N622" s="10">
        <f t="shared" si="146"/>
        <v>-3.1699999999999591</v>
      </c>
      <c r="O622" s="10">
        <f t="shared" si="147"/>
        <v>-6.0000000000000053E-3</v>
      </c>
      <c r="P622" s="10"/>
      <c r="Q622" s="10">
        <f t="shared" si="148"/>
        <v>-3.1699999999999307E-6</v>
      </c>
      <c r="R622" s="10">
        <f t="shared" si="149"/>
        <v>-600</v>
      </c>
      <c r="S622" s="10"/>
      <c r="T622" s="10">
        <f t="shared" si="150"/>
        <v>136800</v>
      </c>
      <c r="U622" s="10"/>
      <c r="V622" s="10">
        <f t="shared" si="151"/>
        <v>0.43098111580592685</v>
      </c>
      <c r="W622" s="10"/>
      <c r="X622" s="10">
        <f t="shared" si="152"/>
        <v>0.13608609738409747</v>
      </c>
      <c r="Y622" s="10">
        <f t="shared" si="153"/>
        <v>2.4947110252052629</v>
      </c>
      <c r="Z622" s="10"/>
      <c r="AA622" s="10">
        <f t="shared" si="154"/>
        <v>-1.9089898073310907E-3</v>
      </c>
      <c r="AB622" s="10">
        <f t="shared" si="155"/>
        <v>-4.4294047635053957E-3</v>
      </c>
      <c r="AC622" s="10"/>
      <c r="AD622" s="10">
        <f t="shared" si="156"/>
        <v>5.1360860973840978</v>
      </c>
      <c r="AE622" s="10">
        <f t="shared" si="157"/>
        <v>-3.5052889747947376</v>
      </c>
      <c r="AF622" s="10"/>
      <c r="AG622" s="10">
        <f t="shared" si="158"/>
        <v>-1.9089898073314515E-3</v>
      </c>
      <c r="AH622" s="10">
        <f t="shared" si="159"/>
        <v>-4.4294047635049516E-3</v>
      </c>
    </row>
    <row r="623" spans="1:34" x14ac:dyDescent="0.2">
      <c r="A623" s="10">
        <v>258</v>
      </c>
      <c r="B623" s="10">
        <v>309.23</v>
      </c>
      <c r="C623" s="10">
        <f t="shared" si="144"/>
        <v>3.0923000000000002E-4</v>
      </c>
      <c r="D623" s="10"/>
      <c r="E623" s="10">
        <v>1.3620000000000001</v>
      </c>
      <c r="F623" s="10"/>
      <c r="G623" s="10">
        <v>1.3220000000000001</v>
      </c>
      <c r="H623" s="10">
        <v>1.421</v>
      </c>
      <c r="I623" s="10">
        <v>1.2509999999999999</v>
      </c>
      <c r="J623" s="10">
        <v>1.456</v>
      </c>
      <c r="K623" s="10"/>
      <c r="L623" s="10">
        <f t="shared" si="145"/>
        <v>3.0923000000000002E-4</v>
      </c>
      <c r="M623" s="10"/>
      <c r="N623" s="10">
        <f t="shared" si="146"/>
        <v>-3.2000000000000455</v>
      </c>
      <c r="O623" s="10">
        <f t="shared" si="147"/>
        <v>-6.0000000000000053E-3</v>
      </c>
      <c r="P623" s="10"/>
      <c r="Q623" s="10">
        <f t="shared" si="148"/>
        <v>-3.2000000000000778E-6</v>
      </c>
      <c r="R623" s="10">
        <f t="shared" si="149"/>
        <v>-600</v>
      </c>
      <c r="S623" s="10"/>
      <c r="T623" s="10">
        <f t="shared" si="150"/>
        <v>136200</v>
      </c>
      <c r="U623" s="10"/>
      <c r="V623" s="10">
        <f t="shared" si="151"/>
        <v>0.42443118899542304</v>
      </c>
      <c r="W623" s="10"/>
      <c r="X623" s="10">
        <f t="shared" si="152"/>
        <v>0.13417710757676637</v>
      </c>
      <c r="Y623" s="10">
        <f t="shared" si="153"/>
        <v>2.4902816204417575</v>
      </c>
      <c r="Z623" s="10"/>
      <c r="AA623" s="10">
        <f t="shared" si="154"/>
        <v>-1.9174180457217915E-3</v>
      </c>
      <c r="AB623" s="10">
        <f t="shared" si="155"/>
        <v>-4.517618156810066E-3</v>
      </c>
      <c r="AC623" s="10"/>
      <c r="AD623" s="10">
        <f t="shared" si="156"/>
        <v>5.1341771075767664</v>
      </c>
      <c r="AE623" s="10">
        <f t="shared" si="157"/>
        <v>-3.5097183795582425</v>
      </c>
      <c r="AF623" s="10"/>
      <c r="AG623" s="10">
        <f t="shared" si="158"/>
        <v>-1.9174180457222079E-3</v>
      </c>
      <c r="AH623" s="10">
        <f t="shared" si="159"/>
        <v>-4.517618156810066E-3</v>
      </c>
    </row>
    <row r="624" spans="1:34" x14ac:dyDescent="0.2">
      <c r="A624" s="10">
        <v>259</v>
      </c>
      <c r="B624" s="10">
        <v>306.02999999999997</v>
      </c>
      <c r="C624" s="10">
        <f t="shared" si="144"/>
        <v>3.0602999999999994E-4</v>
      </c>
      <c r="D624" s="10"/>
      <c r="E624" s="10">
        <v>1.3560000000000001</v>
      </c>
      <c r="F624" s="10"/>
      <c r="G624" s="10">
        <v>1.3160000000000001</v>
      </c>
      <c r="H624" s="10">
        <v>1.419</v>
      </c>
      <c r="I624" s="10">
        <v>1.254</v>
      </c>
      <c r="J624" s="10">
        <v>1.4359999999999999</v>
      </c>
      <c r="K624" s="10"/>
      <c r="L624" s="10">
        <f t="shared" si="145"/>
        <v>3.0602999999999994E-4</v>
      </c>
      <c r="M624" s="10"/>
      <c r="N624" s="10">
        <f t="shared" si="146"/>
        <v>-3.2299999999999613</v>
      </c>
      <c r="O624" s="10">
        <f t="shared" si="147"/>
        <v>-1.0000000000001119E-3</v>
      </c>
      <c r="P624" s="10"/>
      <c r="Q624" s="10">
        <f t="shared" si="148"/>
        <v>-3.2299999999999538E-6</v>
      </c>
      <c r="R624" s="10">
        <f t="shared" si="149"/>
        <v>-100</v>
      </c>
      <c r="S624" s="10"/>
      <c r="T624" s="10">
        <f t="shared" si="150"/>
        <v>135600</v>
      </c>
      <c r="U624" s="10"/>
      <c r="V624" s="10">
        <f t="shared" si="151"/>
        <v>6.9528034001599751E-2</v>
      </c>
      <c r="W624" s="10"/>
      <c r="X624" s="10">
        <f t="shared" si="152"/>
        <v>0.13225968953104458</v>
      </c>
      <c r="Y624" s="10">
        <f t="shared" si="153"/>
        <v>2.4857640022849474</v>
      </c>
      <c r="Z624" s="10"/>
      <c r="AA624" s="10">
        <f t="shared" si="154"/>
        <v>-3.203943206200599E-4</v>
      </c>
      <c r="AB624" s="10">
        <f t="shared" si="155"/>
        <v>-4.6081314569121901E-3</v>
      </c>
      <c r="AC624" s="10"/>
      <c r="AD624" s="10">
        <f t="shared" si="156"/>
        <v>5.1322596895310442</v>
      </c>
      <c r="AE624" s="10">
        <f t="shared" si="157"/>
        <v>-3.5142359977150526</v>
      </c>
      <c r="AF624" s="10"/>
      <c r="AG624" s="10">
        <f t="shared" si="158"/>
        <v>-3.2039432062003215E-4</v>
      </c>
      <c r="AH624" s="10">
        <f t="shared" si="159"/>
        <v>-4.6081314569121901E-3</v>
      </c>
    </row>
    <row r="625" spans="1:34" x14ac:dyDescent="0.2">
      <c r="A625" s="10">
        <v>260</v>
      </c>
      <c r="B625" s="10">
        <v>302.8</v>
      </c>
      <c r="C625" s="10">
        <f t="shared" si="144"/>
        <v>3.0279999999999999E-4</v>
      </c>
      <c r="D625" s="10"/>
      <c r="E625" s="10">
        <v>1.355</v>
      </c>
      <c r="F625" s="10"/>
      <c r="G625" s="10">
        <v>1.3169999999999999</v>
      </c>
      <c r="H625" s="10">
        <v>1.419</v>
      </c>
      <c r="I625" s="10">
        <v>1.2549999999999999</v>
      </c>
      <c r="J625" s="10">
        <v>1.4279999999999999</v>
      </c>
      <c r="K625" s="10"/>
      <c r="L625" s="10">
        <f t="shared" si="145"/>
        <v>3.0279999999999999E-4</v>
      </c>
      <c r="M625" s="10"/>
      <c r="N625" s="10">
        <f t="shared" si="146"/>
        <v>-3.2599999999999909</v>
      </c>
      <c r="O625" s="10">
        <f t="shared" si="147"/>
        <v>-2.0000000000000018E-3</v>
      </c>
      <c r="P625" s="10"/>
      <c r="Q625" s="10">
        <f t="shared" si="148"/>
        <v>-3.2599999999999925E-6</v>
      </c>
      <c r="R625" s="10">
        <f t="shared" si="149"/>
        <v>-200</v>
      </c>
      <c r="S625" s="10"/>
      <c r="T625" s="10">
        <f t="shared" si="150"/>
        <v>135500</v>
      </c>
      <c r="U625" s="10"/>
      <c r="V625" s="10">
        <f t="shared" si="151"/>
        <v>0.13645871541382679</v>
      </c>
      <c r="W625" s="10"/>
      <c r="X625" s="10">
        <f t="shared" si="152"/>
        <v>0.13193929521042452</v>
      </c>
      <c r="Y625" s="10">
        <f t="shared" si="153"/>
        <v>2.4811558708280352</v>
      </c>
      <c r="Z625" s="10"/>
      <c r="AA625" s="10">
        <f t="shared" si="154"/>
        <v>-6.4149861280154985E-4</v>
      </c>
      <c r="AB625" s="10">
        <f t="shared" si="155"/>
        <v>-4.7010453737321711E-3</v>
      </c>
      <c r="AC625" s="10"/>
      <c r="AD625" s="10">
        <f t="shared" si="156"/>
        <v>5.1319392952104241</v>
      </c>
      <c r="AE625" s="10">
        <f t="shared" si="157"/>
        <v>-3.5188441291719648</v>
      </c>
      <c r="AF625" s="10"/>
      <c r="AG625" s="10">
        <f t="shared" si="158"/>
        <v>-6.4149861280160536E-4</v>
      </c>
      <c r="AH625" s="10">
        <f t="shared" si="159"/>
        <v>-4.7010453737321711E-3</v>
      </c>
    </row>
    <row r="626" spans="1:34" x14ac:dyDescent="0.2">
      <c r="A626" s="10">
        <v>261</v>
      </c>
      <c r="B626" s="10">
        <v>299.54000000000002</v>
      </c>
      <c r="C626" s="10">
        <f t="shared" si="144"/>
        <v>2.9954E-4</v>
      </c>
      <c r="D626" s="10"/>
      <c r="E626" s="10">
        <v>1.353</v>
      </c>
      <c r="F626" s="10"/>
      <c r="G626" s="10">
        <v>1.3220000000000001</v>
      </c>
      <c r="H626" s="10">
        <v>1.4139999999999999</v>
      </c>
      <c r="I626" s="10">
        <v>1.2549999999999999</v>
      </c>
      <c r="J626" s="10">
        <v>1.4219999999999999</v>
      </c>
      <c r="K626" s="10"/>
      <c r="L626" s="10">
        <f t="shared" si="145"/>
        <v>2.9954E-4</v>
      </c>
      <c r="M626" s="10"/>
      <c r="N626" s="10">
        <f t="shared" si="146"/>
        <v>-3.2800000000000296</v>
      </c>
      <c r="O626" s="10">
        <f t="shared" si="147"/>
        <v>8.0000000000000071E-3</v>
      </c>
      <c r="P626" s="10"/>
      <c r="Q626" s="10">
        <f t="shared" si="148"/>
        <v>-3.2800000000000364E-6</v>
      </c>
      <c r="R626" s="10">
        <f t="shared" si="149"/>
        <v>800</v>
      </c>
      <c r="S626" s="10"/>
      <c r="T626" s="10">
        <f t="shared" si="150"/>
        <v>135300</v>
      </c>
      <c r="U626" s="10"/>
      <c r="V626" s="10">
        <f t="shared" si="151"/>
        <v>-0.53543119373674719</v>
      </c>
      <c r="W626" s="10"/>
      <c r="X626" s="10">
        <f t="shared" si="152"/>
        <v>0.13129779659762297</v>
      </c>
      <c r="Y626" s="10">
        <f t="shared" si="153"/>
        <v>2.4764548254543031</v>
      </c>
      <c r="Z626" s="10"/>
      <c r="AA626" s="10">
        <f t="shared" si="154"/>
        <v>2.5603286057117036E-3</v>
      </c>
      <c r="AB626" s="10">
        <f t="shared" si="155"/>
        <v>-4.7818069542118202E-3</v>
      </c>
      <c r="AC626" s="10"/>
      <c r="AD626" s="10">
        <f t="shared" si="156"/>
        <v>5.1312977965976225</v>
      </c>
      <c r="AE626" s="10">
        <f t="shared" si="157"/>
        <v>-3.5235451745456969</v>
      </c>
      <c r="AF626" s="10"/>
      <c r="AG626" s="10">
        <f t="shared" si="158"/>
        <v>2.5603286057123142E-3</v>
      </c>
      <c r="AH626" s="10">
        <f t="shared" si="159"/>
        <v>-4.7818069542118202E-3</v>
      </c>
    </row>
    <row r="627" spans="1:34" x14ac:dyDescent="0.2">
      <c r="A627" s="10">
        <v>262</v>
      </c>
      <c r="B627" s="10">
        <v>296.26</v>
      </c>
      <c r="C627" s="10">
        <f t="shared" si="144"/>
        <v>2.9625999999999996E-4</v>
      </c>
      <c r="D627" s="10"/>
      <c r="E627" s="10">
        <v>1.361</v>
      </c>
      <c r="F627" s="10"/>
      <c r="G627" s="10">
        <v>1.33</v>
      </c>
      <c r="H627" s="10">
        <v>1.4239999999999999</v>
      </c>
      <c r="I627" s="10">
        <v>1.258</v>
      </c>
      <c r="J627" s="10">
        <v>1.4330000000000001</v>
      </c>
      <c r="K627" s="10"/>
      <c r="L627" s="10">
        <f t="shared" si="145"/>
        <v>2.9625999999999996E-4</v>
      </c>
      <c r="M627" s="10"/>
      <c r="N627" s="10">
        <f t="shared" si="146"/>
        <v>-3.3199999999999932</v>
      </c>
      <c r="O627" s="10">
        <f t="shared" si="147"/>
        <v>1.4999999999999902E-2</v>
      </c>
      <c r="P627" s="10"/>
      <c r="Q627" s="10">
        <f t="shared" si="148"/>
        <v>-3.3199999999999614E-6</v>
      </c>
      <c r="R627" s="10">
        <f t="shared" si="149"/>
        <v>1500</v>
      </c>
      <c r="S627" s="10"/>
      <c r="T627" s="10">
        <f t="shared" si="150"/>
        <v>136100</v>
      </c>
      <c r="U627" s="10"/>
      <c r="V627" s="10">
        <f t="shared" si="151"/>
        <v>-0.97261478655431499</v>
      </c>
      <c r="W627" s="10"/>
      <c r="X627" s="10">
        <f t="shared" si="152"/>
        <v>0.13385812520333468</v>
      </c>
      <c r="Y627" s="10">
        <f t="shared" si="153"/>
        <v>2.4716730185000912</v>
      </c>
      <c r="Z627" s="10"/>
      <c r="AA627" s="10">
        <f t="shared" si="154"/>
        <v>4.760308696157789E-3</v>
      </c>
      <c r="AB627" s="10">
        <f t="shared" si="155"/>
        <v>-4.8943412766959682E-3</v>
      </c>
      <c r="AC627" s="10"/>
      <c r="AD627" s="10">
        <f t="shared" si="156"/>
        <v>5.1338581252033348</v>
      </c>
      <c r="AE627" s="10">
        <f t="shared" si="157"/>
        <v>-3.5283269814999088</v>
      </c>
      <c r="AF627" s="10"/>
      <c r="AG627" s="10">
        <f t="shared" si="158"/>
        <v>4.7603086961576224E-3</v>
      </c>
      <c r="AH627" s="10">
        <f t="shared" si="159"/>
        <v>-4.8943412766959682E-3</v>
      </c>
    </row>
    <row r="628" spans="1:34" x14ac:dyDescent="0.2">
      <c r="A628" s="10">
        <v>263</v>
      </c>
      <c r="B628" s="10">
        <v>292.94</v>
      </c>
      <c r="C628" s="10">
        <f t="shared" si="144"/>
        <v>2.9294E-4</v>
      </c>
      <c r="D628" s="10"/>
      <c r="E628" s="10">
        <v>1.3759999999999999</v>
      </c>
      <c r="F628" s="10"/>
      <c r="G628" s="10">
        <v>1.333</v>
      </c>
      <c r="H628" s="10">
        <v>1.4350000000000001</v>
      </c>
      <c r="I628" s="10">
        <v>1.2729999999999999</v>
      </c>
      <c r="J628" s="10">
        <v>1.464</v>
      </c>
      <c r="K628" s="10"/>
      <c r="L628" s="10">
        <f t="shared" si="145"/>
        <v>2.9294E-4</v>
      </c>
      <c r="M628" s="10"/>
      <c r="N628" s="10">
        <f t="shared" si="146"/>
        <v>-3.3299999999999841</v>
      </c>
      <c r="O628" s="10">
        <f t="shared" si="147"/>
        <v>1.5000000000000124E-2</v>
      </c>
      <c r="P628" s="10"/>
      <c r="Q628" s="10">
        <f t="shared" si="148"/>
        <v>-3.3300000000000105E-6</v>
      </c>
      <c r="R628" s="10">
        <f t="shared" si="149"/>
        <v>1500</v>
      </c>
      <c r="S628" s="10"/>
      <c r="T628" s="10">
        <f t="shared" si="150"/>
        <v>137600</v>
      </c>
      <c r="U628" s="10"/>
      <c r="V628" s="10">
        <f t="shared" si="151"/>
        <v>-0.94835425483034075</v>
      </c>
      <c r="W628" s="10"/>
      <c r="X628" s="10">
        <f t="shared" si="152"/>
        <v>0.13861843389949247</v>
      </c>
      <c r="Y628" s="10">
        <f t="shared" si="153"/>
        <v>2.4667786772233953</v>
      </c>
      <c r="Z628" s="10"/>
      <c r="AA628" s="10">
        <f t="shared" si="154"/>
        <v>4.7086960925539489E-3</v>
      </c>
      <c r="AB628" s="10">
        <f t="shared" si="155"/>
        <v>-4.9651236007757227E-3</v>
      </c>
      <c r="AC628" s="10"/>
      <c r="AD628" s="10">
        <f t="shared" si="156"/>
        <v>5.1386184338994925</v>
      </c>
      <c r="AE628" s="10">
        <f t="shared" si="157"/>
        <v>-3.5332213227766047</v>
      </c>
      <c r="AF628" s="10"/>
      <c r="AG628" s="10">
        <f t="shared" si="158"/>
        <v>4.7086960925541987E-3</v>
      </c>
      <c r="AH628" s="10">
        <f t="shared" si="159"/>
        <v>-4.9651236007757227E-3</v>
      </c>
    </row>
    <row r="629" spans="1:34" x14ac:dyDescent="0.2">
      <c r="A629" s="10">
        <v>264</v>
      </c>
      <c r="B629" s="10">
        <v>289.61</v>
      </c>
      <c r="C629" s="10">
        <f t="shared" si="144"/>
        <v>2.8960999999999999E-4</v>
      </c>
      <c r="D629" s="10"/>
      <c r="E629" s="10">
        <v>1.391</v>
      </c>
      <c r="F629" s="10"/>
      <c r="G629" s="10">
        <v>1.3320000000000001</v>
      </c>
      <c r="H629" s="10">
        <v>1.4470000000000001</v>
      </c>
      <c r="I629" s="10">
        <v>1.272</v>
      </c>
      <c r="J629" s="10">
        <v>1.512</v>
      </c>
      <c r="K629" s="10"/>
      <c r="L629" s="10">
        <f t="shared" si="145"/>
        <v>2.8960999999999999E-4</v>
      </c>
      <c r="M629" s="10"/>
      <c r="N629" s="10">
        <f t="shared" si="146"/>
        <v>-3.3700000000000045</v>
      </c>
      <c r="O629" s="10">
        <f t="shared" si="147"/>
        <v>1.2999999999999901E-2</v>
      </c>
      <c r="P629" s="10"/>
      <c r="Q629" s="10">
        <f t="shared" si="148"/>
        <v>-3.3699999999999898E-6</v>
      </c>
      <c r="R629" s="10">
        <f t="shared" si="149"/>
        <v>1300</v>
      </c>
      <c r="S629" s="10"/>
      <c r="T629" s="10">
        <f t="shared" si="150"/>
        <v>139100</v>
      </c>
      <c r="U629" s="10"/>
      <c r="V629" s="10">
        <f t="shared" si="151"/>
        <v>-0.79476582495232151</v>
      </c>
      <c r="W629" s="10"/>
      <c r="X629" s="10">
        <f t="shared" si="152"/>
        <v>0.14332712999204641</v>
      </c>
      <c r="Y629" s="10">
        <f t="shared" si="153"/>
        <v>2.4618135536226196</v>
      </c>
      <c r="Z629" s="10"/>
      <c r="AA629" s="10">
        <f t="shared" si="154"/>
        <v>4.0399778017400356E-3</v>
      </c>
      <c r="AB629" s="10">
        <f t="shared" si="155"/>
        <v>-5.083230399321792E-3</v>
      </c>
      <c r="AC629" s="10"/>
      <c r="AD629" s="10">
        <f t="shared" si="156"/>
        <v>5.1433271299920467</v>
      </c>
      <c r="AE629" s="10">
        <f t="shared" si="157"/>
        <v>-3.5381864463773804</v>
      </c>
      <c r="AF629" s="10"/>
      <c r="AG629" s="10">
        <f t="shared" si="158"/>
        <v>4.0399778017397026E-3</v>
      </c>
      <c r="AH629" s="10">
        <f t="shared" si="159"/>
        <v>-5.083230399321792E-3</v>
      </c>
    </row>
    <row r="630" spans="1:34" x14ac:dyDescent="0.2">
      <c r="A630" s="10">
        <v>265</v>
      </c>
      <c r="B630" s="10">
        <v>286.24</v>
      </c>
      <c r="C630" s="10">
        <f t="shared" si="144"/>
        <v>2.8624E-4</v>
      </c>
      <c r="D630" s="10"/>
      <c r="E630" s="10">
        <v>1.4039999999999999</v>
      </c>
      <c r="F630" s="10"/>
      <c r="G630" s="10">
        <v>1.3320000000000001</v>
      </c>
      <c r="H630" s="10">
        <v>1.4530000000000001</v>
      </c>
      <c r="I630" s="10">
        <v>1.266</v>
      </c>
      <c r="J630" s="10">
        <v>1.5669999999999999</v>
      </c>
      <c r="K630" s="10"/>
      <c r="L630" s="10">
        <f t="shared" si="145"/>
        <v>2.8624E-4</v>
      </c>
      <c r="M630" s="10"/>
      <c r="N630" s="10">
        <f t="shared" si="146"/>
        <v>-3.3799999999999955</v>
      </c>
      <c r="O630" s="10">
        <f t="shared" si="147"/>
        <v>1.6000000000000014E-2</v>
      </c>
      <c r="P630" s="10"/>
      <c r="Q630" s="10">
        <f t="shared" si="148"/>
        <v>-3.3799999999999846E-6</v>
      </c>
      <c r="R630" s="10">
        <f t="shared" si="149"/>
        <v>1600</v>
      </c>
      <c r="S630" s="10"/>
      <c r="T630" s="10">
        <f t="shared" si="150"/>
        <v>140400</v>
      </c>
      <c r="U630" s="10"/>
      <c r="V630" s="10">
        <f t="shared" si="151"/>
        <v>-0.95395242457611074</v>
      </c>
      <c r="W630" s="10"/>
      <c r="X630" s="10">
        <f t="shared" si="152"/>
        <v>0.14736710779378645</v>
      </c>
      <c r="Y630" s="10">
        <f t="shared" si="153"/>
        <v>2.4567303232232978</v>
      </c>
      <c r="Z630" s="10"/>
      <c r="AA630" s="10">
        <f t="shared" si="154"/>
        <v>4.9212365892700172E-3</v>
      </c>
      <c r="AB630" s="10">
        <f t="shared" si="155"/>
        <v>-5.1587861852304684E-3</v>
      </c>
      <c r="AC630" s="10"/>
      <c r="AD630" s="10">
        <f t="shared" si="156"/>
        <v>5.1473671077937864</v>
      </c>
      <c r="AE630" s="10">
        <f t="shared" si="157"/>
        <v>-3.5432696767767022</v>
      </c>
      <c r="AF630" s="10"/>
      <c r="AG630" s="10">
        <f t="shared" si="158"/>
        <v>4.9212365892703502E-3</v>
      </c>
      <c r="AH630" s="10">
        <f t="shared" si="159"/>
        <v>-5.1587861852304684E-3</v>
      </c>
    </row>
    <row r="631" spans="1:34" x14ac:dyDescent="0.2">
      <c r="A631" s="10">
        <v>266</v>
      </c>
      <c r="B631" s="10">
        <v>282.86</v>
      </c>
      <c r="C631" s="10">
        <f t="shared" si="144"/>
        <v>2.8286000000000001E-4</v>
      </c>
      <c r="D631" s="10"/>
      <c r="E631" s="10">
        <v>1.42</v>
      </c>
      <c r="F631" s="10"/>
      <c r="G631" s="10">
        <v>1.3340000000000001</v>
      </c>
      <c r="H631" s="10">
        <v>1.4510000000000001</v>
      </c>
      <c r="I631" s="10">
        <v>1.2689999999999999</v>
      </c>
      <c r="J631" s="10">
        <v>1.6240000000000001</v>
      </c>
      <c r="K631" s="10"/>
      <c r="L631" s="10">
        <f t="shared" si="145"/>
        <v>2.8286000000000001E-4</v>
      </c>
      <c r="M631" s="10"/>
      <c r="N631" s="10">
        <f t="shared" si="146"/>
        <v>-3.410000000000025</v>
      </c>
      <c r="O631" s="10">
        <f t="shared" si="147"/>
        <v>1.8000000000000016E-2</v>
      </c>
      <c r="P631" s="10"/>
      <c r="Q631" s="10">
        <f t="shared" si="148"/>
        <v>-3.4100000000000233E-6</v>
      </c>
      <c r="R631" s="10">
        <f t="shared" si="149"/>
        <v>1800</v>
      </c>
      <c r="S631" s="10"/>
      <c r="T631" s="10">
        <f t="shared" si="150"/>
        <v>142000</v>
      </c>
      <c r="U631" s="10"/>
      <c r="V631" s="10">
        <f t="shared" si="151"/>
        <v>-1.0385612802202979</v>
      </c>
      <c r="W631" s="10"/>
      <c r="X631" s="10">
        <f t="shared" si="152"/>
        <v>0.15228834438305647</v>
      </c>
      <c r="Y631" s="10">
        <f t="shared" si="153"/>
        <v>2.4515715370380673</v>
      </c>
      <c r="Z631" s="10"/>
      <c r="AA631" s="10">
        <f t="shared" si="154"/>
        <v>5.4705416638073101E-3</v>
      </c>
      <c r="AB631" s="10">
        <f t="shared" si="155"/>
        <v>-5.2674230861433635E-3</v>
      </c>
      <c r="AC631" s="10"/>
      <c r="AD631" s="10">
        <f t="shared" si="156"/>
        <v>5.1522883443830567</v>
      </c>
      <c r="AE631" s="10">
        <f t="shared" si="157"/>
        <v>-3.5484284629619327</v>
      </c>
      <c r="AF631" s="10"/>
      <c r="AG631" s="10">
        <f t="shared" si="158"/>
        <v>5.4705416638070048E-3</v>
      </c>
      <c r="AH631" s="10">
        <f t="shared" si="159"/>
        <v>-5.2674230861433635E-3</v>
      </c>
    </row>
    <row r="632" spans="1:34" x14ac:dyDescent="0.2">
      <c r="A632" s="10">
        <v>267</v>
      </c>
      <c r="B632" s="10">
        <v>279.45</v>
      </c>
      <c r="C632" s="10">
        <f t="shared" si="144"/>
        <v>2.7944999999999999E-4</v>
      </c>
      <c r="D632" s="10"/>
      <c r="E632" s="10">
        <v>1.4379999999999999</v>
      </c>
      <c r="F632" s="10"/>
      <c r="G632" s="10">
        <v>1.34</v>
      </c>
      <c r="H632" s="10">
        <v>1.456</v>
      </c>
      <c r="I632" s="10">
        <v>1.278</v>
      </c>
      <c r="J632" s="10">
        <v>1.6779999999999999</v>
      </c>
      <c r="K632" s="10"/>
      <c r="L632" s="10">
        <f t="shared" si="145"/>
        <v>2.7944999999999999E-4</v>
      </c>
      <c r="M632" s="10"/>
      <c r="N632" s="10">
        <f t="shared" si="146"/>
        <v>-3.4300000000000068</v>
      </c>
      <c r="O632" s="10">
        <f t="shared" si="147"/>
        <v>1.4000000000000012E-2</v>
      </c>
      <c r="P632" s="10"/>
      <c r="Q632" s="10">
        <f t="shared" si="148"/>
        <v>-3.4300000000000129E-6</v>
      </c>
      <c r="R632" s="10">
        <f t="shared" si="149"/>
        <v>1400</v>
      </c>
      <c r="S632" s="10"/>
      <c r="T632" s="10">
        <f t="shared" si="150"/>
        <v>143800</v>
      </c>
      <c r="U632" s="10"/>
      <c r="V632" s="10">
        <f t="shared" si="151"/>
        <v>-0.78450290940829948</v>
      </c>
      <c r="W632" s="10"/>
      <c r="X632" s="10">
        <f t="shared" si="152"/>
        <v>0.15775888604686378</v>
      </c>
      <c r="Y632" s="10">
        <f t="shared" si="153"/>
        <v>2.4463041139519239</v>
      </c>
      <c r="Z632" s="10"/>
      <c r="AA632" s="10">
        <f t="shared" si="154"/>
        <v>4.2077303172111113E-3</v>
      </c>
      <c r="AB632" s="10">
        <f t="shared" si="155"/>
        <v>-5.3635624122603254E-3</v>
      </c>
      <c r="AC632" s="10"/>
      <c r="AD632" s="10">
        <f t="shared" si="156"/>
        <v>5.1577588860468637</v>
      </c>
      <c r="AE632" s="10">
        <f t="shared" si="157"/>
        <v>-3.5536958860480761</v>
      </c>
      <c r="AF632" s="10"/>
      <c r="AG632" s="10">
        <f t="shared" si="158"/>
        <v>4.2077303172112224E-3</v>
      </c>
      <c r="AH632" s="10">
        <f t="shared" si="159"/>
        <v>-5.3635624122603254E-3</v>
      </c>
    </row>
    <row r="633" spans="1:34" x14ac:dyDescent="0.2">
      <c r="A633" s="10">
        <v>268</v>
      </c>
      <c r="B633" s="10">
        <v>276.02</v>
      </c>
      <c r="C633" s="10">
        <f t="shared" si="144"/>
        <v>2.7601999999999998E-4</v>
      </c>
      <c r="D633" s="10"/>
      <c r="E633" s="10">
        <v>1.452</v>
      </c>
      <c r="F633" s="10"/>
      <c r="G633" s="10">
        <v>1.3440000000000001</v>
      </c>
      <c r="H633" s="10">
        <v>1.456</v>
      </c>
      <c r="I633" s="10">
        <v>1.292</v>
      </c>
      <c r="J633" s="10">
        <v>1.7150000000000001</v>
      </c>
      <c r="K633" s="10"/>
      <c r="L633" s="10">
        <f t="shared" si="145"/>
        <v>2.7601999999999998E-4</v>
      </c>
      <c r="M633" s="10"/>
      <c r="N633" s="10">
        <f t="shared" si="146"/>
        <v>-3.4599999999999795</v>
      </c>
      <c r="O633" s="10">
        <f t="shared" si="147"/>
        <v>8.0000000000000071E-3</v>
      </c>
      <c r="P633" s="10"/>
      <c r="Q633" s="10">
        <f t="shared" si="148"/>
        <v>-3.4599999999999974E-6</v>
      </c>
      <c r="R633" s="10">
        <f t="shared" si="149"/>
        <v>800</v>
      </c>
      <c r="S633" s="10"/>
      <c r="T633" s="10">
        <f t="shared" si="150"/>
        <v>145200</v>
      </c>
      <c r="U633" s="10"/>
      <c r="V633" s="10">
        <f t="shared" si="151"/>
        <v>-0.43556986099526829</v>
      </c>
      <c r="W633" s="10"/>
      <c r="X633" s="10">
        <f t="shared" si="152"/>
        <v>0.16196661636407489</v>
      </c>
      <c r="Y633" s="10">
        <f t="shared" si="153"/>
        <v>2.4409405515396636</v>
      </c>
      <c r="Z633" s="10"/>
      <c r="AA633" s="10">
        <f t="shared" si="154"/>
        <v>2.3862394203622017E-3</v>
      </c>
      <c r="AB633" s="10">
        <f t="shared" si="155"/>
        <v>-5.4784309798425745E-3</v>
      </c>
      <c r="AC633" s="10"/>
      <c r="AD633" s="10">
        <f t="shared" si="156"/>
        <v>5.1619666163640749</v>
      </c>
      <c r="AE633" s="10">
        <f t="shared" si="157"/>
        <v>-3.5590594484603364</v>
      </c>
      <c r="AF633" s="10"/>
      <c r="AG633" s="10">
        <f t="shared" si="158"/>
        <v>2.3862394203622017E-3</v>
      </c>
      <c r="AH633" s="10">
        <f t="shared" si="159"/>
        <v>-5.4784309798425745E-3</v>
      </c>
    </row>
    <row r="634" spans="1:34" x14ac:dyDescent="0.2">
      <c r="A634" s="10">
        <v>269</v>
      </c>
      <c r="B634" s="10">
        <v>272.56</v>
      </c>
      <c r="C634" s="10">
        <f t="shared" si="144"/>
        <v>2.7255999999999998E-4</v>
      </c>
      <c r="D634" s="10"/>
      <c r="E634" s="10">
        <v>1.46</v>
      </c>
      <c r="F634" s="10"/>
      <c r="G634" s="10">
        <v>1.3460000000000001</v>
      </c>
      <c r="H634" s="10">
        <v>1.4670000000000001</v>
      </c>
      <c r="I634" s="10">
        <v>1.2889999999999999</v>
      </c>
      <c r="J634" s="10">
        <v>1.738</v>
      </c>
      <c r="K634" s="10"/>
      <c r="L634" s="10">
        <f t="shared" si="145"/>
        <v>2.7255999999999998E-4</v>
      </c>
      <c r="M634" s="10"/>
      <c r="N634" s="10">
        <f t="shared" si="146"/>
        <v>-3.4700000000000273</v>
      </c>
      <c r="O634" s="10">
        <f t="shared" si="147"/>
        <v>4.0000000000000036E-3</v>
      </c>
      <c r="P634" s="10"/>
      <c r="Q634" s="10">
        <f t="shared" si="148"/>
        <v>-3.4699999999999922E-6</v>
      </c>
      <c r="R634" s="10">
        <f t="shared" si="149"/>
        <v>400</v>
      </c>
      <c r="S634" s="10"/>
      <c r="T634" s="10">
        <f t="shared" si="150"/>
        <v>146000</v>
      </c>
      <c r="U634" s="10"/>
      <c r="V634" s="10">
        <f t="shared" si="151"/>
        <v>-0.21353360158876408</v>
      </c>
      <c r="W634" s="10"/>
      <c r="X634" s="10">
        <f t="shared" si="152"/>
        <v>0.16435285578443709</v>
      </c>
      <c r="Y634" s="10">
        <f t="shared" si="153"/>
        <v>2.435462120559821</v>
      </c>
      <c r="Z634" s="10"/>
      <c r="AA634" s="10">
        <f t="shared" si="154"/>
        <v>1.1882209379359687E-3</v>
      </c>
      <c r="AB634" s="10">
        <f t="shared" si="155"/>
        <v>-5.5645618726734014E-3</v>
      </c>
      <c r="AC634" s="10"/>
      <c r="AD634" s="10">
        <f t="shared" si="156"/>
        <v>5.1643528557844371</v>
      </c>
      <c r="AE634" s="10">
        <f t="shared" si="157"/>
        <v>-3.564537879440179</v>
      </c>
      <c r="AF634" s="10"/>
      <c r="AG634" s="10">
        <f t="shared" si="158"/>
        <v>1.1882209379354691E-3</v>
      </c>
      <c r="AH634" s="10">
        <f t="shared" si="159"/>
        <v>-5.5645618726734014E-3</v>
      </c>
    </row>
    <row r="635" spans="1:34" x14ac:dyDescent="0.2">
      <c r="A635" s="10">
        <v>270</v>
      </c>
      <c r="B635" s="10">
        <v>269.08999999999997</v>
      </c>
      <c r="C635" s="10">
        <f t="shared" si="144"/>
        <v>2.6908999999999999E-4</v>
      </c>
      <c r="D635" s="10"/>
      <c r="E635" s="10">
        <v>1.464</v>
      </c>
      <c r="F635" s="10"/>
      <c r="G635" s="10">
        <v>1.3460000000000001</v>
      </c>
      <c r="H635" s="10">
        <v>1.4750000000000001</v>
      </c>
      <c r="I635" s="10">
        <v>1.29</v>
      </c>
      <c r="J635" s="10">
        <v>1.7430000000000001</v>
      </c>
      <c r="K635" s="10"/>
      <c r="L635" s="10">
        <f t="shared" si="145"/>
        <v>2.6908999999999999E-4</v>
      </c>
      <c r="M635" s="10"/>
      <c r="N635" s="10">
        <f t="shared" si="146"/>
        <v>-3.4899999999999523</v>
      </c>
      <c r="O635" s="10">
        <f t="shared" si="147"/>
        <v>3.0000000000001137E-3</v>
      </c>
      <c r="P635" s="10"/>
      <c r="Q635" s="10">
        <f t="shared" si="148"/>
        <v>-3.4899999999999818E-6</v>
      </c>
      <c r="R635" s="10">
        <f t="shared" si="149"/>
        <v>300</v>
      </c>
      <c r="S635" s="10"/>
      <c r="T635" s="10">
        <f t="shared" si="150"/>
        <v>146400</v>
      </c>
      <c r="U635" s="10"/>
      <c r="V635" s="10">
        <f t="shared" si="151"/>
        <v>-0.15681083058908174</v>
      </c>
      <c r="W635" s="10"/>
      <c r="X635" s="10">
        <f t="shared" si="152"/>
        <v>0.16554107672237306</v>
      </c>
      <c r="Y635" s="10">
        <f t="shared" si="153"/>
        <v>2.4298975586871476</v>
      </c>
      <c r="Z635" s="10"/>
      <c r="AA635" s="10">
        <f t="shared" si="154"/>
        <v>8.8903712090965259E-4</v>
      </c>
      <c r="AB635" s="10">
        <f t="shared" si="155"/>
        <v>-5.669487991167621E-3</v>
      </c>
      <c r="AC635" s="10"/>
      <c r="AD635" s="10">
        <f t="shared" si="156"/>
        <v>5.1655410767223726</v>
      </c>
      <c r="AE635" s="10">
        <f t="shared" si="157"/>
        <v>-3.5701024413128524</v>
      </c>
      <c r="AF635" s="10"/>
      <c r="AG635" s="10">
        <f t="shared" si="158"/>
        <v>8.8903712090981912E-4</v>
      </c>
      <c r="AH635" s="10">
        <f t="shared" si="159"/>
        <v>-5.669487991167621E-3</v>
      </c>
    </row>
    <row r="636" spans="1:34" x14ac:dyDescent="0.2">
      <c r="A636" s="10">
        <v>271</v>
      </c>
      <c r="B636" s="10">
        <v>265.60000000000002</v>
      </c>
      <c r="C636" s="10">
        <f t="shared" si="144"/>
        <v>2.656E-4</v>
      </c>
      <c r="D636" s="10"/>
      <c r="E636" s="10">
        <v>1.4670000000000001</v>
      </c>
      <c r="F636" s="10"/>
      <c r="G636" s="10">
        <v>1.349</v>
      </c>
      <c r="H636" s="10">
        <v>1.484</v>
      </c>
      <c r="I636" s="10">
        <v>1.3</v>
      </c>
      <c r="J636" s="10">
        <v>1.7350000000000001</v>
      </c>
      <c r="K636" s="10"/>
      <c r="L636" s="10">
        <f t="shared" si="145"/>
        <v>2.656E-4</v>
      </c>
      <c r="M636" s="10"/>
      <c r="N636" s="10">
        <f t="shared" si="146"/>
        <v>-3.5100000000000477</v>
      </c>
      <c r="O636" s="10">
        <f t="shared" si="147"/>
        <v>9.9999999999988987E-4</v>
      </c>
      <c r="P636" s="10"/>
      <c r="Q636" s="10">
        <f t="shared" si="148"/>
        <v>-3.5100000000000257E-6</v>
      </c>
      <c r="R636" s="10">
        <f t="shared" si="149"/>
        <v>100</v>
      </c>
      <c r="S636" s="10"/>
      <c r="T636" s="10">
        <f t="shared" si="150"/>
        <v>146700</v>
      </c>
      <c r="U636" s="10"/>
      <c r="V636" s="10">
        <f t="shared" si="151"/>
        <v>-5.1222085151393017E-2</v>
      </c>
      <c r="W636" s="10"/>
      <c r="X636" s="10">
        <f t="shared" si="152"/>
        <v>0.16643011384328271</v>
      </c>
      <c r="Y636" s="10">
        <f t="shared" si="153"/>
        <v>2.42422807069598</v>
      </c>
      <c r="Z636" s="10"/>
      <c r="AA636" s="10">
        <f t="shared" si="154"/>
        <v>2.9594173676900093E-4</v>
      </c>
      <c r="AB636" s="10">
        <f t="shared" si="155"/>
        <v>-5.7776198663965772E-3</v>
      </c>
      <c r="AC636" s="10"/>
      <c r="AD636" s="10">
        <f t="shared" si="156"/>
        <v>5.1664301138432824</v>
      </c>
      <c r="AE636" s="10">
        <f t="shared" si="157"/>
        <v>-3.57577192930402</v>
      </c>
      <c r="AF636" s="10"/>
      <c r="AG636" s="10">
        <f t="shared" si="158"/>
        <v>2.9594173676894542E-4</v>
      </c>
      <c r="AH636" s="10">
        <f t="shared" si="159"/>
        <v>-5.7776198663965772E-3</v>
      </c>
    </row>
    <row r="637" spans="1:34" x14ac:dyDescent="0.2">
      <c r="A637" s="10">
        <v>272</v>
      </c>
      <c r="B637" s="10">
        <v>262.08999999999997</v>
      </c>
      <c r="C637" s="10">
        <f t="shared" si="144"/>
        <v>2.6208999999999998E-4</v>
      </c>
      <c r="D637" s="10"/>
      <c r="E637" s="10">
        <v>1.468</v>
      </c>
      <c r="F637" s="10"/>
      <c r="G637" s="10">
        <v>1.351</v>
      </c>
      <c r="H637" s="10">
        <v>1.488</v>
      </c>
      <c r="I637" s="10">
        <v>1.319</v>
      </c>
      <c r="J637" s="10">
        <v>1.716</v>
      </c>
      <c r="K637" s="10"/>
      <c r="L637" s="10">
        <f t="shared" si="145"/>
        <v>2.6208999999999998E-4</v>
      </c>
      <c r="M637" s="10"/>
      <c r="N637" s="10">
        <f t="shared" si="146"/>
        <v>-3.5199999999999818</v>
      </c>
      <c r="O637" s="10">
        <f t="shared" si="147"/>
        <v>-6.0000000000000053E-3</v>
      </c>
      <c r="P637" s="10"/>
      <c r="Q637" s="10">
        <f t="shared" si="148"/>
        <v>-3.5200000000000205E-6</v>
      </c>
      <c r="R637" s="10">
        <f t="shared" si="149"/>
        <v>-600</v>
      </c>
      <c r="S637" s="10"/>
      <c r="T637" s="10">
        <f t="shared" si="150"/>
        <v>146800</v>
      </c>
      <c r="U637" s="10"/>
      <c r="V637" s="10">
        <f t="shared" si="151"/>
        <v>0.30289295406738026</v>
      </c>
      <c r="W637" s="10"/>
      <c r="X637" s="10">
        <f t="shared" si="152"/>
        <v>0.16672605558005171</v>
      </c>
      <c r="Y637" s="10">
        <f t="shared" si="153"/>
        <v>2.4184504508295834</v>
      </c>
      <c r="Z637" s="10"/>
      <c r="AA637" s="10">
        <f t="shared" si="154"/>
        <v>-1.7786829582100705E-3</v>
      </c>
      <c r="AB637" s="10">
        <f t="shared" si="155"/>
        <v>-5.8723153983111231E-3</v>
      </c>
      <c r="AC637" s="10"/>
      <c r="AD637" s="10">
        <f t="shared" si="156"/>
        <v>5.1667260555800514</v>
      </c>
      <c r="AE637" s="10">
        <f t="shared" si="157"/>
        <v>-3.5815495491704166</v>
      </c>
      <c r="AF637" s="10"/>
      <c r="AG637" s="10">
        <f t="shared" si="158"/>
        <v>-1.7786829582098207E-3</v>
      </c>
      <c r="AH637" s="10">
        <f t="shared" si="159"/>
        <v>-5.8723153983111231E-3</v>
      </c>
    </row>
    <row r="638" spans="1:34" x14ac:dyDescent="0.2">
      <c r="A638" s="10">
        <v>273</v>
      </c>
      <c r="B638" s="10">
        <v>258.57</v>
      </c>
      <c r="C638" s="10">
        <f t="shared" si="144"/>
        <v>2.5856999999999996E-4</v>
      </c>
      <c r="D638" s="10"/>
      <c r="E638" s="10">
        <v>1.462</v>
      </c>
      <c r="F638" s="10"/>
      <c r="G638" s="10">
        <v>1.357</v>
      </c>
      <c r="H638" s="10">
        <v>1.4930000000000001</v>
      </c>
      <c r="I638" s="10">
        <v>1.3169999999999999</v>
      </c>
      <c r="J638" s="10">
        <v>1.681</v>
      </c>
      <c r="K638" s="10"/>
      <c r="L638" s="10">
        <f t="shared" si="145"/>
        <v>2.5856999999999996E-4</v>
      </c>
      <c r="M638" s="10"/>
      <c r="N638" s="10">
        <f t="shared" si="146"/>
        <v>-3.539999999999992</v>
      </c>
      <c r="O638" s="10">
        <f t="shared" si="147"/>
        <v>-1.0999999999999899E-2</v>
      </c>
      <c r="P638" s="10"/>
      <c r="Q638" s="10">
        <f t="shared" si="148"/>
        <v>-3.5399999999999559E-6</v>
      </c>
      <c r="R638" s="10">
        <f t="shared" si="149"/>
        <v>-1100</v>
      </c>
      <c r="S638" s="10"/>
      <c r="T638" s="10">
        <f t="shared" si="150"/>
        <v>146200</v>
      </c>
      <c r="U638" s="10"/>
      <c r="V638" s="10">
        <f t="shared" si="151"/>
        <v>0.54785942882329153</v>
      </c>
      <c r="W638" s="10"/>
      <c r="X638" s="10">
        <f t="shared" si="152"/>
        <v>0.16494737262184164</v>
      </c>
      <c r="Y638" s="10">
        <f t="shared" si="153"/>
        <v>2.4125781354312723</v>
      </c>
      <c r="Z638" s="10"/>
      <c r="AA638" s="10">
        <f t="shared" si="154"/>
        <v>-3.2799601841057568E-3</v>
      </c>
      <c r="AB638" s="10">
        <f t="shared" si="155"/>
        <v>-5.9868645341203397E-3</v>
      </c>
      <c r="AC638" s="10"/>
      <c r="AD638" s="10">
        <f t="shared" si="156"/>
        <v>5.1649473726218416</v>
      </c>
      <c r="AE638" s="10">
        <f t="shared" si="157"/>
        <v>-3.5874218645687277</v>
      </c>
      <c r="AF638" s="10"/>
      <c r="AG638" s="10">
        <f t="shared" si="158"/>
        <v>-3.2799601841055903E-3</v>
      </c>
      <c r="AH638" s="10">
        <f t="shared" si="159"/>
        <v>-5.9868645341203397E-3</v>
      </c>
    </row>
    <row r="639" spans="1:34" x14ac:dyDescent="0.2">
      <c r="A639" s="10">
        <v>274</v>
      </c>
      <c r="B639" s="10">
        <v>255.03</v>
      </c>
      <c r="C639" s="10">
        <f t="shared" si="144"/>
        <v>2.5503E-4</v>
      </c>
      <c r="D639" s="10"/>
      <c r="E639" s="10">
        <v>1.4510000000000001</v>
      </c>
      <c r="F639" s="10"/>
      <c r="G639" s="10">
        <v>1.3640000000000001</v>
      </c>
      <c r="H639" s="10">
        <v>1.496</v>
      </c>
      <c r="I639" s="10">
        <v>1.3140000000000001</v>
      </c>
      <c r="J639" s="10">
        <v>1.631</v>
      </c>
      <c r="K639" s="10"/>
      <c r="L639" s="10">
        <f t="shared" si="145"/>
        <v>2.5503E-4</v>
      </c>
      <c r="M639" s="10"/>
      <c r="N639" s="10">
        <f t="shared" si="146"/>
        <v>-3.5600000000000023</v>
      </c>
      <c r="O639" s="10">
        <f t="shared" si="147"/>
        <v>-1.5000000000000124E-2</v>
      </c>
      <c r="P639" s="10"/>
      <c r="Q639" s="10">
        <f t="shared" si="148"/>
        <v>-3.5599999999999998E-6</v>
      </c>
      <c r="R639" s="10">
        <f t="shared" si="149"/>
        <v>-1500</v>
      </c>
      <c r="S639" s="10"/>
      <c r="T639" s="10">
        <f t="shared" si="150"/>
        <v>145100</v>
      </c>
      <c r="U639" s="10"/>
      <c r="V639" s="10">
        <f t="shared" si="151"/>
        <v>0.73921485061665682</v>
      </c>
      <c r="W639" s="10"/>
      <c r="X639" s="10">
        <f t="shared" si="152"/>
        <v>0.16166741243773589</v>
      </c>
      <c r="Y639" s="10">
        <f t="shared" si="153"/>
        <v>2.406591270897152</v>
      </c>
      <c r="Z639" s="10"/>
      <c r="AA639" s="10">
        <f t="shared" si="154"/>
        <v>-4.5129725314543567E-3</v>
      </c>
      <c r="AB639" s="10">
        <f t="shared" si="155"/>
        <v>-6.1050891059477586E-3</v>
      </c>
      <c r="AC639" s="10"/>
      <c r="AD639" s="10">
        <f t="shared" si="156"/>
        <v>5.161667412437736</v>
      </c>
      <c r="AE639" s="10">
        <f t="shared" si="157"/>
        <v>-3.593408729102848</v>
      </c>
      <c r="AF639" s="10"/>
      <c r="AG639" s="10">
        <f t="shared" si="158"/>
        <v>-4.512972531454551E-3</v>
      </c>
      <c r="AH639" s="10">
        <f t="shared" si="159"/>
        <v>-6.1050891059477586E-3</v>
      </c>
    </row>
    <row r="640" spans="1:34" x14ac:dyDescent="0.2">
      <c r="A640" s="10">
        <v>275</v>
      </c>
      <c r="B640" s="10">
        <v>251.47</v>
      </c>
      <c r="C640" s="10">
        <f t="shared" si="144"/>
        <v>2.5147E-4</v>
      </c>
      <c r="D640" s="10"/>
      <c r="E640" s="10">
        <v>1.4359999999999999</v>
      </c>
      <c r="F640" s="10"/>
      <c r="G640" s="10">
        <v>1.363</v>
      </c>
      <c r="H640" s="10">
        <v>1.498</v>
      </c>
      <c r="I640" s="10">
        <v>1.3160000000000001</v>
      </c>
      <c r="J640" s="10">
        <v>1.5680000000000001</v>
      </c>
      <c r="K640" s="10"/>
      <c r="L640" s="10">
        <f t="shared" si="145"/>
        <v>2.5147E-4</v>
      </c>
      <c r="M640" s="10"/>
      <c r="N640" s="10">
        <f t="shared" si="146"/>
        <v>-3.5699999999999932</v>
      </c>
      <c r="O640" s="10">
        <f t="shared" si="147"/>
        <v>-1.0000000000000009E-2</v>
      </c>
      <c r="P640" s="10"/>
      <c r="Q640" s="10">
        <f t="shared" si="148"/>
        <v>-3.5699999999999946E-6</v>
      </c>
      <c r="R640" s="10">
        <f t="shared" si="149"/>
        <v>-1000</v>
      </c>
      <c r="S640" s="10"/>
      <c r="T640" s="10">
        <f t="shared" si="150"/>
        <v>143600</v>
      </c>
      <c r="U640" s="10"/>
      <c r="V640" s="10">
        <f t="shared" si="151"/>
        <v>0.48874122298368905</v>
      </c>
      <c r="W640" s="10"/>
      <c r="X640" s="10">
        <f t="shared" si="152"/>
        <v>0.15715443990628153</v>
      </c>
      <c r="Y640" s="10">
        <f t="shared" si="153"/>
        <v>2.4004861817912042</v>
      </c>
      <c r="Z640" s="10"/>
      <c r="AA640" s="10">
        <f t="shared" si="154"/>
        <v>-3.0349143904347953E-3</v>
      </c>
      <c r="AB640" s="10">
        <f t="shared" si="155"/>
        <v>-6.2096550233827763E-3</v>
      </c>
      <c r="AC640" s="10"/>
      <c r="AD640" s="10">
        <f t="shared" si="156"/>
        <v>5.1571544399062814</v>
      </c>
      <c r="AE640" s="10">
        <f t="shared" si="157"/>
        <v>-3.5995138182087958</v>
      </c>
      <c r="AF640" s="10"/>
      <c r="AG640" s="10">
        <f t="shared" si="158"/>
        <v>-3.0349143904349063E-3</v>
      </c>
      <c r="AH640" s="10">
        <f t="shared" si="159"/>
        <v>-6.2096550233827763E-3</v>
      </c>
    </row>
    <row r="641" spans="1:34" x14ac:dyDescent="0.2">
      <c r="A641" s="10">
        <v>276</v>
      </c>
      <c r="B641" s="10">
        <v>247.9</v>
      </c>
      <c r="C641" s="10">
        <f t="shared" si="144"/>
        <v>2.4790000000000001E-4</v>
      </c>
      <c r="D641" s="10"/>
      <c r="E641" s="10">
        <v>1.4259999999999999</v>
      </c>
      <c r="F641" s="10"/>
      <c r="G641" s="10">
        <v>1.3660000000000001</v>
      </c>
      <c r="H641" s="10">
        <v>1.4990000000000001</v>
      </c>
      <c r="I641" s="10">
        <v>1.3260000000000001</v>
      </c>
      <c r="J641" s="10">
        <v>1.5129999999999999</v>
      </c>
      <c r="K641" s="10"/>
      <c r="L641" s="10">
        <f t="shared" si="145"/>
        <v>2.4790000000000001E-4</v>
      </c>
      <c r="M641" s="10"/>
      <c r="N641" s="10">
        <f t="shared" si="146"/>
        <v>-3.5800000000000125</v>
      </c>
      <c r="O641" s="10">
        <f t="shared" si="147"/>
        <v>1.0000000000001119E-3</v>
      </c>
      <c r="P641" s="10"/>
      <c r="Q641" s="10">
        <f t="shared" si="148"/>
        <v>-3.5800000000000437E-6</v>
      </c>
      <c r="R641" s="10">
        <f t="shared" si="149"/>
        <v>100</v>
      </c>
      <c r="S641" s="10"/>
      <c r="T641" s="10">
        <f t="shared" si="150"/>
        <v>142600</v>
      </c>
      <c r="U641" s="10"/>
      <c r="V641" s="10">
        <f t="shared" si="151"/>
        <v>-4.8191097552741029E-2</v>
      </c>
      <c r="W641" s="10"/>
      <c r="X641" s="10">
        <f t="shared" si="152"/>
        <v>0.15411952551584673</v>
      </c>
      <c r="Y641" s="10">
        <f t="shared" si="153"/>
        <v>2.3942765267678214</v>
      </c>
      <c r="Z641" s="10"/>
      <c r="AA641" s="10">
        <f t="shared" si="154"/>
        <v>3.0444759880024486E-4</v>
      </c>
      <c r="AB641" s="10">
        <f t="shared" si="155"/>
        <v>-6.3175070554755131E-3</v>
      </c>
      <c r="AC641" s="10"/>
      <c r="AD641" s="10">
        <f t="shared" si="156"/>
        <v>5.1541195255158465</v>
      </c>
      <c r="AE641" s="10">
        <f t="shared" si="157"/>
        <v>-3.6057234732321786</v>
      </c>
      <c r="AF641" s="10"/>
      <c r="AG641" s="10">
        <f t="shared" si="158"/>
        <v>3.0444759880055017E-4</v>
      </c>
      <c r="AH641" s="10">
        <f t="shared" si="159"/>
        <v>-6.3175070554755131E-3</v>
      </c>
    </row>
    <row r="642" spans="1:34" x14ac:dyDescent="0.2">
      <c r="A642" s="10">
        <v>277</v>
      </c>
      <c r="B642" s="10">
        <v>244.32</v>
      </c>
      <c r="C642" s="10">
        <f t="shared" si="144"/>
        <v>2.4431999999999996E-4</v>
      </c>
      <c r="D642" s="10"/>
      <c r="E642" s="10">
        <v>1.427</v>
      </c>
      <c r="F642" s="10"/>
      <c r="G642" s="10">
        <v>1.373</v>
      </c>
      <c r="H642" s="10">
        <v>1.506</v>
      </c>
      <c r="I642" s="10">
        <v>1.3420000000000001</v>
      </c>
      <c r="J642" s="10">
        <v>1.4890000000000001</v>
      </c>
      <c r="K642" s="10"/>
      <c r="L642" s="10">
        <f t="shared" si="145"/>
        <v>2.4431999999999996E-4</v>
      </c>
      <c r="M642" s="10"/>
      <c r="N642" s="10">
        <f t="shared" si="146"/>
        <v>-3.5900000000000034</v>
      </c>
      <c r="O642" s="10">
        <f t="shared" si="147"/>
        <v>4.9999999999998934E-3</v>
      </c>
      <c r="P642" s="10"/>
      <c r="Q642" s="10">
        <f t="shared" si="148"/>
        <v>-3.5899999999999843E-6</v>
      </c>
      <c r="R642" s="10">
        <f t="shared" si="149"/>
        <v>500</v>
      </c>
      <c r="S642" s="10"/>
      <c r="T642" s="10">
        <f t="shared" si="150"/>
        <v>142700</v>
      </c>
      <c r="U642" s="10"/>
      <c r="V642" s="10">
        <f t="shared" si="151"/>
        <v>-0.23628732287868462</v>
      </c>
      <c r="W642" s="10"/>
      <c r="X642" s="10">
        <f t="shared" si="152"/>
        <v>0.15442397311464698</v>
      </c>
      <c r="Y642" s="10">
        <f t="shared" si="153"/>
        <v>2.3879590197123459</v>
      </c>
      <c r="Z642" s="10"/>
      <c r="AA642" s="10">
        <f t="shared" si="154"/>
        <v>1.5190448571897608E-3</v>
      </c>
      <c r="AB642" s="10">
        <f t="shared" si="155"/>
        <v>-6.4288038760755839E-3</v>
      </c>
      <c r="AC642" s="10"/>
      <c r="AD642" s="10">
        <f t="shared" si="156"/>
        <v>5.1544239731146471</v>
      </c>
      <c r="AE642" s="10">
        <f t="shared" si="157"/>
        <v>-3.6120409802876541</v>
      </c>
      <c r="AF642" s="10"/>
      <c r="AG642" s="10">
        <f t="shared" si="158"/>
        <v>1.5190448571900106E-3</v>
      </c>
      <c r="AH642" s="10">
        <f t="shared" si="159"/>
        <v>-6.4288038760755839E-3</v>
      </c>
    </row>
    <row r="643" spans="1:34" x14ac:dyDescent="0.2">
      <c r="A643" s="10">
        <v>278</v>
      </c>
      <c r="B643" s="10">
        <v>240.73</v>
      </c>
      <c r="C643" s="10">
        <f t="shared" si="144"/>
        <v>2.4072999999999998E-4</v>
      </c>
      <c r="D643" s="10"/>
      <c r="E643" s="10">
        <v>1.4319999999999999</v>
      </c>
      <c r="F643" s="10"/>
      <c r="G643" s="10">
        <v>1.375</v>
      </c>
      <c r="H643" s="10">
        <v>1.5129999999999999</v>
      </c>
      <c r="I643" s="10">
        <v>1.347</v>
      </c>
      <c r="J643" s="10">
        <v>1.4930000000000001</v>
      </c>
      <c r="K643" s="10"/>
      <c r="L643" s="10">
        <f t="shared" si="145"/>
        <v>2.4072999999999998E-4</v>
      </c>
      <c r="M643" s="10"/>
      <c r="N643" s="10">
        <f t="shared" si="146"/>
        <v>-3.6099999999999852</v>
      </c>
      <c r="O643" s="10">
        <f t="shared" si="147"/>
        <v>1.2000000000000011E-2</v>
      </c>
      <c r="P643" s="10"/>
      <c r="Q643" s="10">
        <f t="shared" si="148"/>
        <v>-3.6099999999999739E-6</v>
      </c>
      <c r="R643" s="10">
        <f t="shared" si="149"/>
        <v>1200</v>
      </c>
      <c r="S643" s="10"/>
      <c r="T643" s="10">
        <f t="shared" si="150"/>
        <v>143200</v>
      </c>
      <c r="U643" s="10"/>
      <c r="V643" s="10">
        <f t="shared" si="151"/>
        <v>-0.55229487178140635</v>
      </c>
      <c r="W643" s="10"/>
      <c r="X643" s="10">
        <f t="shared" si="152"/>
        <v>0.15594301797183674</v>
      </c>
      <c r="Y643" s="10">
        <f t="shared" si="153"/>
        <v>2.3815302158362703</v>
      </c>
      <c r="Z643" s="10"/>
      <c r="AA643" s="10">
        <f t="shared" si="154"/>
        <v>3.6241752617835465E-3</v>
      </c>
      <c r="AB643" s="10">
        <f t="shared" si="155"/>
        <v>-6.562029537036107E-3</v>
      </c>
      <c r="AC643" s="10"/>
      <c r="AD643" s="10">
        <f t="shared" si="156"/>
        <v>5.1559430179718371</v>
      </c>
      <c r="AE643" s="10">
        <f t="shared" si="157"/>
        <v>-3.6184697841637297</v>
      </c>
      <c r="AF643" s="10"/>
      <c r="AG643" s="10">
        <f t="shared" si="158"/>
        <v>3.624175261783158E-3</v>
      </c>
      <c r="AH643" s="10">
        <f t="shared" si="159"/>
        <v>-6.562029537036107E-3</v>
      </c>
    </row>
    <row r="644" spans="1:34" x14ac:dyDescent="0.2">
      <c r="A644" s="10">
        <v>279</v>
      </c>
      <c r="B644" s="10">
        <v>237.12</v>
      </c>
      <c r="C644" s="10">
        <f t="shared" si="144"/>
        <v>2.3712000000000001E-4</v>
      </c>
      <c r="D644" s="10"/>
      <c r="E644" s="10">
        <v>1.444</v>
      </c>
      <c r="F644" s="10"/>
      <c r="G644" s="10">
        <v>1.381</v>
      </c>
      <c r="H644" s="10">
        <v>1.524</v>
      </c>
      <c r="I644" s="10">
        <v>1.3480000000000001</v>
      </c>
      <c r="J644" s="10">
        <v>1.522</v>
      </c>
      <c r="K644" s="10"/>
      <c r="L644" s="10">
        <f t="shared" si="145"/>
        <v>2.3712000000000001E-4</v>
      </c>
      <c r="M644" s="10"/>
      <c r="N644" s="10">
        <f t="shared" si="146"/>
        <v>-3.6100000000000136</v>
      </c>
      <c r="O644" s="10">
        <f t="shared" si="147"/>
        <v>1.6000000000000014E-2</v>
      </c>
      <c r="P644" s="10"/>
      <c r="Q644" s="10">
        <f t="shared" si="148"/>
        <v>-3.6100000000000281E-6</v>
      </c>
      <c r="R644" s="10">
        <f t="shared" si="149"/>
        <v>1600</v>
      </c>
      <c r="S644" s="10"/>
      <c r="T644" s="10">
        <f t="shared" si="150"/>
        <v>144400</v>
      </c>
      <c r="U644" s="10"/>
      <c r="V644" s="10">
        <f t="shared" si="151"/>
        <v>-0.71827649209658406</v>
      </c>
      <c r="W644" s="10"/>
      <c r="X644" s="10">
        <f t="shared" si="152"/>
        <v>0.15956719323362029</v>
      </c>
      <c r="Y644" s="10">
        <f t="shared" si="153"/>
        <v>2.3749681862992342</v>
      </c>
      <c r="Z644" s="10"/>
      <c r="AA644" s="10">
        <f t="shared" si="154"/>
        <v>4.7856625508168049E-3</v>
      </c>
      <c r="AB644" s="10">
        <f t="shared" si="155"/>
        <v>-6.662702459951042E-3</v>
      </c>
      <c r="AC644" s="10"/>
      <c r="AD644" s="10">
        <f t="shared" si="156"/>
        <v>5.1595671932336202</v>
      </c>
      <c r="AE644" s="10">
        <f t="shared" si="157"/>
        <v>-3.6250318137007658</v>
      </c>
      <c r="AF644" s="10"/>
      <c r="AG644" s="10">
        <f t="shared" si="158"/>
        <v>4.7856625508169159E-3</v>
      </c>
      <c r="AH644" s="10">
        <f t="shared" si="159"/>
        <v>-6.662702459951042E-3</v>
      </c>
    </row>
    <row r="645" spans="1:34" x14ac:dyDescent="0.2">
      <c r="A645" s="10">
        <v>280</v>
      </c>
      <c r="B645" s="10">
        <v>233.51</v>
      </c>
      <c r="C645" s="10">
        <f t="shared" si="144"/>
        <v>2.3350999999999998E-4</v>
      </c>
      <c r="D645" s="10"/>
      <c r="E645" s="10">
        <v>1.46</v>
      </c>
      <c r="F645" s="10"/>
      <c r="G645" s="10">
        <v>1.379</v>
      </c>
      <c r="H645" s="10">
        <v>1.532</v>
      </c>
      <c r="I645" s="10">
        <v>1.353</v>
      </c>
      <c r="J645" s="10">
        <v>1.577</v>
      </c>
      <c r="K645" s="10"/>
      <c r="L645" s="10">
        <f t="shared" si="145"/>
        <v>2.3350999999999998E-4</v>
      </c>
      <c r="M645" s="10"/>
      <c r="N645" s="10">
        <f t="shared" si="146"/>
        <v>-3.6099999999999852</v>
      </c>
      <c r="O645" s="10">
        <f t="shared" si="147"/>
        <v>1.8000000000000016E-2</v>
      </c>
      <c r="P645" s="10"/>
      <c r="Q645" s="10">
        <f t="shared" si="148"/>
        <v>-3.6099999999999739E-6</v>
      </c>
      <c r="R645" s="10">
        <f t="shared" si="149"/>
        <v>1800</v>
      </c>
      <c r="S645" s="10"/>
      <c r="T645" s="10">
        <f t="shared" si="150"/>
        <v>146000</v>
      </c>
      <c r="U645" s="10"/>
      <c r="V645" s="10">
        <f t="shared" si="151"/>
        <v>-0.78645804900453964</v>
      </c>
      <c r="W645" s="10"/>
      <c r="X645" s="10">
        <f t="shared" si="152"/>
        <v>0.16435285578443709</v>
      </c>
      <c r="Y645" s="10">
        <f t="shared" si="153"/>
        <v>2.3683054838392832</v>
      </c>
      <c r="Z645" s="10"/>
      <c r="AA645" s="10">
        <f t="shared" si="154"/>
        <v>5.3215782743698259E-3</v>
      </c>
      <c r="AB645" s="10">
        <f t="shared" si="155"/>
        <v>-6.7665125700040463E-3</v>
      </c>
      <c r="AC645" s="10"/>
      <c r="AD645" s="10">
        <f t="shared" si="156"/>
        <v>5.1643528557844371</v>
      </c>
      <c r="AE645" s="10">
        <f t="shared" si="157"/>
        <v>-3.6316945161607168</v>
      </c>
      <c r="AF645" s="10"/>
      <c r="AG645" s="10">
        <f t="shared" si="158"/>
        <v>5.3215782743700757E-3</v>
      </c>
      <c r="AH645" s="10">
        <f t="shared" si="159"/>
        <v>-6.7665125700040463E-3</v>
      </c>
    </row>
    <row r="646" spans="1:34" x14ac:dyDescent="0.2">
      <c r="A646" s="10">
        <v>281</v>
      </c>
      <c r="B646" s="10">
        <v>229.9</v>
      </c>
      <c r="C646" s="10">
        <f t="shared" ref="C646:C709" si="160">B646*10^-6</f>
        <v>2.299E-4</v>
      </c>
      <c r="D646" s="10"/>
      <c r="E646" s="10">
        <v>1.478</v>
      </c>
      <c r="F646" s="10"/>
      <c r="G646" s="10">
        <v>1.381</v>
      </c>
      <c r="H646" s="10">
        <v>1.538</v>
      </c>
      <c r="I646" s="10">
        <v>1.3620000000000001</v>
      </c>
      <c r="J646" s="10">
        <v>1.6319999999999999</v>
      </c>
      <c r="K646" s="10"/>
      <c r="L646" s="10">
        <f t="shared" ref="L646:L709" si="161">C646</f>
        <v>2.299E-4</v>
      </c>
      <c r="M646" s="10"/>
      <c r="N646" s="10">
        <f t="shared" ref="N646:N709" si="162">B647-B646</f>
        <v>-3.6299999999999955</v>
      </c>
      <c r="O646" s="10">
        <f t="shared" ref="O646:O709" si="163">E647-E646</f>
        <v>1.7000000000000126E-2</v>
      </c>
      <c r="P646" s="10"/>
      <c r="Q646" s="10">
        <f t="shared" ref="Q646:Q709" si="164">L647-L646</f>
        <v>-3.6300000000000178E-6</v>
      </c>
      <c r="R646" s="10">
        <f t="shared" ref="R646:R709" si="165">T647-T646</f>
        <v>1700</v>
      </c>
      <c r="S646" s="10"/>
      <c r="T646" s="10">
        <f t="shared" ref="T646:T709" si="166">E646*10^5</f>
        <v>147800</v>
      </c>
      <c r="U646" s="10"/>
      <c r="V646" s="10">
        <f t="shared" ref="V646:V709" si="167">((AD647-AD646)/(AE647-AE646))</f>
        <v>-0.71857098002091324</v>
      </c>
      <c r="W646" s="10"/>
      <c r="X646" s="10">
        <f t="shared" ref="X646:X709" si="168">LOG(E646)</f>
        <v>0.16967443405880692</v>
      </c>
      <c r="Y646" s="10">
        <f t="shared" ref="Y646:Y709" si="169">LOG(B646)</f>
        <v>2.3615389712692791</v>
      </c>
      <c r="Z646" s="10"/>
      <c r="AA646" s="10">
        <f t="shared" ref="AA646:AA709" si="170">X647-X646</f>
        <v>4.9667586016415577E-3</v>
      </c>
      <c r="AB646" s="10">
        <f t="shared" ref="AB646:AB709" si="171">Y647-Y646</f>
        <v>-6.9119944163302804E-3</v>
      </c>
      <c r="AC646" s="10"/>
      <c r="AD646" s="10">
        <f t="shared" ref="AD646:AD709" si="172">LOG(T646)</f>
        <v>5.1696744340588072</v>
      </c>
      <c r="AE646" s="10">
        <f t="shared" ref="AE646:AE709" si="173">LOG(C646)</f>
        <v>-3.6384610287307209</v>
      </c>
      <c r="AF646" s="10"/>
      <c r="AG646" s="10">
        <f t="shared" ref="AG646:AG709" si="174">AD647-AD646</f>
        <v>4.9667586016415299E-3</v>
      </c>
      <c r="AH646" s="10">
        <f t="shared" ref="AH646:AH709" si="175">AE647-AE646</f>
        <v>-6.9119944163302804E-3</v>
      </c>
    </row>
    <row r="647" spans="1:34" x14ac:dyDescent="0.2">
      <c r="A647" s="10">
        <v>282</v>
      </c>
      <c r="B647" s="10">
        <v>226.27</v>
      </c>
      <c r="C647" s="10">
        <f t="shared" si="160"/>
        <v>2.2626999999999999E-4</v>
      </c>
      <c r="D647" s="10"/>
      <c r="E647" s="10">
        <v>1.4950000000000001</v>
      </c>
      <c r="F647" s="10"/>
      <c r="G647" s="10">
        <v>1.39</v>
      </c>
      <c r="H647" s="10">
        <v>1.544</v>
      </c>
      <c r="I647" s="10">
        <v>1.373</v>
      </c>
      <c r="J647" s="10">
        <v>1.6739999999999999</v>
      </c>
      <c r="K647" s="10"/>
      <c r="L647" s="10">
        <f t="shared" si="161"/>
        <v>2.2626999999999999E-4</v>
      </c>
      <c r="M647" s="10"/>
      <c r="N647" s="10">
        <f t="shared" si="162"/>
        <v>-3.6200000000000045</v>
      </c>
      <c r="O647" s="10">
        <f t="shared" si="163"/>
        <v>8.999999999999897E-3</v>
      </c>
      <c r="P647" s="10"/>
      <c r="Q647" s="10">
        <f t="shared" si="164"/>
        <v>-3.6199999999999958E-6</v>
      </c>
      <c r="R647" s="10">
        <f t="shared" si="165"/>
        <v>900</v>
      </c>
      <c r="S647" s="10"/>
      <c r="T647" s="10">
        <f t="shared" si="166"/>
        <v>149500</v>
      </c>
      <c r="U647" s="10"/>
      <c r="V647" s="10">
        <f t="shared" si="167"/>
        <v>-0.37215025214359865</v>
      </c>
      <c r="W647" s="10"/>
      <c r="X647" s="10">
        <f t="shared" si="168"/>
        <v>0.17464119266044847</v>
      </c>
      <c r="Y647" s="10">
        <f t="shared" si="169"/>
        <v>2.3546269768529489</v>
      </c>
      <c r="Z647" s="10"/>
      <c r="AA647" s="10">
        <f t="shared" si="170"/>
        <v>2.6066435951749567E-3</v>
      </c>
      <c r="AB647" s="10">
        <f t="shared" si="171"/>
        <v>-7.0042773857070806E-3</v>
      </c>
      <c r="AC647" s="10"/>
      <c r="AD647" s="10">
        <f t="shared" si="172"/>
        <v>5.1746411926604488</v>
      </c>
      <c r="AE647" s="10">
        <f t="shared" si="173"/>
        <v>-3.6453730231470511</v>
      </c>
      <c r="AF647" s="10"/>
      <c r="AG647" s="10">
        <f t="shared" si="174"/>
        <v>2.6066435951745959E-3</v>
      </c>
      <c r="AH647" s="10">
        <f t="shared" si="175"/>
        <v>-7.0042773857070806E-3</v>
      </c>
    </row>
    <row r="648" spans="1:34" x14ac:dyDescent="0.2">
      <c r="A648" s="10">
        <v>283</v>
      </c>
      <c r="B648" s="10">
        <v>222.65</v>
      </c>
      <c r="C648" s="10">
        <f t="shared" si="160"/>
        <v>2.2264999999999999E-4</v>
      </c>
      <c r="D648" s="10"/>
      <c r="E648" s="10">
        <v>1.504</v>
      </c>
      <c r="F648" s="10"/>
      <c r="G648" s="10">
        <v>1.3939999999999999</v>
      </c>
      <c r="H648" s="10">
        <v>1.5489999999999999</v>
      </c>
      <c r="I648" s="10">
        <v>1.38</v>
      </c>
      <c r="J648" s="10">
        <v>1.694</v>
      </c>
      <c r="K648" s="10"/>
      <c r="L648" s="10">
        <f t="shared" si="161"/>
        <v>2.2264999999999999E-4</v>
      </c>
      <c r="M648" s="10"/>
      <c r="N648" s="10">
        <f t="shared" si="162"/>
        <v>-3.6400000000000148</v>
      </c>
      <c r="O648" s="10">
        <f t="shared" si="163"/>
        <v>4.9999999999998934E-3</v>
      </c>
      <c r="P648" s="10"/>
      <c r="Q648" s="10">
        <f t="shared" si="164"/>
        <v>-3.6400000000000126E-6</v>
      </c>
      <c r="R648" s="10">
        <f t="shared" si="165"/>
        <v>500</v>
      </c>
      <c r="S648" s="10"/>
      <c r="T648" s="10">
        <f t="shared" si="166"/>
        <v>150400</v>
      </c>
      <c r="U648" s="10"/>
      <c r="V648" s="10">
        <f t="shared" si="167"/>
        <v>-0.20134837197442285</v>
      </c>
      <c r="W648" s="10"/>
      <c r="X648" s="10">
        <f t="shared" si="168"/>
        <v>0.17724783625562343</v>
      </c>
      <c r="Y648" s="10">
        <f t="shared" si="169"/>
        <v>2.3476226994672418</v>
      </c>
      <c r="Z648" s="10"/>
      <c r="AA648" s="10">
        <f t="shared" si="170"/>
        <v>1.4414035199663833E-3</v>
      </c>
      <c r="AB648" s="10">
        <f t="shared" si="171"/>
        <v>-7.1587542816073935E-3</v>
      </c>
      <c r="AC648" s="10"/>
      <c r="AD648" s="10">
        <f t="shared" si="172"/>
        <v>5.1772478362556233</v>
      </c>
      <c r="AE648" s="10">
        <f t="shared" si="173"/>
        <v>-3.6523773005327582</v>
      </c>
      <c r="AF648" s="10"/>
      <c r="AG648" s="10">
        <f t="shared" si="174"/>
        <v>1.4414035199665776E-3</v>
      </c>
      <c r="AH648" s="10">
        <f t="shared" si="175"/>
        <v>-7.1587542816073935E-3</v>
      </c>
    </row>
    <row r="649" spans="1:34" x14ac:dyDescent="0.2">
      <c r="A649" s="10">
        <v>284</v>
      </c>
      <c r="B649" s="10">
        <v>219.01</v>
      </c>
      <c r="C649" s="10">
        <f t="shared" si="160"/>
        <v>2.1900999999999998E-4</v>
      </c>
      <c r="D649" s="10"/>
      <c r="E649" s="10">
        <v>1.5089999999999999</v>
      </c>
      <c r="F649" s="10"/>
      <c r="G649" s="10">
        <v>1.3959999999999999</v>
      </c>
      <c r="H649" s="10">
        <v>1.5609999999999999</v>
      </c>
      <c r="I649" s="10">
        <v>1.385</v>
      </c>
      <c r="J649" s="10">
        <v>1.696</v>
      </c>
      <c r="K649" s="10"/>
      <c r="L649" s="10">
        <f t="shared" si="161"/>
        <v>2.1900999999999998E-4</v>
      </c>
      <c r="M649" s="10"/>
      <c r="N649" s="10">
        <f t="shared" si="162"/>
        <v>-3.6299999999999955</v>
      </c>
      <c r="O649" s="10">
        <f t="shared" si="163"/>
        <v>4.0000000000000036E-3</v>
      </c>
      <c r="P649" s="10"/>
      <c r="Q649" s="10">
        <f t="shared" si="164"/>
        <v>-3.6299999999999907E-6</v>
      </c>
      <c r="R649" s="10">
        <f t="shared" si="165"/>
        <v>400</v>
      </c>
      <c r="S649" s="10"/>
      <c r="T649" s="10">
        <f t="shared" si="166"/>
        <v>150900</v>
      </c>
      <c r="U649" s="10"/>
      <c r="V649" s="10">
        <f t="shared" si="167"/>
        <v>-0.15839040500692111</v>
      </c>
      <c r="W649" s="10"/>
      <c r="X649" s="10">
        <f t="shared" si="168"/>
        <v>0.17868923977558981</v>
      </c>
      <c r="Y649" s="10">
        <f t="shared" si="169"/>
        <v>2.3404639451856344</v>
      </c>
      <c r="Z649" s="10"/>
      <c r="AA649" s="10">
        <f t="shared" si="170"/>
        <v>1.1496882475968695E-3</v>
      </c>
      <c r="AB649" s="10">
        <f t="shared" si="171"/>
        <v>-7.2585725602904994E-3</v>
      </c>
      <c r="AC649" s="10"/>
      <c r="AD649" s="10">
        <f t="shared" si="172"/>
        <v>5.1786892397755899</v>
      </c>
      <c r="AE649" s="10">
        <f t="shared" si="173"/>
        <v>-3.6595360548143656</v>
      </c>
      <c r="AF649" s="10"/>
      <c r="AG649" s="10">
        <f t="shared" si="174"/>
        <v>1.1496882475965364E-3</v>
      </c>
      <c r="AH649" s="10">
        <f t="shared" si="175"/>
        <v>-7.2585725602904994E-3</v>
      </c>
    </row>
    <row r="650" spans="1:34" x14ac:dyDescent="0.2">
      <c r="A650" s="10">
        <v>285</v>
      </c>
      <c r="B650" s="10">
        <v>215.38</v>
      </c>
      <c r="C650" s="10">
        <f t="shared" si="160"/>
        <v>2.1537999999999999E-4</v>
      </c>
      <c r="D650" s="10"/>
      <c r="E650" s="10">
        <v>1.5129999999999999</v>
      </c>
      <c r="F650" s="10"/>
      <c r="G650" s="10">
        <v>1.3979999999999999</v>
      </c>
      <c r="H650" s="10">
        <v>1.5740000000000001</v>
      </c>
      <c r="I650" s="10">
        <v>1.383</v>
      </c>
      <c r="J650" s="10">
        <v>1.6990000000000001</v>
      </c>
      <c r="K650" s="10"/>
      <c r="L650" s="10">
        <f t="shared" si="161"/>
        <v>2.1537999999999999E-4</v>
      </c>
      <c r="M650" s="10"/>
      <c r="N650" s="10">
        <f t="shared" si="162"/>
        <v>-3.6299999999999955</v>
      </c>
      <c r="O650" s="10">
        <f t="shared" si="163"/>
        <v>5.0000000000001155E-3</v>
      </c>
      <c r="P650" s="10"/>
      <c r="Q650" s="10">
        <f t="shared" si="164"/>
        <v>-3.6299999999999907E-6</v>
      </c>
      <c r="R650" s="10">
        <f t="shared" si="165"/>
        <v>500</v>
      </c>
      <c r="S650" s="10"/>
      <c r="T650" s="10">
        <f t="shared" si="166"/>
        <v>151300</v>
      </c>
      <c r="U650" s="10"/>
      <c r="V650" s="10">
        <f t="shared" si="167"/>
        <v>-0.19410085859770346</v>
      </c>
      <c r="W650" s="10"/>
      <c r="X650" s="10">
        <f t="shared" si="168"/>
        <v>0.17983892802318668</v>
      </c>
      <c r="Y650" s="10">
        <f t="shared" si="169"/>
        <v>2.3332053726253439</v>
      </c>
      <c r="Z650" s="10"/>
      <c r="AA650" s="10">
        <f t="shared" si="170"/>
        <v>1.4328435362748748E-3</v>
      </c>
      <c r="AB650" s="10">
        <f t="shared" si="171"/>
        <v>-7.3819536225991911E-3</v>
      </c>
      <c r="AC650" s="10"/>
      <c r="AD650" s="10">
        <f t="shared" si="172"/>
        <v>5.1798389280231865</v>
      </c>
      <c r="AE650" s="10">
        <f t="shared" si="173"/>
        <v>-3.6667946273746561</v>
      </c>
      <c r="AF650" s="10"/>
      <c r="AG650" s="10">
        <f t="shared" si="174"/>
        <v>1.4328435362749303E-3</v>
      </c>
      <c r="AH650" s="10">
        <f t="shared" si="175"/>
        <v>-7.3819536225991911E-3</v>
      </c>
    </row>
    <row r="651" spans="1:34" x14ac:dyDescent="0.2">
      <c r="A651" s="10">
        <v>286</v>
      </c>
      <c r="B651" s="10">
        <v>211.75</v>
      </c>
      <c r="C651" s="10">
        <f t="shared" si="160"/>
        <v>2.1175E-4</v>
      </c>
      <c r="D651" s="10"/>
      <c r="E651" s="10">
        <v>1.518</v>
      </c>
      <c r="F651" s="10"/>
      <c r="G651" s="10">
        <v>1.399</v>
      </c>
      <c r="H651" s="10">
        <v>1.5760000000000001</v>
      </c>
      <c r="I651" s="10">
        <v>1.3819999999999999</v>
      </c>
      <c r="J651" s="10">
        <v>1.7130000000000001</v>
      </c>
      <c r="K651" s="10"/>
      <c r="L651" s="10">
        <f t="shared" si="161"/>
        <v>2.1175E-4</v>
      </c>
      <c r="M651" s="10"/>
      <c r="N651" s="10">
        <f t="shared" si="162"/>
        <v>-3.6299999999999955</v>
      </c>
      <c r="O651" s="10">
        <f t="shared" si="163"/>
        <v>6.0000000000000053E-3</v>
      </c>
      <c r="P651" s="10"/>
      <c r="Q651" s="10">
        <f t="shared" si="164"/>
        <v>-3.6299999999999907E-6</v>
      </c>
      <c r="R651" s="10">
        <f t="shared" si="165"/>
        <v>600</v>
      </c>
      <c r="S651" s="10"/>
      <c r="T651" s="10">
        <f t="shared" si="166"/>
        <v>151800</v>
      </c>
      <c r="U651" s="10"/>
      <c r="V651" s="10">
        <f t="shared" si="167"/>
        <v>-0.22813399359855543</v>
      </c>
      <c r="W651" s="10"/>
      <c r="X651" s="10">
        <f t="shared" si="168"/>
        <v>0.18127177155946156</v>
      </c>
      <c r="Y651" s="10">
        <f t="shared" si="169"/>
        <v>2.3258234190027447</v>
      </c>
      <c r="Z651" s="10"/>
      <c r="AA651" s="10">
        <f t="shared" si="170"/>
        <v>1.7131954441201303E-3</v>
      </c>
      <c r="AB651" s="10">
        <f t="shared" si="171"/>
        <v>-7.5096017787457114E-3</v>
      </c>
      <c r="AC651" s="10"/>
      <c r="AD651" s="10">
        <f t="shared" si="172"/>
        <v>5.1812717715594614</v>
      </c>
      <c r="AE651" s="10">
        <f t="shared" si="173"/>
        <v>-3.6741765809972553</v>
      </c>
      <c r="AF651" s="10"/>
      <c r="AG651" s="10">
        <f t="shared" si="174"/>
        <v>1.7131954441200747E-3</v>
      </c>
      <c r="AH651" s="10">
        <f t="shared" si="175"/>
        <v>-7.5096017787457114E-3</v>
      </c>
    </row>
    <row r="652" spans="1:34" x14ac:dyDescent="0.2">
      <c r="A652" s="10">
        <v>287</v>
      </c>
      <c r="B652" s="10">
        <v>208.12</v>
      </c>
      <c r="C652" s="10">
        <f t="shared" si="160"/>
        <v>2.0812000000000001E-4</v>
      </c>
      <c r="D652" s="10"/>
      <c r="E652" s="10">
        <v>1.524</v>
      </c>
      <c r="F652" s="10"/>
      <c r="G652" s="10">
        <v>1.4</v>
      </c>
      <c r="H652" s="10">
        <v>1.577</v>
      </c>
      <c r="I652" s="10">
        <v>1.393</v>
      </c>
      <c r="J652" s="10">
        <v>1.7250000000000001</v>
      </c>
      <c r="K652" s="10"/>
      <c r="L652" s="10">
        <f t="shared" si="161"/>
        <v>2.0812000000000001E-4</v>
      </c>
      <c r="M652" s="10"/>
      <c r="N652" s="10">
        <f t="shared" si="162"/>
        <v>-3.6299999999999955</v>
      </c>
      <c r="O652" s="10">
        <f t="shared" si="163"/>
        <v>8.999999999999897E-3</v>
      </c>
      <c r="P652" s="10"/>
      <c r="Q652" s="10">
        <f t="shared" si="164"/>
        <v>-3.6300000000000178E-6</v>
      </c>
      <c r="R652" s="10">
        <f t="shared" si="165"/>
        <v>900</v>
      </c>
      <c r="S652" s="10"/>
      <c r="T652" s="10">
        <f t="shared" si="166"/>
        <v>152400</v>
      </c>
      <c r="U652" s="10"/>
      <c r="V652" s="10">
        <f t="shared" si="167"/>
        <v>-0.3346341387151327</v>
      </c>
      <c r="W652" s="10"/>
      <c r="X652" s="10">
        <f t="shared" si="168"/>
        <v>0.18298496700358169</v>
      </c>
      <c r="Y652" s="10">
        <f t="shared" si="169"/>
        <v>2.318313817223999</v>
      </c>
      <c r="Z652" s="10"/>
      <c r="AA652" s="10">
        <f t="shared" si="170"/>
        <v>2.557187850793452E-3</v>
      </c>
      <c r="AB652" s="10">
        <f t="shared" si="171"/>
        <v>-7.6417422938752644E-3</v>
      </c>
      <c r="AC652" s="10"/>
      <c r="AD652" s="10">
        <f t="shared" si="172"/>
        <v>5.1829849670035815</v>
      </c>
      <c r="AE652" s="10">
        <f t="shared" si="173"/>
        <v>-3.681686182776001</v>
      </c>
      <c r="AF652" s="10"/>
      <c r="AG652" s="10">
        <f t="shared" si="174"/>
        <v>2.5571878507939516E-3</v>
      </c>
      <c r="AH652" s="10">
        <f t="shared" si="175"/>
        <v>-7.6417422938752644E-3</v>
      </c>
    </row>
    <row r="653" spans="1:34" x14ac:dyDescent="0.2">
      <c r="A653" s="10">
        <v>288</v>
      </c>
      <c r="B653" s="10">
        <v>204.49</v>
      </c>
      <c r="C653" s="10">
        <f t="shared" si="160"/>
        <v>2.0448999999999999E-4</v>
      </c>
      <c r="D653" s="10"/>
      <c r="E653" s="10">
        <v>1.5329999999999999</v>
      </c>
      <c r="F653" s="10"/>
      <c r="G653" s="10">
        <v>1.4059999999999999</v>
      </c>
      <c r="H653" s="10">
        <v>1.583</v>
      </c>
      <c r="I653" s="10">
        <v>1.403</v>
      </c>
      <c r="J653" s="10">
        <v>1.738</v>
      </c>
      <c r="K653" s="10"/>
      <c r="L653" s="10">
        <f t="shared" si="161"/>
        <v>2.0448999999999999E-4</v>
      </c>
      <c r="M653" s="10"/>
      <c r="N653" s="10">
        <f t="shared" si="162"/>
        <v>-3.6299999999999955</v>
      </c>
      <c r="O653" s="10">
        <f t="shared" si="163"/>
        <v>9.000000000000119E-3</v>
      </c>
      <c r="P653" s="10"/>
      <c r="Q653" s="10">
        <f t="shared" si="164"/>
        <v>-3.6299999999999907E-6</v>
      </c>
      <c r="R653" s="10">
        <f t="shared" si="165"/>
        <v>900</v>
      </c>
      <c r="S653" s="10"/>
      <c r="T653" s="10">
        <f t="shared" si="166"/>
        <v>153300</v>
      </c>
      <c r="U653" s="10"/>
      <c r="V653" s="10">
        <f t="shared" si="167"/>
        <v>-0.32682146452425281</v>
      </c>
      <c r="W653" s="10"/>
      <c r="X653" s="10">
        <f t="shared" si="168"/>
        <v>0.18554215485437514</v>
      </c>
      <c r="Y653" s="10">
        <f t="shared" si="169"/>
        <v>2.3106720749301237</v>
      </c>
      <c r="Z653" s="10"/>
      <c r="AA653" s="10">
        <f t="shared" si="170"/>
        <v>2.5422188605630502E-3</v>
      </c>
      <c r="AB653" s="10">
        <f t="shared" si="171"/>
        <v>-7.7786165736184465E-3</v>
      </c>
      <c r="AC653" s="10"/>
      <c r="AD653" s="10">
        <f t="shared" si="172"/>
        <v>5.1855421548543754</v>
      </c>
      <c r="AE653" s="10">
        <f t="shared" si="173"/>
        <v>-3.6893279250698763</v>
      </c>
      <c r="AF653" s="10"/>
      <c r="AG653" s="10">
        <f t="shared" si="174"/>
        <v>2.5422188605626062E-3</v>
      </c>
      <c r="AH653" s="10">
        <f t="shared" si="175"/>
        <v>-7.7786165736184465E-3</v>
      </c>
    </row>
    <row r="654" spans="1:34" x14ac:dyDescent="0.2">
      <c r="A654" s="10">
        <v>289</v>
      </c>
      <c r="B654" s="10">
        <v>200.86</v>
      </c>
      <c r="C654" s="10">
        <f t="shared" si="160"/>
        <v>2.0086E-4</v>
      </c>
      <c r="D654" s="10"/>
      <c r="E654" s="10">
        <v>1.542</v>
      </c>
      <c r="F654" s="10"/>
      <c r="G654" s="10">
        <v>1.4079999999999999</v>
      </c>
      <c r="H654" s="10">
        <v>1.5920000000000001</v>
      </c>
      <c r="I654" s="10">
        <v>1.4079999999999999</v>
      </c>
      <c r="J654" s="10">
        <v>1.7609999999999999</v>
      </c>
      <c r="K654" s="10"/>
      <c r="L654" s="10">
        <f t="shared" si="161"/>
        <v>2.0086E-4</v>
      </c>
      <c r="M654" s="10"/>
      <c r="N654" s="10">
        <f t="shared" si="162"/>
        <v>-3.6200000000000045</v>
      </c>
      <c r="O654" s="10">
        <f t="shared" si="163"/>
        <v>1.0999999999999899E-2</v>
      </c>
      <c r="P654" s="10"/>
      <c r="Q654" s="10">
        <f t="shared" si="164"/>
        <v>-3.6199999999999958E-6</v>
      </c>
      <c r="R654" s="10">
        <f t="shared" si="165"/>
        <v>1100</v>
      </c>
      <c r="S654" s="10"/>
      <c r="T654" s="10">
        <f t="shared" si="166"/>
        <v>154200</v>
      </c>
      <c r="U654" s="10"/>
      <c r="V654" s="10">
        <f t="shared" si="167"/>
        <v>-0.39084584283880619</v>
      </c>
      <c r="W654" s="10"/>
      <c r="X654" s="10">
        <f t="shared" si="168"/>
        <v>0.18808437371493819</v>
      </c>
      <c r="Y654" s="10">
        <f t="shared" si="169"/>
        <v>2.3028934583565053</v>
      </c>
      <c r="Z654" s="10"/>
      <c r="AA654" s="10">
        <f t="shared" si="170"/>
        <v>3.0870820136203181E-3</v>
      </c>
      <c r="AB654" s="10">
        <f t="shared" si="171"/>
        <v>-7.8984644974049445E-3</v>
      </c>
      <c r="AC654" s="10"/>
      <c r="AD654" s="10">
        <f t="shared" si="172"/>
        <v>5.188084373714938</v>
      </c>
      <c r="AE654" s="10">
        <f t="shared" si="173"/>
        <v>-3.6971065416434947</v>
      </c>
      <c r="AF654" s="10"/>
      <c r="AG654" s="10">
        <f t="shared" si="174"/>
        <v>3.0870820136206234E-3</v>
      </c>
      <c r="AH654" s="10">
        <f t="shared" si="175"/>
        <v>-7.8984644974049445E-3</v>
      </c>
    </row>
    <row r="655" spans="1:34" x14ac:dyDescent="0.2">
      <c r="A655" s="10">
        <v>290</v>
      </c>
      <c r="B655" s="10">
        <v>197.24</v>
      </c>
      <c r="C655" s="10">
        <f t="shared" si="160"/>
        <v>1.9724E-4</v>
      </c>
      <c r="D655" s="10"/>
      <c r="E655" s="10">
        <v>1.5529999999999999</v>
      </c>
      <c r="F655" s="10"/>
      <c r="G655" s="10">
        <v>1.4119999999999999</v>
      </c>
      <c r="H655" s="10">
        <v>1.5980000000000001</v>
      </c>
      <c r="I655" s="10">
        <v>1.409</v>
      </c>
      <c r="J655" s="10">
        <v>1.7909999999999999</v>
      </c>
      <c r="K655" s="10"/>
      <c r="L655" s="10">
        <f t="shared" si="161"/>
        <v>1.9724E-4</v>
      </c>
      <c r="M655" s="10"/>
      <c r="N655" s="10">
        <f t="shared" si="162"/>
        <v>-3.6200000000000045</v>
      </c>
      <c r="O655" s="10">
        <f t="shared" si="163"/>
        <v>1.1000000000000121E-2</v>
      </c>
      <c r="P655" s="10"/>
      <c r="Q655" s="10">
        <f t="shared" si="164"/>
        <v>-3.6199999999999958E-6</v>
      </c>
      <c r="R655" s="10">
        <f t="shared" si="165"/>
        <v>1100</v>
      </c>
      <c r="S655" s="10"/>
      <c r="T655" s="10">
        <f t="shared" si="166"/>
        <v>155300</v>
      </c>
      <c r="U655" s="10"/>
      <c r="V655" s="10">
        <f t="shared" si="167"/>
        <v>-0.3810289069514316</v>
      </c>
      <c r="W655" s="10"/>
      <c r="X655" s="10">
        <f t="shared" si="168"/>
        <v>0.19117145572855851</v>
      </c>
      <c r="Y655" s="10">
        <f t="shared" si="169"/>
        <v>2.2949949938591003</v>
      </c>
      <c r="Z655" s="10"/>
      <c r="AA655" s="10">
        <f t="shared" si="170"/>
        <v>3.0652929952706964E-3</v>
      </c>
      <c r="AB655" s="10">
        <f t="shared" si="171"/>
        <v>-8.0447780715515727E-3</v>
      </c>
      <c r="AC655" s="10"/>
      <c r="AD655" s="10">
        <f t="shared" si="172"/>
        <v>5.1911714557285586</v>
      </c>
      <c r="AE655" s="10">
        <f t="shared" si="173"/>
        <v>-3.7050050061408997</v>
      </c>
      <c r="AF655" s="10"/>
      <c r="AG655" s="10">
        <f t="shared" si="174"/>
        <v>3.0652929952701413E-3</v>
      </c>
      <c r="AH655" s="10">
        <f t="shared" si="175"/>
        <v>-8.0447780715515727E-3</v>
      </c>
    </row>
    <row r="656" spans="1:34" x14ac:dyDescent="0.2">
      <c r="A656" s="10">
        <v>291</v>
      </c>
      <c r="B656" s="10">
        <v>193.62</v>
      </c>
      <c r="C656" s="10">
        <f t="shared" si="160"/>
        <v>1.9362000000000001E-4</v>
      </c>
      <c r="D656" s="10"/>
      <c r="E656" s="10">
        <v>1.5640000000000001</v>
      </c>
      <c r="F656" s="10"/>
      <c r="G656" s="10">
        <v>1.4119999999999999</v>
      </c>
      <c r="H656" s="10">
        <v>1.599</v>
      </c>
      <c r="I656" s="10">
        <v>1.4139999999999999</v>
      </c>
      <c r="J656" s="10">
        <v>1.831</v>
      </c>
      <c r="K656" s="10"/>
      <c r="L656" s="10">
        <f t="shared" si="161"/>
        <v>1.9362000000000001E-4</v>
      </c>
      <c r="M656" s="10"/>
      <c r="N656" s="10">
        <f t="shared" si="162"/>
        <v>-3.5999999999999943</v>
      </c>
      <c r="O656" s="10">
        <f t="shared" si="163"/>
        <v>2.9999999999998916E-3</v>
      </c>
      <c r="P656" s="10"/>
      <c r="Q656" s="10">
        <f t="shared" si="164"/>
        <v>-3.6000000000000062E-6</v>
      </c>
      <c r="R656" s="10">
        <f t="shared" si="165"/>
        <v>300</v>
      </c>
      <c r="S656" s="10"/>
      <c r="T656" s="10">
        <f t="shared" si="166"/>
        <v>156400</v>
      </c>
      <c r="U656" s="10"/>
      <c r="V656" s="10">
        <f t="shared" si="167"/>
        <v>-0.10210498684622549</v>
      </c>
      <c r="W656" s="10"/>
      <c r="X656" s="10">
        <f t="shared" si="168"/>
        <v>0.19423674872382921</v>
      </c>
      <c r="Y656" s="10">
        <f t="shared" si="169"/>
        <v>2.2869502157875488</v>
      </c>
      <c r="Z656" s="10"/>
      <c r="AA656" s="10">
        <f t="shared" si="170"/>
        <v>8.3224774476090002E-4</v>
      </c>
      <c r="AB656" s="10">
        <f t="shared" si="171"/>
        <v>-8.1509020319932013E-3</v>
      </c>
      <c r="AC656" s="10"/>
      <c r="AD656" s="10">
        <f t="shared" si="172"/>
        <v>5.1942367487238288</v>
      </c>
      <c r="AE656" s="10">
        <f t="shared" si="173"/>
        <v>-3.7130497842124512</v>
      </c>
      <c r="AF656" s="10"/>
      <c r="AG656" s="10">
        <f t="shared" si="174"/>
        <v>8.322477447615384E-4</v>
      </c>
      <c r="AH656" s="10">
        <f t="shared" si="175"/>
        <v>-8.1509020319932013E-3</v>
      </c>
    </row>
    <row r="657" spans="1:34" x14ac:dyDescent="0.2">
      <c r="A657" s="10">
        <v>292</v>
      </c>
      <c r="B657" s="10">
        <v>190.02</v>
      </c>
      <c r="C657" s="10">
        <f t="shared" si="160"/>
        <v>1.9002E-4</v>
      </c>
      <c r="D657" s="10"/>
      <c r="E657" s="10">
        <v>1.5669999999999999</v>
      </c>
      <c r="F657" s="10"/>
      <c r="G657" s="10">
        <v>1.41</v>
      </c>
      <c r="H657" s="10">
        <v>1.603</v>
      </c>
      <c r="I657" s="10">
        <v>1.4179999999999999</v>
      </c>
      <c r="J657" s="10">
        <v>1.835</v>
      </c>
      <c r="K657" s="10"/>
      <c r="L657" s="10">
        <f t="shared" si="161"/>
        <v>1.9002E-4</v>
      </c>
      <c r="M657" s="10"/>
      <c r="N657" s="10">
        <f t="shared" si="162"/>
        <v>-3.6000000000000227</v>
      </c>
      <c r="O657" s="10">
        <f t="shared" si="163"/>
        <v>-2.0000000000000018E-3</v>
      </c>
      <c r="P657" s="10"/>
      <c r="Q657" s="10">
        <f t="shared" si="164"/>
        <v>-3.6000000000000333E-6</v>
      </c>
      <c r="R657" s="10">
        <f t="shared" si="165"/>
        <v>-200</v>
      </c>
      <c r="S657" s="10"/>
      <c r="T657" s="10">
        <f t="shared" si="166"/>
        <v>156700</v>
      </c>
      <c r="U657" s="10"/>
      <c r="V657" s="10">
        <f t="shared" si="167"/>
        <v>6.677106835418109E-2</v>
      </c>
      <c r="W657" s="10"/>
      <c r="X657" s="10">
        <f t="shared" si="168"/>
        <v>0.19506899646859011</v>
      </c>
      <c r="Y657" s="10">
        <f t="shared" si="169"/>
        <v>2.2787993137555556</v>
      </c>
      <c r="Z657" s="10"/>
      <c r="AA657" s="10">
        <f t="shared" si="170"/>
        <v>-5.5465458612283247E-4</v>
      </c>
      <c r="AB657" s="10">
        <f t="shared" si="171"/>
        <v>-8.3068101169376796E-3</v>
      </c>
      <c r="AC657" s="10"/>
      <c r="AD657" s="10">
        <f t="shared" si="172"/>
        <v>5.1950689964685903</v>
      </c>
      <c r="AE657" s="10">
        <f t="shared" si="173"/>
        <v>-3.7212006862444444</v>
      </c>
      <c r="AF657" s="10"/>
      <c r="AG657" s="10">
        <f t="shared" si="174"/>
        <v>-5.5465458612324881E-4</v>
      </c>
      <c r="AH657" s="10">
        <f t="shared" si="175"/>
        <v>-8.3068101169376796E-3</v>
      </c>
    </row>
    <row r="658" spans="1:34" x14ac:dyDescent="0.2">
      <c r="A658" s="10">
        <v>293</v>
      </c>
      <c r="B658" s="10">
        <v>186.42</v>
      </c>
      <c r="C658" s="10">
        <f t="shared" si="160"/>
        <v>1.8641999999999997E-4</v>
      </c>
      <c r="D658" s="10"/>
      <c r="E658" s="10">
        <v>1.5649999999999999</v>
      </c>
      <c r="F658" s="10"/>
      <c r="G658" s="10">
        <v>1.407</v>
      </c>
      <c r="H658" s="10">
        <v>1.611</v>
      </c>
      <c r="I658" s="10">
        <v>1.4279999999999999</v>
      </c>
      <c r="J658" s="10">
        <v>1.8160000000000001</v>
      </c>
      <c r="K658" s="10"/>
      <c r="L658" s="10">
        <f t="shared" si="161"/>
        <v>1.8641999999999997E-4</v>
      </c>
      <c r="M658" s="10"/>
      <c r="N658" s="10">
        <f t="shared" si="162"/>
        <v>-3.589999999999975</v>
      </c>
      <c r="O658" s="10">
        <f t="shared" si="163"/>
        <v>2.0000000000000018E-3</v>
      </c>
      <c r="P658" s="10"/>
      <c r="Q658" s="10">
        <f t="shared" si="164"/>
        <v>-3.5899999999999572E-6</v>
      </c>
      <c r="R658" s="10">
        <f t="shared" si="165"/>
        <v>200</v>
      </c>
      <c r="S658" s="10"/>
      <c r="T658" s="10">
        <f t="shared" si="166"/>
        <v>156500</v>
      </c>
      <c r="U658" s="10"/>
      <c r="V658" s="10">
        <f t="shared" si="167"/>
        <v>-6.5678113855883846E-2</v>
      </c>
      <c r="W658" s="10"/>
      <c r="X658" s="10">
        <f t="shared" si="168"/>
        <v>0.19451434188246727</v>
      </c>
      <c r="Y658" s="10">
        <f t="shared" si="169"/>
        <v>2.2704925036386179</v>
      </c>
      <c r="Z658" s="10"/>
      <c r="AA658" s="10">
        <f t="shared" si="170"/>
        <v>5.5465458612283247E-4</v>
      </c>
      <c r="AB658" s="10">
        <f t="shared" si="171"/>
        <v>-8.4450443771926231E-3</v>
      </c>
      <c r="AC658" s="10"/>
      <c r="AD658" s="10">
        <f t="shared" si="172"/>
        <v>5.1945143418824671</v>
      </c>
      <c r="AE658" s="10">
        <f t="shared" si="173"/>
        <v>-3.7295074963613821</v>
      </c>
      <c r="AF658" s="10"/>
      <c r="AG658" s="10">
        <f t="shared" si="174"/>
        <v>5.5465458612324881E-4</v>
      </c>
      <c r="AH658" s="10">
        <f t="shared" si="175"/>
        <v>-8.4450443771926231E-3</v>
      </c>
    </row>
    <row r="659" spans="1:34" x14ac:dyDescent="0.2">
      <c r="A659" s="10">
        <v>294</v>
      </c>
      <c r="B659" s="10">
        <v>182.83</v>
      </c>
      <c r="C659" s="10">
        <f t="shared" si="160"/>
        <v>1.8283000000000001E-4</v>
      </c>
      <c r="D659" s="10"/>
      <c r="E659" s="10">
        <v>1.5669999999999999</v>
      </c>
      <c r="F659" s="10"/>
      <c r="G659" s="10">
        <v>1.41</v>
      </c>
      <c r="H659" s="10">
        <v>1.6120000000000001</v>
      </c>
      <c r="I659" s="10">
        <v>1.4279999999999999</v>
      </c>
      <c r="J659" s="10">
        <v>1.8169999999999999</v>
      </c>
      <c r="K659" s="10"/>
      <c r="L659" s="10">
        <f t="shared" si="161"/>
        <v>1.8283000000000001E-4</v>
      </c>
      <c r="M659" s="10"/>
      <c r="N659" s="10">
        <f t="shared" si="162"/>
        <v>-3.5700000000000216</v>
      </c>
      <c r="O659" s="10">
        <f t="shared" si="163"/>
        <v>5.0000000000001155E-3</v>
      </c>
      <c r="P659" s="10"/>
      <c r="Q659" s="10">
        <f t="shared" si="164"/>
        <v>-3.5700000000000217E-6</v>
      </c>
      <c r="R659" s="10">
        <f t="shared" si="165"/>
        <v>500</v>
      </c>
      <c r="S659" s="10"/>
      <c r="T659" s="10">
        <f t="shared" si="166"/>
        <v>156700</v>
      </c>
      <c r="U659" s="10"/>
      <c r="V659" s="10">
        <f t="shared" si="167"/>
        <v>-0.16155235668075357</v>
      </c>
      <c r="W659" s="10"/>
      <c r="X659" s="10">
        <f t="shared" si="168"/>
        <v>0.19506899646859011</v>
      </c>
      <c r="Y659" s="10">
        <f t="shared" si="169"/>
        <v>2.2620474592614253</v>
      </c>
      <c r="Z659" s="10"/>
      <c r="AA659" s="10">
        <f t="shared" si="170"/>
        <v>1.3835452347989996E-3</v>
      </c>
      <c r="AB659" s="10">
        <f t="shared" si="171"/>
        <v>-8.5640671744107166E-3</v>
      </c>
      <c r="AC659" s="10"/>
      <c r="AD659" s="10">
        <f t="shared" si="172"/>
        <v>5.1950689964685903</v>
      </c>
      <c r="AE659" s="10">
        <f t="shared" si="173"/>
        <v>-3.7379525407385747</v>
      </c>
      <c r="AF659" s="10"/>
      <c r="AG659" s="10">
        <f t="shared" si="174"/>
        <v>1.3835452347983335E-3</v>
      </c>
      <c r="AH659" s="10">
        <f t="shared" si="175"/>
        <v>-8.5640671744107166E-3</v>
      </c>
    </row>
    <row r="660" spans="1:34" x14ac:dyDescent="0.2">
      <c r="A660" s="10">
        <v>295</v>
      </c>
      <c r="B660" s="10">
        <v>179.26</v>
      </c>
      <c r="C660" s="10">
        <f t="shared" si="160"/>
        <v>1.7925999999999999E-4</v>
      </c>
      <c r="D660" s="10"/>
      <c r="E660" s="10">
        <v>1.5720000000000001</v>
      </c>
      <c r="F660" s="10"/>
      <c r="G660" s="10">
        <v>1.41</v>
      </c>
      <c r="H660" s="10">
        <v>1.613</v>
      </c>
      <c r="I660" s="10">
        <v>1.425</v>
      </c>
      <c r="J660" s="10">
        <v>1.8420000000000001</v>
      </c>
      <c r="K660" s="10"/>
      <c r="L660" s="10">
        <f t="shared" si="161"/>
        <v>1.7925999999999999E-4</v>
      </c>
      <c r="M660" s="10"/>
      <c r="N660" s="10">
        <f t="shared" si="162"/>
        <v>-3.5600000000000023</v>
      </c>
      <c r="O660" s="10">
        <f t="shared" si="163"/>
        <v>-6.0000000000000053E-3</v>
      </c>
      <c r="P660" s="10"/>
      <c r="Q660" s="10">
        <f t="shared" si="164"/>
        <v>-3.5599999999999998E-6</v>
      </c>
      <c r="R660" s="10">
        <f t="shared" si="165"/>
        <v>-600</v>
      </c>
      <c r="S660" s="10"/>
      <c r="T660" s="10">
        <f t="shared" si="166"/>
        <v>157200</v>
      </c>
      <c r="U660" s="10"/>
      <c r="V660" s="10">
        <f t="shared" si="167"/>
        <v>0.19063985369656636</v>
      </c>
      <c r="W660" s="10"/>
      <c r="X660" s="10">
        <f t="shared" si="168"/>
        <v>0.19645254170338911</v>
      </c>
      <c r="Y660" s="10">
        <f t="shared" si="169"/>
        <v>2.2534833920870145</v>
      </c>
      <c r="Z660" s="10"/>
      <c r="AA660" s="10">
        <f t="shared" si="170"/>
        <v>-1.660783981464492E-3</v>
      </c>
      <c r="AB660" s="10">
        <f t="shared" si="171"/>
        <v>-8.7116305917196435E-3</v>
      </c>
      <c r="AC660" s="10"/>
      <c r="AD660" s="10">
        <f t="shared" si="172"/>
        <v>5.1964525417033887</v>
      </c>
      <c r="AE660" s="10">
        <f t="shared" si="173"/>
        <v>-3.7465166079129855</v>
      </c>
      <c r="AF660" s="10"/>
      <c r="AG660" s="10">
        <f t="shared" si="174"/>
        <v>-1.6607839814639647E-3</v>
      </c>
      <c r="AH660" s="10">
        <f t="shared" si="175"/>
        <v>-8.7116305917196435E-3</v>
      </c>
    </row>
    <row r="661" spans="1:34" x14ac:dyDescent="0.2">
      <c r="A661" s="10">
        <v>296</v>
      </c>
      <c r="B661" s="10">
        <v>175.7</v>
      </c>
      <c r="C661" s="10">
        <f t="shared" si="160"/>
        <v>1.7569999999999999E-4</v>
      </c>
      <c r="D661" s="10"/>
      <c r="E661" s="10">
        <v>1.5660000000000001</v>
      </c>
      <c r="F661" s="10"/>
      <c r="G661" s="10">
        <v>1.411</v>
      </c>
      <c r="H661" s="10">
        <v>1.61</v>
      </c>
      <c r="I661" s="10">
        <v>1.4279999999999999</v>
      </c>
      <c r="J661" s="10">
        <v>1.8129999999999999</v>
      </c>
      <c r="K661" s="10"/>
      <c r="L661" s="10">
        <f t="shared" si="161"/>
        <v>1.7569999999999999E-4</v>
      </c>
      <c r="M661" s="10"/>
      <c r="N661" s="10">
        <f t="shared" si="162"/>
        <v>-3.539999999999992</v>
      </c>
      <c r="O661" s="10">
        <f t="shared" si="163"/>
        <v>-2.100000000000013E-2</v>
      </c>
      <c r="P661" s="10"/>
      <c r="Q661" s="10">
        <f t="shared" si="164"/>
        <v>-3.5400000000000102E-6</v>
      </c>
      <c r="R661" s="10">
        <f t="shared" si="165"/>
        <v>-2100</v>
      </c>
      <c r="S661" s="10"/>
      <c r="T661" s="10">
        <f t="shared" si="166"/>
        <v>156600</v>
      </c>
      <c r="U661" s="10"/>
      <c r="V661" s="10">
        <f t="shared" si="167"/>
        <v>0.6633032389080239</v>
      </c>
      <c r="W661" s="10"/>
      <c r="X661" s="10">
        <f t="shared" si="168"/>
        <v>0.19479175772192461</v>
      </c>
      <c r="Y661" s="10">
        <f t="shared" si="169"/>
        <v>2.2447717614952949</v>
      </c>
      <c r="Z661" s="10"/>
      <c r="AA661" s="10">
        <f t="shared" si="170"/>
        <v>-5.863273961071197E-3</v>
      </c>
      <c r="AB661" s="10">
        <f t="shared" si="171"/>
        <v>-8.8395075089997555E-3</v>
      </c>
      <c r="AC661" s="10"/>
      <c r="AD661" s="10">
        <f t="shared" si="172"/>
        <v>5.1947917577219247</v>
      </c>
      <c r="AE661" s="10">
        <f t="shared" si="173"/>
        <v>-3.7552282385047051</v>
      </c>
      <c r="AF661" s="10"/>
      <c r="AG661" s="10">
        <f t="shared" si="174"/>
        <v>-5.8632739610713358E-3</v>
      </c>
      <c r="AH661" s="10">
        <f t="shared" si="175"/>
        <v>-8.8395075089997555E-3</v>
      </c>
    </row>
    <row r="662" spans="1:34" x14ac:dyDescent="0.2">
      <c r="A662" s="10">
        <v>297</v>
      </c>
      <c r="B662" s="10">
        <v>172.16</v>
      </c>
      <c r="C662" s="10">
        <f t="shared" si="160"/>
        <v>1.7215999999999998E-4</v>
      </c>
      <c r="D662" s="10"/>
      <c r="E662" s="10">
        <v>1.5449999999999999</v>
      </c>
      <c r="F662" s="10"/>
      <c r="G662" s="10">
        <v>1.407</v>
      </c>
      <c r="H662" s="10">
        <v>1.611</v>
      </c>
      <c r="I662" s="10">
        <v>1.4279999999999999</v>
      </c>
      <c r="J662" s="10">
        <v>1.734</v>
      </c>
      <c r="K662" s="10"/>
      <c r="L662" s="10">
        <f t="shared" si="161"/>
        <v>1.7215999999999998E-4</v>
      </c>
      <c r="M662" s="10"/>
      <c r="N662" s="10">
        <f t="shared" si="162"/>
        <v>-3.5300000000000011</v>
      </c>
      <c r="O662" s="10">
        <f t="shared" si="163"/>
        <v>-4.0000000000000036E-3</v>
      </c>
      <c r="P662" s="10"/>
      <c r="Q662" s="10">
        <f t="shared" si="164"/>
        <v>-3.5299999999999882E-6</v>
      </c>
      <c r="R662" s="10">
        <f t="shared" si="165"/>
        <v>-400</v>
      </c>
      <c r="S662" s="10"/>
      <c r="T662" s="10">
        <f t="shared" si="166"/>
        <v>154500</v>
      </c>
      <c r="U662" s="10"/>
      <c r="V662" s="10">
        <f t="shared" si="167"/>
        <v>0.12512984794584955</v>
      </c>
      <c r="W662" s="10"/>
      <c r="X662" s="10">
        <f t="shared" si="168"/>
        <v>0.18892848376085342</v>
      </c>
      <c r="Y662" s="10">
        <f t="shared" si="169"/>
        <v>2.2359322539862951</v>
      </c>
      <c r="Z662" s="10"/>
      <c r="AA662" s="10">
        <f t="shared" si="170"/>
        <v>-1.125845042434126E-3</v>
      </c>
      <c r="AB662" s="10">
        <f t="shared" si="171"/>
        <v>-8.9974139736948011E-3</v>
      </c>
      <c r="AC662" s="10"/>
      <c r="AD662" s="10">
        <f t="shared" si="172"/>
        <v>5.1889284837608534</v>
      </c>
      <c r="AE662" s="10">
        <f t="shared" si="173"/>
        <v>-3.7640677460137049</v>
      </c>
      <c r="AF662" s="10"/>
      <c r="AG662" s="10">
        <f t="shared" si="174"/>
        <v>-1.1258450424342925E-3</v>
      </c>
      <c r="AH662" s="10">
        <f t="shared" si="175"/>
        <v>-8.9974139736948011E-3</v>
      </c>
    </row>
    <row r="663" spans="1:34" x14ac:dyDescent="0.2">
      <c r="A663" s="10">
        <v>298</v>
      </c>
      <c r="B663" s="10">
        <v>168.63</v>
      </c>
      <c r="C663" s="10">
        <f t="shared" si="160"/>
        <v>1.6862999999999999E-4</v>
      </c>
      <c r="D663" s="10"/>
      <c r="E663" s="10">
        <v>1.5409999999999999</v>
      </c>
      <c r="F663" s="10"/>
      <c r="G663" s="10">
        <v>1.407</v>
      </c>
      <c r="H663" s="10">
        <v>1.6120000000000001</v>
      </c>
      <c r="I663" s="10">
        <v>1.4319999999999999</v>
      </c>
      <c r="J663" s="10">
        <v>1.7110000000000001</v>
      </c>
      <c r="K663" s="10"/>
      <c r="L663" s="10">
        <f t="shared" si="161"/>
        <v>1.6862999999999999E-4</v>
      </c>
      <c r="M663" s="10"/>
      <c r="N663" s="10">
        <f t="shared" si="162"/>
        <v>-3.5099999999999909</v>
      </c>
      <c r="O663" s="10">
        <f t="shared" si="163"/>
        <v>3.0000000000001137E-3</v>
      </c>
      <c r="P663" s="10"/>
      <c r="Q663" s="10">
        <f t="shared" si="164"/>
        <v>-3.5099999999999986E-6</v>
      </c>
      <c r="R663" s="10">
        <f t="shared" si="165"/>
        <v>300</v>
      </c>
      <c r="S663" s="10"/>
      <c r="T663" s="10">
        <f t="shared" si="166"/>
        <v>154100</v>
      </c>
      <c r="U663" s="10"/>
      <c r="V663" s="10">
        <f t="shared" si="167"/>
        <v>-9.246223112062002E-2</v>
      </c>
      <c r="W663" s="10"/>
      <c r="X663" s="10">
        <f t="shared" si="168"/>
        <v>0.18780263871841929</v>
      </c>
      <c r="Y663" s="10">
        <f t="shared" si="169"/>
        <v>2.2269348400126003</v>
      </c>
      <c r="Z663" s="10"/>
      <c r="AA663" s="10">
        <f t="shared" si="170"/>
        <v>8.4465728129806683E-4</v>
      </c>
      <c r="AB663" s="10">
        <f t="shared" si="171"/>
        <v>-9.1351600654832055E-3</v>
      </c>
      <c r="AC663" s="10"/>
      <c r="AD663" s="10">
        <f t="shared" si="172"/>
        <v>5.1878026387184191</v>
      </c>
      <c r="AE663" s="10">
        <f t="shared" si="173"/>
        <v>-3.7730651599873997</v>
      </c>
      <c r="AF663" s="10"/>
      <c r="AG663" s="10">
        <f t="shared" si="174"/>
        <v>8.4465728129856643E-4</v>
      </c>
      <c r="AH663" s="10">
        <f t="shared" si="175"/>
        <v>-9.1351600654832055E-3</v>
      </c>
    </row>
    <row r="664" spans="1:34" x14ac:dyDescent="0.2">
      <c r="A664" s="10">
        <v>299</v>
      </c>
      <c r="B664" s="10">
        <v>165.12</v>
      </c>
      <c r="C664" s="10">
        <f t="shared" si="160"/>
        <v>1.6511999999999999E-4</v>
      </c>
      <c r="D664" s="10"/>
      <c r="E664" s="10">
        <v>1.544</v>
      </c>
      <c r="F664" s="10"/>
      <c r="G664" s="10">
        <v>1.407</v>
      </c>
      <c r="H664" s="10">
        <v>1.603</v>
      </c>
      <c r="I664" s="10">
        <v>1.43</v>
      </c>
      <c r="J664" s="10">
        <v>1.734</v>
      </c>
      <c r="K664" s="10"/>
      <c r="L664" s="10">
        <f t="shared" si="161"/>
        <v>1.6511999999999999E-4</v>
      </c>
      <c r="M664" s="10"/>
      <c r="N664" s="10">
        <f t="shared" si="162"/>
        <v>-3.4900000000000091</v>
      </c>
      <c r="O664" s="10">
        <f t="shared" si="163"/>
        <v>-1.4000000000000012E-2</v>
      </c>
      <c r="P664" s="10"/>
      <c r="Q664" s="10">
        <f t="shared" si="164"/>
        <v>-3.4900000000000089E-6</v>
      </c>
      <c r="R664" s="10">
        <f t="shared" si="165"/>
        <v>-1400</v>
      </c>
      <c r="S664" s="10"/>
      <c r="T664" s="10">
        <f t="shared" si="166"/>
        <v>154400</v>
      </c>
      <c r="U664" s="10"/>
      <c r="V664" s="10">
        <f t="shared" si="167"/>
        <v>0.42638393036466021</v>
      </c>
      <c r="W664" s="10"/>
      <c r="X664" s="10">
        <f t="shared" si="168"/>
        <v>0.18864729599971736</v>
      </c>
      <c r="Y664" s="10">
        <f t="shared" si="169"/>
        <v>2.2177996799471171</v>
      </c>
      <c r="Z664" s="10"/>
      <c r="AA664" s="10">
        <f t="shared" si="170"/>
        <v>-3.9558651821185453E-3</v>
      </c>
      <c r="AB664" s="10">
        <f t="shared" si="171"/>
        <v>-9.277707015683756E-3</v>
      </c>
      <c r="AC664" s="10"/>
      <c r="AD664" s="10">
        <f t="shared" si="172"/>
        <v>5.1886472959997176</v>
      </c>
      <c r="AE664" s="10">
        <f t="shared" si="173"/>
        <v>-3.7822003200528829</v>
      </c>
      <c r="AF664" s="10"/>
      <c r="AG664" s="10">
        <f t="shared" si="174"/>
        <v>-3.9558651821192115E-3</v>
      </c>
      <c r="AH664" s="10">
        <f t="shared" si="175"/>
        <v>-9.2777070156842001E-3</v>
      </c>
    </row>
    <row r="665" spans="1:34" x14ac:dyDescent="0.2">
      <c r="A665" s="10">
        <v>300</v>
      </c>
      <c r="B665" s="10">
        <v>161.63</v>
      </c>
      <c r="C665" s="10">
        <f t="shared" si="160"/>
        <v>1.6162999999999998E-4</v>
      </c>
      <c r="D665" s="10"/>
      <c r="E665" s="10">
        <v>1.53</v>
      </c>
      <c r="F665" s="10"/>
      <c r="G665" s="10">
        <v>1.405</v>
      </c>
      <c r="H665" s="10">
        <v>1.6</v>
      </c>
      <c r="I665" s="10">
        <v>1.4259999999999999</v>
      </c>
      <c r="J665" s="10">
        <v>1.69</v>
      </c>
      <c r="K665" s="10"/>
      <c r="L665" s="10">
        <f t="shared" si="161"/>
        <v>1.6162999999999998E-4</v>
      </c>
      <c r="M665" s="10"/>
      <c r="N665" s="10">
        <f t="shared" si="162"/>
        <v>-3.4699999999999989</v>
      </c>
      <c r="O665" s="10">
        <f t="shared" si="163"/>
        <v>-2.200000000000002E-2</v>
      </c>
      <c r="P665" s="10"/>
      <c r="Q665" s="10">
        <f t="shared" si="164"/>
        <v>-3.4699999999999922E-6</v>
      </c>
      <c r="R665" s="10">
        <f t="shared" si="165"/>
        <v>-2200</v>
      </c>
      <c r="S665" s="10"/>
      <c r="T665" s="10">
        <f t="shared" si="166"/>
        <v>153000</v>
      </c>
      <c r="U665" s="10"/>
      <c r="V665" s="10">
        <f t="shared" si="167"/>
        <v>0.66736105889685793</v>
      </c>
      <c r="W665" s="10"/>
      <c r="X665" s="10">
        <f t="shared" si="168"/>
        <v>0.18469143081759881</v>
      </c>
      <c r="Y665" s="10">
        <f t="shared" si="169"/>
        <v>2.2085219729314334</v>
      </c>
      <c r="Z665" s="10"/>
      <c r="AA665" s="10">
        <f t="shared" si="170"/>
        <v>-6.2900892838435585E-3</v>
      </c>
      <c r="AB665" s="10">
        <f t="shared" si="171"/>
        <v>-9.4253166258173593E-3</v>
      </c>
      <c r="AC665" s="10"/>
      <c r="AD665" s="10">
        <f t="shared" si="172"/>
        <v>5.1846914308175984</v>
      </c>
      <c r="AE665" s="10">
        <f t="shared" si="173"/>
        <v>-3.7914780270685671</v>
      </c>
      <c r="AF665" s="10"/>
      <c r="AG665" s="10">
        <f t="shared" si="174"/>
        <v>-6.2900892838433364E-3</v>
      </c>
      <c r="AH665" s="10">
        <f t="shared" si="175"/>
        <v>-9.4253166258169152E-3</v>
      </c>
    </row>
    <row r="666" spans="1:34" x14ac:dyDescent="0.2">
      <c r="A666" s="10">
        <v>301</v>
      </c>
      <c r="B666" s="10">
        <v>158.16</v>
      </c>
      <c r="C666" s="10">
        <f t="shared" si="160"/>
        <v>1.5815999999999999E-4</v>
      </c>
      <c r="D666" s="10"/>
      <c r="E666" s="10">
        <v>1.508</v>
      </c>
      <c r="F666" s="10"/>
      <c r="G666" s="10">
        <v>1.403</v>
      </c>
      <c r="H666" s="10">
        <v>1.5980000000000001</v>
      </c>
      <c r="I666" s="10">
        <v>1.425</v>
      </c>
      <c r="J666" s="10">
        <v>1.605</v>
      </c>
      <c r="K666" s="10"/>
      <c r="L666" s="10">
        <f t="shared" si="161"/>
        <v>1.5815999999999999E-4</v>
      </c>
      <c r="M666" s="10"/>
      <c r="N666" s="10">
        <f t="shared" si="162"/>
        <v>-3.4399999999999977</v>
      </c>
      <c r="O666" s="10">
        <f t="shared" si="163"/>
        <v>-4.0000000000000036E-3</v>
      </c>
      <c r="P666" s="10"/>
      <c r="Q666" s="10">
        <f t="shared" si="164"/>
        <v>-3.4400000000000077E-6</v>
      </c>
      <c r="R666" s="10">
        <f t="shared" si="165"/>
        <v>-400</v>
      </c>
      <c r="S666" s="10"/>
      <c r="T666" s="10">
        <f t="shared" si="166"/>
        <v>150800</v>
      </c>
      <c r="U666" s="10"/>
      <c r="V666" s="10">
        <f t="shared" si="167"/>
        <v>0.12078336898372874</v>
      </c>
      <c r="W666" s="10"/>
      <c r="X666" s="10">
        <f t="shared" si="168"/>
        <v>0.17840134153375525</v>
      </c>
      <c r="Y666" s="10">
        <f t="shared" si="169"/>
        <v>2.199096656305616</v>
      </c>
      <c r="Z666" s="10"/>
      <c r="AA666" s="10">
        <f t="shared" si="170"/>
        <v>-1.1535052781318222E-3</v>
      </c>
      <c r="AB666" s="10">
        <f t="shared" si="171"/>
        <v>-9.5501995666893436E-3</v>
      </c>
      <c r="AC666" s="10"/>
      <c r="AD666" s="10">
        <f t="shared" si="172"/>
        <v>5.1784013415337551</v>
      </c>
      <c r="AE666" s="10">
        <f t="shared" si="173"/>
        <v>-3.800903343694384</v>
      </c>
      <c r="AF666" s="10"/>
      <c r="AG666" s="10">
        <f t="shared" si="174"/>
        <v>-1.153505278131739E-3</v>
      </c>
      <c r="AH666" s="10">
        <f t="shared" si="175"/>
        <v>-9.5501995666897876E-3</v>
      </c>
    </row>
    <row r="667" spans="1:34" x14ac:dyDescent="0.2">
      <c r="A667" s="10">
        <v>302</v>
      </c>
      <c r="B667" s="10">
        <v>154.72</v>
      </c>
      <c r="C667" s="10">
        <f t="shared" si="160"/>
        <v>1.5471999999999998E-4</v>
      </c>
      <c r="D667" s="10"/>
      <c r="E667" s="10">
        <v>1.504</v>
      </c>
      <c r="F667" s="10"/>
      <c r="G667" s="10">
        <v>1.401</v>
      </c>
      <c r="H667" s="10">
        <v>1.597</v>
      </c>
      <c r="I667" s="10">
        <v>1.4219999999999999</v>
      </c>
      <c r="J667" s="10">
        <v>1.597</v>
      </c>
      <c r="K667" s="10"/>
      <c r="L667" s="10">
        <f t="shared" si="161"/>
        <v>1.5471999999999998E-4</v>
      </c>
      <c r="M667" s="10"/>
      <c r="N667" s="10">
        <f t="shared" si="162"/>
        <v>-3.4199999999999875</v>
      </c>
      <c r="O667" s="10">
        <f t="shared" si="163"/>
        <v>1.0999999999999899E-2</v>
      </c>
      <c r="P667" s="10"/>
      <c r="Q667" s="10">
        <f t="shared" si="164"/>
        <v>-3.419999999999991E-6</v>
      </c>
      <c r="R667" s="10">
        <f t="shared" si="165"/>
        <v>1100</v>
      </c>
      <c r="S667" s="10"/>
      <c r="T667" s="10">
        <f t="shared" si="166"/>
        <v>150400</v>
      </c>
      <c r="U667" s="10"/>
      <c r="V667" s="10">
        <f t="shared" si="167"/>
        <v>-0.32601465062564705</v>
      </c>
      <c r="W667" s="10"/>
      <c r="X667" s="10">
        <f t="shared" si="168"/>
        <v>0.17724783625562343</v>
      </c>
      <c r="Y667" s="10">
        <f t="shared" si="169"/>
        <v>2.1895464567389267</v>
      </c>
      <c r="Z667" s="10"/>
      <c r="AA667" s="10">
        <f t="shared" si="170"/>
        <v>3.1647965827003577E-3</v>
      </c>
      <c r="AB667" s="10">
        <f t="shared" si="171"/>
        <v>-9.7075287157397661E-3</v>
      </c>
      <c r="AC667" s="10"/>
      <c r="AD667" s="10">
        <f t="shared" si="172"/>
        <v>5.1772478362556233</v>
      </c>
      <c r="AE667" s="10">
        <f t="shared" si="173"/>
        <v>-3.8104535432610738</v>
      </c>
      <c r="AF667" s="10"/>
      <c r="AG667" s="10">
        <f t="shared" si="174"/>
        <v>3.1647965827001912E-3</v>
      </c>
      <c r="AH667" s="10">
        <f t="shared" si="175"/>
        <v>-9.707528715739322E-3</v>
      </c>
    </row>
    <row r="668" spans="1:34" x14ac:dyDescent="0.2">
      <c r="A668" s="10">
        <v>303</v>
      </c>
      <c r="B668" s="10">
        <v>151.30000000000001</v>
      </c>
      <c r="C668" s="10">
        <f t="shared" si="160"/>
        <v>1.5129999999999999E-4</v>
      </c>
      <c r="D668" s="10"/>
      <c r="E668" s="10">
        <v>1.5149999999999999</v>
      </c>
      <c r="F668" s="10"/>
      <c r="G668" s="10">
        <v>1.401</v>
      </c>
      <c r="H668" s="10">
        <v>1.5920000000000001</v>
      </c>
      <c r="I668" s="10">
        <v>1.42</v>
      </c>
      <c r="J668" s="10">
        <v>1.6479999999999999</v>
      </c>
      <c r="K668" s="10"/>
      <c r="L668" s="10">
        <f t="shared" si="161"/>
        <v>1.5129999999999999E-4</v>
      </c>
      <c r="M668" s="10"/>
      <c r="N668" s="10">
        <f t="shared" si="162"/>
        <v>-3.4000000000000057</v>
      </c>
      <c r="O668" s="10">
        <f t="shared" si="163"/>
        <v>-1.4000000000000012E-2</v>
      </c>
      <c r="P668" s="10"/>
      <c r="Q668" s="10">
        <f t="shared" si="164"/>
        <v>-3.4000000000000013E-6</v>
      </c>
      <c r="R668" s="10">
        <f t="shared" si="165"/>
        <v>-1400</v>
      </c>
      <c r="S668" s="10"/>
      <c r="T668" s="10">
        <f t="shared" si="166"/>
        <v>151500</v>
      </c>
      <c r="U668" s="10"/>
      <c r="V668" s="10">
        <f t="shared" si="167"/>
        <v>0.40847341391673053</v>
      </c>
      <c r="W668" s="10"/>
      <c r="X668" s="10">
        <f t="shared" si="168"/>
        <v>0.18041263283832379</v>
      </c>
      <c r="Y668" s="10">
        <f t="shared" si="169"/>
        <v>2.1798389280231869</v>
      </c>
      <c r="Z668" s="10"/>
      <c r="AA668" s="10">
        <f t="shared" si="170"/>
        <v>-4.0319405950534348E-3</v>
      </c>
      <c r="AB668" s="10">
        <f t="shared" si="171"/>
        <v>-9.8707540262945592E-3</v>
      </c>
      <c r="AC668" s="10"/>
      <c r="AD668" s="10">
        <f t="shared" si="172"/>
        <v>5.1804126328383235</v>
      </c>
      <c r="AE668" s="10">
        <f t="shared" si="173"/>
        <v>-3.8201610719768131</v>
      </c>
      <c r="AF668" s="10"/>
      <c r="AG668" s="10">
        <f t="shared" si="174"/>
        <v>-4.031940595052852E-3</v>
      </c>
      <c r="AH668" s="10">
        <f t="shared" si="175"/>
        <v>-9.8707540262945592E-3</v>
      </c>
    </row>
    <row r="669" spans="1:34" x14ac:dyDescent="0.2">
      <c r="A669" s="10">
        <v>304</v>
      </c>
      <c r="B669" s="10">
        <v>147.9</v>
      </c>
      <c r="C669" s="10">
        <f t="shared" si="160"/>
        <v>1.4789999999999999E-4</v>
      </c>
      <c r="D669" s="10"/>
      <c r="E669" s="10">
        <v>1.5009999999999999</v>
      </c>
      <c r="F669" s="10"/>
      <c r="G669" s="10">
        <v>1.395</v>
      </c>
      <c r="H669" s="10">
        <v>1.5720000000000001</v>
      </c>
      <c r="I669" s="10">
        <v>1.42</v>
      </c>
      <c r="J669" s="10">
        <v>1.6160000000000001</v>
      </c>
      <c r="K669" s="10"/>
      <c r="L669" s="10">
        <f t="shared" si="161"/>
        <v>1.4789999999999999E-4</v>
      </c>
      <c r="M669" s="10"/>
      <c r="N669" s="10">
        <f t="shared" si="162"/>
        <v>-3.3700000000000045</v>
      </c>
      <c r="O669" s="10">
        <f t="shared" si="163"/>
        <v>-1.399999999999979E-2</v>
      </c>
      <c r="P669" s="10"/>
      <c r="Q669" s="10">
        <f t="shared" si="164"/>
        <v>-3.3699999999999898E-6</v>
      </c>
      <c r="R669" s="10">
        <f t="shared" si="165"/>
        <v>-1400</v>
      </c>
      <c r="S669" s="10"/>
      <c r="T669" s="10">
        <f t="shared" si="166"/>
        <v>150100</v>
      </c>
      <c r="U669" s="10"/>
      <c r="V669" s="10">
        <f t="shared" si="167"/>
        <v>0.40655884818336258</v>
      </c>
      <c r="W669" s="10"/>
      <c r="X669" s="10">
        <f t="shared" si="168"/>
        <v>0.17638069224327035</v>
      </c>
      <c r="Y669" s="10">
        <f t="shared" si="169"/>
        <v>2.1699681739968923</v>
      </c>
      <c r="Z669" s="10"/>
      <c r="AA669" s="10">
        <f t="shared" si="170"/>
        <v>-4.0697237213161153E-3</v>
      </c>
      <c r="AB669" s="10">
        <f t="shared" si="171"/>
        <v>-1.0010171318373562E-2</v>
      </c>
      <c r="AC669" s="10"/>
      <c r="AD669" s="10">
        <f t="shared" si="172"/>
        <v>5.1763806922432707</v>
      </c>
      <c r="AE669" s="10">
        <f t="shared" si="173"/>
        <v>-3.8300318260031077</v>
      </c>
      <c r="AF669" s="10"/>
      <c r="AG669" s="10">
        <f t="shared" si="174"/>
        <v>-4.0697237213160875E-3</v>
      </c>
      <c r="AH669" s="10">
        <f t="shared" si="175"/>
        <v>-1.0010171318373562E-2</v>
      </c>
    </row>
    <row r="670" spans="1:34" x14ac:dyDescent="0.2">
      <c r="A670" s="10">
        <v>305</v>
      </c>
      <c r="B670" s="10">
        <v>144.53</v>
      </c>
      <c r="C670" s="10">
        <f t="shared" si="160"/>
        <v>1.4453E-4</v>
      </c>
      <c r="D670" s="10"/>
      <c r="E670" s="10">
        <v>1.4870000000000001</v>
      </c>
      <c r="F670" s="10"/>
      <c r="G670" s="10">
        <v>1.3879999999999999</v>
      </c>
      <c r="H670" s="10">
        <v>1.5740000000000001</v>
      </c>
      <c r="I670" s="10">
        <v>1.411</v>
      </c>
      <c r="J670" s="10">
        <v>1.5740000000000001</v>
      </c>
      <c r="K670" s="10"/>
      <c r="L670" s="10">
        <f t="shared" si="161"/>
        <v>1.4453E-4</v>
      </c>
      <c r="M670" s="10"/>
      <c r="N670" s="10">
        <f t="shared" si="162"/>
        <v>-3.3400000000000034</v>
      </c>
      <c r="O670" s="10">
        <f t="shared" si="163"/>
        <v>8.999999999999897E-3</v>
      </c>
      <c r="P670" s="10"/>
      <c r="Q670" s="10">
        <f t="shared" si="164"/>
        <v>-3.3400000000000053E-6</v>
      </c>
      <c r="R670" s="10">
        <f t="shared" si="165"/>
        <v>900</v>
      </c>
      <c r="S670" s="10"/>
      <c r="T670" s="10">
        <f t="shared" si="166"/>
        <v>148700</v>
      </c>
      <c r="U670" s="10"/>
      <c r="V670" s="10">
        <f t="shared" si="167"/>
        <v>-0.25808630809916666</v>
      </c>
      <c r="W670" s="10"/>
      <c r="X670" s="10">
        <f t="shared" si="168"/>
        <v>0.17231096852195424</v>
      </c>
      <c r="Y670" s="10">
        <f t="shared" si="169"/>
        <v>2.1599580026785188</v>
      </c>
      <c r="Z670" s="10"/>
      <c r="AA670" s="10">
        <f t="shared" si="170"/>
        <v>2.6206250064883252E-3</v>
      </c>
      <c r="AB670" s="10">
        <f t="shared" si="171"/>
        <v>-1.0154064451496581E-2</v>
      </c>
      <c r="AC670" s="10"/>
      <c r="AD670" s="10">
        <f t="shared" si="172"/>
        <v>5.1723109685219546</v>
      </c>
      <c r="AE670" s="10">
        <f t="shared" si="173"/>
        <v>-3.8400419973214812</v>
      </c>
      <c r="AF670" s="10"/>
      <c r="AG670" s="10">
        <f t="shared" si="174"/>
        <v>2.6206250064877423E-3</v>
      </c>
      <c r="AH670" s="10">
        <f t="shared" si="175"/>
        <v>-1.0154064451496581E-2</v>
      </c>
    </row>
    <row r="671" spans="1:34" x14ac:dyDescent="0.2">
      <c r="A671" s="10">
        <v>306</v>
      </c>
      <c r="B671" s="10">
        <v>141.19</v>
      </c>
      <c r="C671" s="10">
        <f t="shared" si="160"/>
        <v>1.4118999999999999E-4</v>
      </c>
      <c r="D671" s="10"/>
      <c r="E671" s="10">
        <v>1.496</v>
      </c>
      <c r="F671" s="10"/>
      <c r="G671" s="10">
        <v>1.383</v>
      </c>
      <c r="H671" s="10">
        <v>1.58</v>
      </c>
      <c r="I671" s="10">
        <v>1.405</v>
      </c>
      <c r="J671" s="10">
        <v>1.6160000000000001</v>
      </c>
      <c r="K671" s="10"/>
      <c r="L671" s="10">
        <f t="shared" si="161"/>
        <v>1.4118999999999999E-4</v>
      </c>
      <c r="M671" s="10"/>
      <c r="N671" s="10">
        <f t="shared" si="162"/>
        <v>-3.3000000000000114</v>
      </c>
      <c r="O671" s="10">
        <f t="shared" si="163"/>
        <v>1.2999999999999901E-2</v>
      </c>
      <c r="P671" s="10"/>
      <c r="Q671" s="10">
        <f t="shared" si="164"/>
        <v>-3.300000000000026E-6</v>
      </c>
      <c r="R671" s="10">
        <f t="shared" si="165"/>
        <v>1300</v>
      </c>
      <c r="S671" s="10"/>
      <c r="T671" s="10">
        <f t="shared" si="166"/>
        <v>149600</v>
      </c>
      <c r="U671" s="10"/>
      <c r="V671" s="10">
        <f t="shared" si="167"/>
        <v>-0.36584415216356986</v>
      </c>
      <c r="W671" s="10"/>
      <c r="X671" s="10">
        <f t="shared" si="168"/>
        <v>0.17493159352844256</v>
      </c>
      <c r="Y671" s="10">
        <f t="shared" si="169"/>
        <v>2.1498039382270222</v>
      </c>
      <c r="Z671" s="10"/>
      <c r="AA671" s="10">
        <f t="shared" si="170"/>
        <v>3.7576462471472505E-3</v>
      </c>
      <c r="AB671" s="10">
        <f t="shared" si="171"/>
        <v>-1.0271166629082895E-2</v>
      </c>
      <c r="AC671" s="10"/>
      <c r="AD671" s="10">
        <f t="shared" si="172"/>
        <v>5.1749315935284423</v>
      </c>
      <c r="AE671" s="10">
        <f t="shared" si="173"/>
        <v>-3.8501960617729778</v>
      </c>
      <c r="AF671" s="10"/>
      <c r="AG671" s="10">
        <f t="shared" si="174"/>
        <v>3.7576462471475836E-3</v>
      </c>
      <c r="AH671" s="10">
        <f t="shared" si="175"/>
        <v>-1.0271166629082895E-2</v>
      </c>
    </row>
    <row r="672" spans="1:34" x14ac:dyDescent="0.2">
      <c r="A672" s="10">
        <v>307</v>
      </c>
      <c r="B672" s="10">
        <v>137.88999999999999</v>
      </c>
      <c r="C672" s="10">
        <f t="shared" si="160"/>
        <v>1.3788999999999997E-4</v>
      </c>
      <c r="D672" s="10"/>
      <c r="E672" s="10">
        <v>1.5089999999999999</v>
      </c>
      <c r="F672" s="10"/>
      <c r="G672" s="10">
        <v>1.3740000000000001</v>
      </c>
      <c r="H672" s="10">
        <v>1.573</v>
      </c>
      <c r="I672" s="10">
        <v>1.4</v>
      </c>
      <c r="J672" s="10">
        <v>1.6890000000000001</v>
      </c>
      <c r="K672" s="10"/>
      <c r="L672" s="10">
        <f t="shared" si="161"/>
        <v>1.3788999999999997E-4</v>
      </c>
      <c r="M672" s="10"/>
      <c r="N672" s="10">
        <f t="shared" si="162"/>
        <v>-3.2799999999999727</v>
      </c>
      <c r="O672" s="10">
        <f t="shared" si="163"/>
        <v>-8.999999999999897E-3</v>
      </c>
      <c r="P672" s="10"/>
      <c r="Q672" s="10">
        <f t="shared" si="164"/>
        <v>-3.279999999999955E-6</v>
      </c>
      <c r="R672" s="10">
        <f t="shared" si="165"/>
        <v>-900</v>
      </c>
      <c r="S672" s="10"/>
      <c r="T672" s="10">
        <f t="shared" si="166"/>
        <v>150900</v>
      </c>
      <c r="U672" s="10"/>
      <c r="V672" s="10">
        <f t="shared" si="167"/>
        <v>0.24848106772788206</v>
      </c>
      <c r="W672" s="10"/>
      <c r="X672" s="10">
        <f t="shared" si="168"/>
        <v>0.17868923977558981</v>
      </c>
      <c r="Y672" s="10">
        <f t="shared" si="169"/>
        <v>2.1395327715979393</v>
      </c>
      <c r="Z672" s="10"/>
      <c r="AA672" s="10">
        <f t="shared" si="170"/>
        <v>-2.5979807199085769E-3</v>
      </c>
      <c r="AB672" s="10">
        <f t="shared" si="171"/>
        <v>-1.045544734520254E-2</v>
      </c>
      <c r="AC672" s="10"/>
      <c r="AD672" s="10">
        <f t="shared" si="172"/>
        <v>5.1786892397755899</v>
      </c>
      <c r="AE672" s="10">
        <f t="shared" si="173"/>
        <v>-3.8604672284020607</v>
      </c>
      <c r="AF672" s="10"/>
      <c r="AG672" s="10">
        <f t="shared" si="174"/>
        <v>-2.5979807199085769E-3</v>
      </c>
      <c r="AH672" s="10">
        <f t="shared" si="175"/>
        <v>-1.045544734520254E-2</v>
      </c>
    </row>
    <row r="673" spans="1:34" x14ac:dyDescent="0.2">
      <c r="A673" s="10">
        <v>308</v>
      </c>
      <c r="B673" s="10">
        <v>134.61000000000001</v>
      </c>
      <c r="C673" s="10">
        <f t="shared" si="160"/>
        <v>1.3461000000000001E-4</v>
      </c>
      <c r="D673" s="10"/>
      <c r="E673" s="10">
        <v>1.5</v>
      </c>
      <c r="F673" s="10"/>
      <c r="G673" s="10">
        <v>1.369</v>
      </c>
      <c r="H673" s="10">
        <v>1.56</v>
      </c>
      <c r="I673" s="10">
        <v>1.399</v>
      </c>
      <c r="J673" s="10">
        <v>1.673</v>
      </c>
      <c r="K673" s="10"/>
      <c r="L673" s="10">
        <f t="shared" si="161"/>
        <v>1.3461000000000001E-4</v>
      </c>
      <c r="M673" s="10"/>
      <c r="N673" s="10">
        <f t="shared" si="162"/>
        <v>-3.2400000000000091</v>
      </c>
      <c r="O673" s="10">
        <f t="shared" si="163"/>
        <v>-1.8999999999999906E-2</v>
      </c>
      <c r="P673" s="10"/>
      <c r="Q673" s="10">
        <f t="shared" si="164"/>
        <v>-3.2400000000000029E-6</v>
      </c>
      <c r="R673" s="10">
        <f t="shared" si="165"/>
        <v>-1900</v>
      </c>
      <c r="S673" s="10"/>
      <c r="T673" s="10">
        <f t="shared" si="166"/>
        <v>150000</v>
      </c>
      <c r="U673" s="10"/>
      <c r="V673" s="10">
        <f t="shared" si="167"/>
        <v>0.52321476962970392</v>
      </c>
      <c r="W673" s="10"/>
      <c r="X673" s="10">
        <f t="shared" si="168"/>
        <v>0.17609125905568124</v>
      </c>
      <c r="Y673" s="10">
        <f t="shared" si="169"/>
        <v>2.1290773242527368</v>
      </c>
      <c r="Z673" s="10"/>
      <c r="AA673" s="10">
        <f t="shared" si="170"/>
        <v>-5.536200534472735E-3</v>
      </c>
      <c r="AB673" s="10">
        <f t="shared" si="171"/>
        <v>-1.0581124340948822E-2</v>
      </c>
      <c r="AC673" s="10"/>
      <c r="AD673" s="10">
        <f t="shared" si="172"/>
        <v>5.1760912590556813</v>
      </c>
      <c r="AE673" s="10">
        <f t="shared" si="173"/>
        <v>-3.8709226757472632</v>
      </c>
      <c r="AF673" s="10"/>
      <c r="AG673" s="10">
        <f t="shared" si="174"/>
        <v>-5.5362005344727905E-3</v>
      </c>
      <c r="AH673" s="10">
        <f t="shared" si="175"/>
        <v>-1.0581124340948822E-2</v>
      </c>
    </row>
    <row r="674" spans="1:34" x14ac:dyDescent="0.2">
      <c r="A674" s="10">
        <v>309</v>
      </c>
      <c r="B674" s="10">
        <v>131.37</v>
      </c>
      <c r="C674" s="10">
        <f t="shared" si="160"/>
        <v>1.3137000000000001E-4</v>
      </c>
      <c r="D674" s="10"/>
      <c r="E674" s="10">
        <v>1.4810000000000001</v>
      </c>
      <c r="F674" s="10"/>
      <c r="G674" s="10">
        <v>1.367</v>
      </c>
      <c r="H674" s="10">
        <v>1.546</v>
      </c>
      <c r="I674" s="10">
        <v>1.393</v>
      </c>
      <c r="J674" s="10">
        <v>1.617</v>
      </c>
      <c r="K674" s="10"/>
      <c r="L674" s="10">
        <f t="shared" si="161"/>
        <v>1.3137000000000001E-4</v>
      </c>
      <c r="M674" s="10"/>
      <c r="N674" s="10">
        <f t="shared" si="162"/>
        <v>-3.210000000000008</v>
      </c>
      <c r="O674" s="10">
        <f t="shared" si="163"/>
        <v>-1.1000000000000121E-2</v>
      </c>
      <c r="P674" s="10"/>
      <c r="Q674" s="10">
        <f t="shared" si="164"/>
        <v>-3.2100000000000184E-6</v>
      </c>
      <c r="R674" s="10">
        <f t="shared" si="165"/>
        <v>-1100</v>
      </c>
      <c r="S674" s="10"/>
      <c r="T674" s="10">
        <f t="shared" si="166"/>
        <v>148100</v>
      </c>
      <c r="U674" s="10"/>
      <c r="V674" s="10">
        <f t="shared" si="167"/>
        <v>0.30136018503410078</v>
      </c>
      <c r="W674" s="10"/>
      <c r="X674" s="10">
        <f t="shared" si="168"/>
        <v>0.1705550585212085</v>
      </c>
      <c r="Y674" s="10">
        <f t="shared" si="169"/>
        <v>2.1184961999117879</v>
      </c>
      <c r="Z674" s="10"/>
      <c r="AA674" s="10">
        <f t="shared" si="170"/>
        <v>-3.2377237730324138E-3</v>
      </c>
      <c r="AB674" s="10">
        <f t="shared" si="171"/>
        <v>-1.0743701171625375E-2</v>
      </c>
      <c r="AC674" s="10"/>
      <c r="AD674" s="10">
        <f t="shared" si="172"/>
        <v>5.1705550585212086</v>
      </c>
      <c r="AE674" s="10">
        <f t="shared" si="173"/>
        <v>-3.8815038000882121</v>
      </c>
      <c r="AF674" s="10"/>
      <c r="AG674" s="10">
        <f t="shared" si="174"/>
        <v>-3.2377237730321085E-3</v>
      </c>
      <c r="AH674" s="10">
        <f t="shared" si="175"/>
        <v>-1.0743701171625375E-2</v>
      </c>
    </row>
    <row r="675" spans="1:34" x14ac:dyDescent="0.2">
      <c r="A675" s="10">
        <v>310</v>
      </c>
      <c r="B675" s="10">
        <v>128.16</v>
      </c>
      <c r="C675" s="10">
        <f t="shared" si="160"/>
        <v>1.2815999999999999E-4</v>
      </c>
      <c r="D675" s="10"/>
      <c r="E675" s="10">
        <v>1.47</v>
      </c>
      <c r="F675" s="10"/>
      <c r="G675" s="10">
        <v>1.3640000000000001</v>
      </c>
      <c r="H675" s="10">
        <v>1.544</v>
      </c>
      <c r="I675" s="10">
        <v>1.3859999999999999</v>
      </c>
      <c r="J675" s="10">
        <v>1.585</v>
      </c>
      <c r="K675" s="10"/>
      <c r="L675" s="10">
        <f t="shared" si="161"/>
        <v>1.2815999999999999E-4</v>
      </c>
      <c r="M675" s="10"/>
      <c r="N675" s="10">
        <f t="shared" si="162"/>
        <v>-3.1700000000000017</v>
      </c>
      <c r="O675" s="10">
        <f t="shared" si="163"/>
        <v>-2.0000000000000018E-2</v>
      </c>
      <c r="P675" s="10"/>
      <c r="Q675" s="10">
        <f t="shared" si="164"/>
        <v>-3.170000000000012E-6</v>
      </c>
      <c r="R675" s="10">
        <f t="shared" si="165"/>
        <v>-2000</v>
      </c>
      <c r="S675" s="10"/>
      <c r="T675" s="10">
        <f t="shared" si="166"/>
        <v>147000</v>
      </c>
      <c r="U675" s="10"/>
      <c r="V675" s="10">
        <f t="shared" si="167"/>
        <v>0.54695286768905704</v>
      </c>
      <c r="W675" s="10"/>
      <c r="X675" s="10">
        <f t="shared" si="168"/>
        <v>0.16731733474817609</v>
      </c>
      <c r="Y675" s="10">
        <f t="shared" si="169"/>
        <v>2.1077524987401626</v>
      </c>
      <c r="Z675" s="10"/>
      <c r="AA675" s="10">
        <f t="shared" si="170"/>
        <v>-5.9493325132012054E-3</v>
      </c>
      <c r="AB675" s="10">
        <f t="shared" si="171"/>
        <v>-1.087723068047497E-2</v>
      </c>
      <c r="AC675" s="10"/>
      <c r="AD675" s="10">
        <f t="shared" si="172"/>
        <v>5.1673173347481764</v>
      </c>
      <c r="AE675" s="10">
        <f t="shared" si="173"/>
        <v>-3.8922475012598374</v>
      </c>
      <c r="AF675" s="10"/>
      <c r="AG675" s="10">
        <f t="shared" si="174"/>
        <v>-5.9493325132011776E-3</v>
      </c>
      <c r="AH675" s="10">
        <f t="shared" si="175"/>
        <v>-1.087723068047497E-2</v>
      </c>
    </row>
    <row r="676" spans="1:34" x14ac:dyDescent="0.2">
      <c r="A676" s="10">
        <v>311</v>
      </c>
      <c r="B676" s="10">
        <v>124.99</v>
      </c>
      <c r="C676" s="10">
        <f t="shared" si="160"/>
        <v>1.2498999999999998E-4</v>
      </c>
      <c r="D676" s="10"/>
      <c r="E676" s="10">
        <v>1.45</v>
      </c>
      <c r="F676" s="10"/>
      <c r="G676" s="10">
        <v>1.353</v>
      </c>
      <c r="H676" s="10">
        <v>1.526</v>
      </c>
      <c r="I676" s="10">
        <v>1.38</v>
      </c>
      <c r="J676" s="10">
        <v>1.5429999999999999</v>
      </c>
      <c r="K676" s="10"/>
      <c r="L676" s="10">
        <f t="shared" si="161"/>
        <v>1.2498999999999998E-4</v>
      </c>
      <c r="M676" s="10"/>
      <c r="N676" s="10">
        <f t="shared" si="162"/>
        <v>-3.1400000000000006</v>
      </c>
      <c r="O676" s="10">
        <f t="shared" si="163"/>
        <v>-3.0999999999999917E-2</v>
      </c>
      <c r="P676" s="10"/>
      <c r="Q676" s="10">
        <f t="shared" si="164"/>
        <v>-3.1399999999999869E-6</v>
      </c>
      <c r="R676" s="10">
        <f t="shared" si="165"/>
        <v>-3100</v>
      </c>
      <c r="S676" s="10"/>
      <c r="T676" s="10">
        <f t="shared" si="166"/>
        <v>145000</v>
      </c>
      <c r="U676" s="10"/>
      <c r="V676" s="10">
        <f t="shared" si="167"/>
        <v>0.84939658454433109</v>
      </c>
      <c r="W676" s="10"/>
      <c r="X676" s="10">
        <f t="shared" si="168"/>
        <v>0.16136800223497488</v>
      </c>
      <c r="Y676" s="10">
        <f t="shared" si="169"/>
        <v>2.0968752680596876</v>
      </c>
      <c r="Z676" s="10"/>
      <c r="AA676" s="10">
        <f t="shared" si="170"/>
        <v>-9.38560677750086E-3</v>
      </c>
      <c r="AB676" s="10">
        <f t="shared" si="171"/>
        <v>-1.1049734538944644E-2</v>
      </c>
      <c r="AC676" s="10"/>
      <c r="AD676" s="10">
        <f t="shared" si="172"/>
        <v>5.1613680022349753</v>
      </c>
      <c r="AE676" s="10">
        <f t="shared" si="173"/>
        <v>-3.9031247319403124</v>
      </c>
      <c r="AF676" s="10"/>
      <c r="AG676" s="10">
        <f t="shared" si="174"/>
        <v>-9.3856067775011098E-3</v>
      </c>
      <c r="AH676" s="10">
        <f t="shared" si="175"/>
        <v>-1.1049734538944644E-2</v>
      </c>
    </row>
    <row r="677" spans="1:34" x14ac:dyDescent="0.2">
      <c r="A677" s="10">
        <v>312</v>
      </c>
      <c r="B677" s="10">
        <v>121.85</v>
      </c>
      <c r="C677" s="10">
        <f t="shared" si="160"/>
        <v>1.2184999999999999E-4</v>
      </c>
      <c r="D677" s="10"/>
      <c r="E677" s="10">
        <v>1.419</v>
      </c>
      <c r="F677" s="10"/>
      <c r="G677" s="10">
        <v>1.347</v>
      </c>
      <c r="H677" s="10">
        <v>1.512</v>
      </c>
      <c r="I677" s="10">
        <v>1.3680000000000001</v>
      </c>
      <c r="J677" s="10">
        <v>1.45</v>
      </c>
      <c r="K677" s="10"/>
      <c r="L677" s="10">
        <f t="shared" si="161"/>
        <v>1.2184999999999999E-4</v>
      </c>
      <c r="M677" s="10"/>
      <c r="N677" s="10">
        <f t="shared" si="162"/>
        <v>-3.0899999999999892</v>
      </c>
      <c r="O677" s="10">
        <f t="shared" si="163"/>
        <v>-2.6000000000000023E-2</v>
      </c>
      <c r="P677" s="10"/>
      <c r="Q677" s="10">
        <f t="shared" si="164"/>
        <v>-3.0899999999999992E-6</v>
      </c>
      <c r="R677" s="10">
        <f t="shared" si="165"/>
        <v>-2600</v>
      </c>
      <c r="S677" s="10"/>
      <c r="T677" s="10">
        <f t="shared" si="166"/>
        <v>141900</v>
      </c>
      <c r="U677" s="10"/>
      <c r="V677" s="10">
        <f t="shared" si="167"/>
        <v>0.71994898623398262</v>
      </c>
      <c r="W677" s="10"/>
      <c r="X677" s="10">
        <f t="shared" si="168"/>
        <v>0.15198239545747402</v>
      </c>
      <c r="Y677" s="10">
        <f t="shared" si="169"/>
        <v>2.085825533520743</v>
      </c>
      <c r="Z677" s="10"/>
      <c r="AA677" s="10">
        <f t="shared" si="170"/>
        <v>-8.03127903351053E-3</v>
      </c>
      <c r="AB677" s="10">
        <f t="shared" si="171"/>
        <v>-1.1155344596736061E-2</v>
      </c>
      <c r="AC677" s="10"/>
      <c r="AD677" s="10">
        <f t="shared" si="172"/>
        <v>5.1519823954574742</v>
      </c>
      <c r="AE677" s="10">
        <f t="shared" si="173"/>
        <v>-3.914174466479257</v>
      </c>
      <c r="AF677" s="10"/>
      <c r="AG677" s="10">
        <f t="shared" si="174"/>
        <v>-8.031279033510863E-3</v>
      </c>
      <c r="AH677" s="10">
        <f t="shared" si="175"/>
        <v>-1.1155344596736061E-2</v>
      </c>
    </row>
    <row r="678" spans="1:34" x14ac:dyDescent="0.2">
      <c r="A678" s="10">
        <v>313</v>
      </c>
      <c r="B678" s="10">
        <v>118.76</v>
      </c>
      <c r="C678" s="10">
        <f t="shared" si="160"/>
        <v>1.1875999999999999E-4</v>
      </c>
      <c r="D678" s="10"/>
      <c r="E678" s="10">
        <v>1.393</v>
      </c>
      <c r="F678" s="10"/>
      <c r="G678" s="10">
        <v>1.339</v>
      </c>
      <c r="H678" s="10">
        <v>1.504</v>
      </c>
      <c r="I678" s="10">
        <v>1.357</v>
      </c>
      <c r="J678" s="10">
        <v>1.371</v>
      </c>
      <c r="K678" s="10"/>
      <c r="L678" s="10">
        <f t="shared" si="161"/>
        <v>1.1875999999999999E-4</v>
      </c>
      <c r="M678" s="10"/>
      <c r="N678" s="10">
        <f t="shared" si="162"/>
        <v>-3.0600000000000023</v>
      </c>
      <c r="O678" s="10">
        <f t="shared" si="163"/>
        <v>-1.7000000000000126E-2</v>
      </c>
      <c r="P678" s="10"/>
      <c r="Q678" s="10">
        <f t="shared" si="164"/>
        <v>-3.0600000000000012E-6</v>
      </c>
      <c r="R678" s="10">
        <f t="shared" si="165"/>
        <v>-1700</v>
      </c>
      <c r="S678" s="10"/>
      <c r="T678" s="10">
        <f t="shared" si="166"/>
        <v>139300</v>
      </c>
      <c r="U678" s="10"/>
      <c r="V678" s="10">
        <f t="shared" si="167"/>
        <v>0.47038568431569228</v>
      </c>
      <c r="W678" s="10"/>
      <c r="X678" s="10">
        <f t="shared" si="168"/>
        <v>0.14395111642396349</v>
      </c>
      <c r="Y678" s="10">
        <f t="shared" si="169"/>
        <v>2.0746701889240069</v>
      </c>
      <c r="Z678" s="10"/>
      <c r="AA678" s="10">
        <f t="shared" si="170"/>
        <v>-5.3326825244710274E-3</v>
      </c>
      <c r="AB678" s="10">
        <f t="shared" si="171"/>
        <v>-1.1336829972257156E-2</v>
      </c>
      <c r="AC678" s="10"/>
      <c r="AD678" s="10">
        <f t="shared" si="172"/>
        <v>5.1439511164239633</v>
      </c>
      <c r="AE678" s="10">
        <f t="shared" si="173"/>
        <v>-3.9253298110759931</v>
      </c>
      <c r="AF678" s="10"/>
      <c r="AG678" s="10">
        <f t="shared" si="174"/>
        <v>-5.3326825244708331E-3</v>
      </c>
      <c r="AH678" s="10">
        <f t="shared" si="175"/>
        <v>-1.1336829972257156E-2</v>
      </c>
    </row>
    <row r="679" spans="1:34" x14ac:dyDescent="0.2">
      <c r="A679" s="10">
        <v>314</v>
      </c>
      <c r="B679" s="10">
        <v>115.7</v>
      </c>
      <c r="C679" s="10">
        <f t="shared" si="160"/>
        <v>1.1569999999999999E-4</v>
      </c>
      <c r="D679" s="10"/>
      <c r="E679" s="10">
        <v>1.3759999999999999</v>
      </c>
      <c r="F679" s="10"/>
      <c r="G679" s="10">
        <v>1.327</v>
      </c>
      <c r="H679" s="10">
        <v>1.4950000000000001</v>
      </c>
      <c r="I679" s="10">
        <v>1.347</v>
      </c>
      <c r="J679" s="10">
        <v>1.335</v>
      </c>
      <c r="K679" s="10"/>
      <c r="L679" s="10">
        <f t="shared" si="161"/>
        <v>1.1569999999999999E-4</v>
      </c>
      <c r="M679" s="10"/>
      <c r="N679" s="10">
        <f t="shared" si="162"/>
        <v>-3.0100000000000051</v>
      </c>
      <c r="O679" s="10">
        <f t="shared" si="163"/>
        <v>-1.6999999999999904E-2</v>
      </c>
      <c r="P679" s="10"/>
      <c r="Q679" s="10">
        <f t="shared" si="164"/>
        <v>-3.01E-6</v>
      </c>
      <c r="R679" s="10">
        <f t="shared" si="165"/>
        <v>-1700</v>
      </c>
      <c r="S679" s="10"/>
      <c r="T679" s="10">
        <f t="shared" si="166"/>
        <v>137600</v>
      </c>
      <c r="U679" s="10"/>
      <c r="V679" s="10">
        <f t="shared" si="167"/>
        <v>0.47160958857512414</v>
      </c>
      <c r="W679" s="10"/>
      <c r="X679" s="10">
        <f t="shared" si="168"/>
        <v>0.13861843389949247</v>
      </c>
      <c r="Y679" s="10">
        <f t="shared" si="169"/>
        <v>2.0633333589517497</v>
      </c>
      <c r="Z679" s="10"/>
      <c r="AA679" s="10">
        <f t="shared" si="170"/>
        <v>-5.3989771669981645E-3</v>
      </c>
      <c r="AB679" s="10">
        <f t="shared" si="171"/>
        <v>-1.144798006187786E-2</v>
      </c>
      <c r="AC679" s="10"/>
      <c r="AD679" s="10">
        <f t="shared" si="172"/>
        <v>5.1386184338994925</v>
      </c>
      <c r="AE679" s="10">
        <f t="shared" si="173"/>
        <v>-3.9366666410482503</v>
      </c>
      <c r="AF679" s="10"/>
      <c r="AG679" s="10">
        <f t="shared" si="174"/>
        <v>-5.3989771669984421E-3</v>
      </c>
      <c r="AH679" s="10">
        <f t="shared" si="175"/>
        <v>-1.144798006187786E-2</v>
      </c>
    </row>
    <row r="680" spans="1:34" x14ac:dyDescent="0.2">
      <c r="A680" s="10">
        <v>315</v>
      </c>
      <c r="B680" s="10">
        <v>112.69</v>
      </c>
      <c r="C680" s="10">
        <f t="shared" si="160"/>
        <v>1.1268999999999999E-4</v>
      </c>
      <c r="D680" s="10"/>
      <c r="E680" s="10">
        <v>1.359</v>
      </c>
      <c r="F680" s="10"/>
      <c r="G680" s="10">
        <v>1.3220000000000001</v>
      </c>
      <c r="H680" s="10">
        <v>1.476</v>
      </c>
      <c r="I680" s="10">
        <v>1.34</v>
      </c>
      <c r="J680" s="10">
        <v>1.2989999999999999</v>
      </c>
      <c r="K680" s="10"/>
      <c r="L680" s="10">
        <f t="shared" si="161"/>
        <v>1.1268999999999999E-4</v>
      </c>
      <c r="M680" s="10"/>
      <c r="N680" s="10">
        <f t="shared" si="162"/>
        <v>-2.9699999999999989</v>
      </c>
      <c r="O680" s="10">
        <f t="shared" si="163"/>
        <v>-2.0000000000000018E-2</v>
      </c>
      <c r="P680" s="10"/>
      <c r="Q680" s="10">
        <f t="shared" si="164"/>
        <v>-2.9699999999999936E-6</v>
      </c>
      <c r="R680" s="10">
        <f t="shared" si="165"/>
        <v>-2000</v>
      </c>
      <c r="S680" s="10"/>
      <c r="T680" s="10">
        <f t="shared" si="166"/>
        <v>135900</v>
      </c>
      <c r="U680" s="10"/>
      <c r="V680" s="10">
        <f t="shared" si="167"/>
        <v>0.55509593831355231</v>
      </c>
      <c r="W680" s="10"/>
      <c r="X680" s="10">
        <f t="shared" si="168"/>
        <v>0.1332194567324943</v>
      </c>
      <c r="Y680" s="10">
        <f t="shared" si="169"/>
        <v>2.0518853788898719</v>
      </c>
      <c r="Z680" s="10"/>
      <c r="AA680" s="10">
        <f t="shared" si="170"/>
        <v>-6.4388797204853465E-3</v>
      </c>
      <c r="AB680" s="10">
        <f t="shared" si="171"/>
        <v>-1.1599579957380257E-2</v>
      </c>
      <c r="AC680" s="10"/>
      <c r="AD680" s="10">
        <f t="shared" si="172"/>
        <v>5.133219456732494</v>
      </c>
      <c r="AE680" s="10">
        <f t="shared" si="173"/>
        <v>-3.9481146211101281</v>
      </c>
      <c r="AF680" s="10"/>
      <c r="AG680" s="10">
        <f t="shared" si="174"/>
        <v>-6.438879720485069E-3</v>
      </c>
      <c r="AH680" s="10">
        <f t="shared" si="175"/>
        <v>-1.1599579957380257E-2</v>
      </c>
    </row>
    <row r="681" spans="1:34" x14ac:dyDescent="0.2">
      <c r="A681" s="10">
        <v>316</v>
      </c>
      <c r="B681" s="10">
        <v>109.72</v>
      </c>
      <c r="C681" s="10">
        <f t="shared" si="160"/>
        <v>1.0972E-4</v>
      </c>
      <c r="D681" s="10"/>
      <c r="E681" s="10">
        <v>1.339</v>
      </c>
      <c r="F681" s="10"/>
      <c r="G681" s="10">
        <v>1.3109999999999999</v>
      </c>
      <c r="H681" s="10">
        <v>1.46</v>
      </c>
      <c r="I681" s="10">
        <v>1.325</v>
      </c>
      <c r="J681" s="10">
        <v>1.26</v>
      </c>
      <c r="K681" s="10"/>
      <c r="L681" s="10">
        <f t="shared" si="161"/>
        <v>1.0972E-4</v>
      </c>
      <c r="M681" s="10"/>
      <c r="N681" s="10">
        <f t="shared" si="162"/>
        <v>-2.9200000000000017</v>
      </c>
      <c r="O681" s="10">
        <f t="shared" si="163"/>
        <v>-1.2999999999999901E-2</v>
      </c>
      <c r="P681" s="10"/>
      <c r="Q681" s="10">
        <f t="shared" si="164"/>
        <v>-2.9200000000000059E-6</v>
      </c>
      <c r="R681" s="10">
        <f t="shared" si="165"/>
        <v>-1300</v>
      </c>
      <c r="S681" s="10"/>
      <c r="T681" s="10">
        <f t="shared" si="166"/>
        <v>133900</v>
      </c>
      <c r="U681" s="10"/>
      <c r="V681" s="10">
        <f t="shared" si="167"/>
        <v>0.36169159747766016</v>
      </c>
      <c r="W681" s="10"/>
      <c r="X681" s="10">
        <f t="shared" si="168"/>
        <v>0.12678057701200895</v>
      </c>
      <c r="Y681" s="10">
        <f t="shared" si="169"/>
        <v>2.0402857989324916</v>
      </c>
      <c r="Z681" s="10"/>
      <c r="AA681" s="10">
        <f t="shared" si="170"/>
        <v>-4.2370529432546045E-3</v>
      </c>
      <c r="AB681" s="10">
        <f t="shared" si="171"/>
        <v>-1.171454623995416E-2</v>
      </c>
      <c r="AC681" s="10"/>
      <c r="AD681" s="10">
        <f t="shared" si="172"/>
        <v>5.126780577012009</v>
      </c>
      <c r="AE681" s="10">
        <f t="shared" si="173"/>
        <v>-3.9597142010675084</v>
      </c>
      <c r="AF681" s="10"/>
      <c r="AG681" s="10">
        <f t="shared" si="174"/>
        <v>-4.2370529432549375E-3</v>
      </c>
      <c r="AH681" s="10">
        <f t="shared" si="175"/>
        <v>-1.171454623995416E-2</v>
      </c>
    </row>
    <row r="682" spans="1:34" x14ac:dyDescent="0.2">
      <c r="A682" s="10">
        <v>317</v>
      </c>
      <c r="B682" s="10">
        <v>106.8</v>
      </c>
      <c r="C682" s="10">
        <f t="shared" si="160"/>
        <v>1.0679999999999999E-4</v>
      </c>
      <c r="D682" s="10"/>
      <c r="E682" s="10">
        <v>1.3260000000000001</v>
      </c>
      <c r="F682" s="10"/>
      <c r="G682" s="10">
        <v>1.304</v>
      </c>
      <c r="H682" s="10">
        <v>1.454</v>
      </c>
      <c r="I682" s="10">
        <v>1.3089999999999999</v>
      </c>
      <c r="J682" s="10">
        <v>1.2350000000000001</v>
      </c>
      <c r="K682" s="10"/>
      <c r="L682" s="10">
        <f t="shared" si="161"/>
        <v>1.0679999999999999E-4</v>
      </c>
      <c r="M682" s="10"/>
      <c r="N682" s="10">
        <f t="shared" si="162"/>
        <v>-2.8799999999999955</v>
      </c>
      <c r="O682" s="10">
        <f t="shared" si="163"/>
        <v>-1.2000000000000011E-2</v>
      </c>
      <c r="P682" s="10"/>
      <c r="Q682" s="10">
        <f t="shared" si="164"/>
        <v>-2.8799999999999995E-6</v>
      </c>
      <c r="R682" s="10">
        <f t="shared" si="165"/>
        <v>-1200</v>
      </c>
      <c r="S682" s="10"/>
      <c r="T682" s="10">
        <f t="shared" si="166"/>
        <v>132600</v>
      </c>
      <c r="U682" s="10"/>
      <c r="V682" s="10">
        <f t="shared" si="167"/>
        <v>0.33255733867531867</v>
      </c>
      <c r="W682" s="10"/>
      <c r="X682" s="10">
        <f t="shared" si="168"/>
        <v>0.12254352406875435</v>
      </c>
      <c r="Y682" s="10">
        <f t="shared" si="169"/>
        <v>2.0285712526925375</v>
      </c>
      <c r="Z682" s="10"/>
      <c r="AA682" s="10">
        <f t="shared" si="170"/>
        <v>-3.948158844992361E-3</v>
      </c>
      <c r="AB682" s="10">
        <f t="shared" si="171"/>
        <v>-1.1872114627565988E-2</v>
      </c>
      <c r="AC682" s="10"/>
      <c r="AD682" s="10">
        <f t="shared" si="172"/>
        <v>5.122543524068754</v>
      </c>
      <c r="AE682" s="10">
        <f t="shared" si="173"/>
        <v>-3.9714287473074625</v>
      </c>
      <c r="AF682" s="10"/>
      <c r="AG682" s="10">
        <f t="shared" si="174"/>
        <v>-3.9481588449916671E-3</v>
      </c>
      <c r="AH682" s="10">
        <f t="shared" si="175"/>
        <v>-1.1872114627565988E-2</v>
      </c>
    </row>
    <row r="683" spans="1:34" x14ac:dyDescent="0.2">
      <c r="A683" s="10">
        <v>318</v>
      </c>
      <c r="B683" s="10">
        <v>103.92</v>
      </c>
      <c r="C683" s="10">
        <f t="shared" si="160"/>
        <v>1.0391999999999999E-4</v>
      </c>
      <c r="D683" s="10"/>
      <c r="E683" s="10">
        <v>1.3140000000000001</v>
      </c>
      <c r="F683" s="10"/>
      <c r="G683" s="10">
        <v>1.288</v>
      </c>
      <c r="H683" s="10">
        <v>1.4430000000000001</v>
      </c>
      <c r="I683" s="10">
        <v>1.288</v>
      </c>
      <c r="J683" s="10">
        <v>1.2350000000000001</v>
      </c>
      <c r="K683" s="10"/>
      <c r="L683" s="10">
        <f t="shared" si="161"/>
        <v>1.0391999999999999E-4</v>
      </c>
      <c r="M683" s="10"/>
      <c r="N683" s="10">
        <f t="shared" si="162"/>
        <v>-2.8299999999999983</v>
      </c>
      <c r="O683" s="10">
        <f t="shared" si="163"/>
        <v>-1.4000000000000012E-2</v>
      </c>
      <c r="P683" s="10"/>
      <c r="Q683" s="10">
        <f t="shared" si="164"/>
        <v>-2.8299999999999983E-6</v>
      </c>
      <c r="R683" s="10">
        <f t="shared" si="165"/>
        <v>-1400</v>
      </c>
      <c r="S683" s="10"/>
      <c r="T683" s="10">
        <f t="shared" si="166"/>
        <v>131400</v>
      </c>
      <c r="U683" s="10"/>
      <c r="V683" s="10">
        <f t="shared" si="167"/>
        <v>0.38796060417105455</v>
      </c>
      <c r="W683" s="10"/>
      <c r="X683" s="10">
        <f t="shared" si="168"/>
        <v>0.11859536522376199</v>
      </c>
      <c r="Y683" s="10">
        <f t="shared" si="169"/>
        <v>2.0166991380649715</v>
      </c>
      <c r="Z683" s="10"/>
      <c r="AA683" s="10">
        <f t="shared" si="170"/>
        <v>-4.6520129169251995E-3</v>
      </c>
      <c r="AB683" s="10">
        <f t="shared" si="171"/>
        <v>-1.1990941520635179E-2</v>
      </c>
      <c r="AC683" s="10"/>
      <c r="AD683" s="10">
        <f t="shared" si="172"/>
        <v>5.1185953652237624</v>
      </c>
      <c r="AE683" s="10">
        <f t="shared" si="173"/>
        <v>-3.9833008619350285</v>
      </c>
      <c r="AF683" s="10"/>
      <c r="AG683" s="10">
        <f t="shared" si="174"/>
        <v>-4.6520129169254076E-3</v>
      </c>
      <c r="AH683" s="10">
        <f t="shared" si="175"/>
        <v>-1.1990941520635179E-2</v>
      </c>
    </row>
    <row r="684" spans="1:34" x14ac:dyDescent="0.2">
      <c r="A684" s="10">
        <v>319</v>
      </c>
      <c r="B684" s="10">
        <v>101.09</v>
      </c>
      <c r="C684" s="10">
        <f t="shared" si="160"/>
        <v>1.0109E-4</v>
      </c>
      <c r="D684" s="10"/>
      <c r="E684" s="10">
        <v>1.3</v>
      </c>
      <c r="F684" s="10"/>
      <c r="G684" s="10">
        <v>1.274</v>
      </c>
      <c r="H684" s="10">
        <v>1.429</v>
      </c>
      <c r="I684" s="10">
        <v>1.274</v>
      </c>
      <c r="J684" s="10">
        <v>1.2230000000000001</v>
      </c>
      <c r="K684" s="10"/>
      <c r="L684" s="10">
        <f t="shared" si="161"/>
        <v>1.0109E-4</v>
      </c>
      <c r="M684" s="10"/>
      <c r="N684" s="10">
        <f t="shared" si="162"/>
        <v>-2.7900000000000063</v>
      </c>
      <c r="O684" s="10">
        <f t="shared" si="163"/>
        <v>-1.6000000000000014E-2</v>
      </c>
      <c r="P684" s="10"/>
      <c r="Q684" s="10">
        <f t="shared" si="164"/>
        <v>-2.7900000000000055E-6</v>
      </c>
      <c r="R684" s="10">
        <f t="shared" si="165"/>
        <v>-1600</v>
      </c>
      <c r="S684" s="10"/>
      <c r="T684" s="10">
        <f t="shared" si="166"/>
        <v>130000</v>
      </c>
      <c r="U684" s="10"/>
      <c r="V684" s="10">
        <f t="shared" si="167"/>
        <v>0.44249039413961122</v>
      </c>
      <c r="W684" s="10"/>
      <c r="X684" s="10">
        <f t="shared" si="168"/>
        <v>0.11394335230683679</v>
      </c>
      <c r="Y684" s="10">
        <f t="shared" si="169"/>
        <v>2.0047081965443363</v>
      </c>
      <c r="Z684" s="10"/>
      <c r="AA684" s="10">
        <f t="shared" si="170"/>
        <v>-5.3783285740023057E-3</v>
      </c>
      <c r="AB684" s="10">
        <f t="shared" si="171"/>
        <v>-1.2154678712200662E-2</v>
      </c>
      <c r="AC684" s="10"/>
      <c r="AD684" s="10">
        <f t="shared" si="172"/>
        <v>5.1139433523068369</v>
      </c>
      <c r="AE684" s="10">
        <f t="shared" si="173"/>
        <v>-3.9952918034556637</v>
      </c>
      <c r="AF684" s="10"/>
      <c r="AG684" s="10">
        <f t="shared" si="174"/>
        <v>-5.3783285740021114E-3</v>
      </c>
      <c r="AH684" s="10">
        <f t="shared" si="175"/>
        <v>-1.2154678712200884E-2</v>
      </c>
    </row>
    <row r="685" spans="1:34" x14ac:dyDescent="0.2">
      <c r="A685" s="10">
        <v>320</v>
      </c>
      <c r="B685" s="10">
        <v>98.3</v>
      </c>
      <c r="C685" s="10">
        <f t="shared" si="160"/>
        <v>9.8299999999999991E-5</v>
      </c>
      <c r="D685" s="10"/>
      <c r="E685" s="10">
        <v>1.284</v>
      </c>
      <c r="F685" s="10"/>
      <c r="G685" s="10">
        <v>1.2609999999999999</v>
      </c>
      <c r="H685" s="10">
        <v>1.4139999999999999</v>
      </c>
      <c r="I685" s="10">
        <v>1.27</v>
      </c>
      <c r="J685" s="10">
        <v>1.1910000000000001</v>
      </c>
      <c r="K685" s="10"/>
      <c r="L685" s="10">
        <f t="shared" si="161"/>
        <v>9.8299999999999991E-5</v>
      </c>
      <c r="M685" s="10"/>
      <c r="N685" s="10">
        <f t="shared" si="162"/>
        <v>-2.730000000000004</v>
      </c>
      <c r="O685" s="10">
        <f t="shared" si="163"/>
        <v>-1.7000000000000126E-2</v>
      </c>
      <c r="P685" s="10"/>
      <c r="Q685" s="10">
        <f t="shared" si="164"/>
        <v>-2.7299999999999959E-6</v>
      </c>
      <c r="R685" s="10">
        <f t="shared" si="165"/>
        <v>-1700.0000000000146</v>
      </c>
      <c r="S685" s="10"/>
      <c r="T685" s="10">
        <f t="shared" si="166"/>
        <v>128400</v>
      </c>
      <c r="U685" s="10"/>
      <c r="V685" s="10">
        <f t="shared" si="167"/>
        <v>0.47322115042611756</v>
      </c>
      <c r="W685" s="10"/>
      <c r="X685" s="10">
        <f t="shared" si="168"/>
        <v>0.10856502373283448</v>
      </c>
      <c r="Y685" s="10">
        <f t="shared" si="169"/>
        <v>1.9925535178321356</v>
      </c>
      <c r="Z685" s="10"/>
      <c r="AA685" s="10">
        <f t="shared" si="170"/>
        <v>-5.7884088493931757E-3</v>
      </c>
      <c r="AB685" s="10">
        <f t="shared" si="171"/>
        <v>-1.2231931823379227E-2</v>
      </c>
      <c r="AC685" s="10"/>
      <c r="AD685" s="10">
        <f t="shared" si="172"/>
        <v>5.1085650237328348</v>
      </c>
      <c r="AE685" s="10">
        <f t="shared" si="173"/>
        <v>-4.0074464821678646</v>
      </c>
      <c r="AF685" s="10"/>
      <c r="AG685" s="10">
        <f t="shared" si="174"/>
        <v>-5.7884088493933561E-3</v>
      </c>
      <c r="AH685" s="10">
        <f t="shared" si="175"/>
        <v>-1.2231931823379227E-2</v>
      </c>
    </row>
    <row r="686" spans="1:34" x14ac:dyDescent="0.2">
      <c r="A686" s="10">
        <v>321</v>
      </c>
      <c r="B686" s="10">
        <v>95.57</v>
      </c>
      <c r="C686" s="10">
        <f t="shared" si="160"/>
        <v>9.5569999999999995E-5</v>
      </c>
      <c r="D686" s="10"/>
      <c r="E686" s="10">
        <v>1.2669999999999999</v>
      </c>
      <c r="F686" s="10"/>
      <c r="G686" s="10">
        <v>1.248</v>
      </c>
      <c r="H686" s="10">
        <v>1.399</v>
      </c>
      <c r="I686" s="10">
        <v>1.244</v>
      </c>
      <c r="J686" s="10">
        <v>1.1759999999999999</v>
      </c>
      <c r="K686" s="10"/>
      <c r="L686" s="10">
        <f t="shared" si="161"/>
        <v>9.5569999999999995E-5</v>
      </c>
      <c r="M686" s="10"/>
      <c r="N686" s="10">
        <f t="shared" si="162"/>
        <v>-2.6799999999999926</v>
      </c>
      <c r="O686" s="10">
        <f t="shared" si="163"/>
        <v>-1.0000000000000009E-2</v>
      </c>
      <c r="P686" s="10"/>
      <c r="Q686" s="10">
        <f t="shared" si="164"/>
        <v>-2.6799999999999947E-6</v>
      </c>
      <c r="R686" s="10">
        <f t="shared" si="165"/>
        <v>-1000</v>
      </c>
      <c r="S686" s="10"/>
      <c r="T686" s="10">
        <f t="shared" si="166"/>
        <v>126699.99999999999</v>
      </c>
      <c r="U686" s="10"/>
      <c r="V686" s="10">
        <f t="shared" si="167"/>
        <v>0.27859161258698056</v>
      </c>
      <c r="W686" s="10"/>
      <c r="X686" s="10">
        <f t="shared" si="168"/>
        <v>0.10277661488344131</v>
      </c>
      <c r="Y686" s="10">
        <f t="shared" si="169"/>
        <v>1.9803215860087564</v>
      </c>
      <c r="Z686" s="10"/>
      <c r="AA686" s="10">
        <f t="shared" si="170"/>
        <v>-3.4413371974836016E-3</v>
      </c>
      <c r="AB686" s="10">
        <f t="shared" si="171"/>
        <v>-1.2352623130064133E-2</v>
      </c>
      <c r="AC686" s="10"/>
      <c r="AD686" s="10">
        <f t="shared" si="172"/>
        <v>5.1027766148834415</v>
      </c>
      <c r="AE686" s="10">
        <f t="shared" si="173"/>
        <v>-4.0196784139912438</v>
      </c>
      <c r="AF686" s="10"/>
      <c r="AG686" s="10">
        <f t="shared" si="174"/>
        <v>-3.4413371974837403E-3</v>
      </c>
      <c r="AH686" s="10">
        <f t="shared" si="175"/>
        <v>-1.2352623130063911E-2</v>
      </c>
    </row>
    <row r="687" spans="1:34" x14ac:dyDescent="0.2">
      <c r="A687" s="10">
        <v>322</v>
      </c>
      <c r="B687" s="10">
        <v>92.89</v>
      </c>
      <c r="C687" s="10">
        <f t="shared" si="160"/>
        <v>9.289E-5</v>
      </c>
      <c r="D687" s="10"/>
      <c r="E687" s="10">
        <v>1.2569999999999999</v>
      </c>
      <c r="F687" s="10"/>
      <c r="G687" s="10">
        <v>1.2350000000000001</v>
      </c>
      <c r="H687" s="10">
        <v>1.381</v>
      </c>
      <c r="I687" s="10">
        <v>1.218</v>
      </c>
      <c r="J687" s="10">
        <v>1.1919999999999999</v>
      </c>
      <c r="K687" s="10"/>
      <c r="L687" s="10">
        <f t="shared" si="161"/>
        <v>9.289E-5</v>
      </c>
      <c r="M687" s="10"/>
      <c r="N687" s="10">
        <f t="shared" si="162"/>
        <v>-2.6299999999999955</v>
      </c>
      <c r="O687" s="10">
        <f t="shared" si="163"/>
        <v>-7.9999999999997851E-3</v>
      </c>
      <c r="P687" s="10"/>
      <c r="Q687" s="10">
        <f t="shared" si="164"/>
        <v>-2.6299999999999935E-6</v>
      </c>
      <c r="R687" s="10">
        <f t="shared" si="165"/>
        <v>-799.9999999999709</v>
      </c>
      <c r="S687" s="10"/>
      <c r="T687" s="10">
        <f t="shared" si="166"/>
        <v>125699.99999999999</v>
      </c>
      <c r="U687" s="10"/>
      <c r="V687" s="10">
        <f t="shared" si="167"/>
        <v>0.22229603495813485</v>
      </c>
      <c r="W687" s="10"/>
      <c r="X687" s="10">
        <f t="shared" si="168"/>
        <v>9.9335277685957707E-2</v>
      </c>
      <c r="Y687" s="10">
        <f t="shared" si="169"/>
        <v>1.9679689628786923</v>
      </c>
      <c r="Z687" s="10"/>
      <c r="AA687" s="10">
        <f t="shared" si="170"/>
        <v>-2.7728393118221506E-3</v>
      </c>
      <c r="AB687" s="10">
        <f t="shared" si="171"/>
        <v>-1.2473633694565223E-2</v>
      </c>
      <c r="AC687" s="10"/>
      <c r="AD687" s="10">
        <f t="shared" si="172"/>
        <v>5.0993352776859577</v>
      </c>
      <c r="AE687" s="10">
        <f t="shared" si="173"/>
        <v>-4.0320310371213077</v>
      </c>
      <c r="AF687" s="10"/>
      <c r="AG687" s="10">
        <f t="shared" si="174"/>
        <v>-2.7728393118220396E-3</v>
      </c>
      <c r="AH687" s="10">
        <f t="shared" si="175"/>
        <v>-1.2473633694565223E-2</v>
      </c>
    </row>
    <row r="688" spans="1:34" x14ac:dyDescent="0.2">
      <c r="A688" s="10">
        <v>323</v>
      </c>
      <c r="B688" s="10">
        <v>90.26</v>
      </c>
      <c r="C688" s="10">
        <f t="shared" si="160"/>
        <v>9.0260000000000007E-5</v>
      </c>
      <c r="D688" s="10"/>
      <c r="E688" s="10">
        <v>1.2490000000000001</v>
      </c>
      <c r="F688" s="10"/>
      <c r="G688" s="10">
        <v>1.222</v>
      </c>
      <c r="H688" s="10">
        <v>1.3640000000000001</v>
      </c>
      <c r="I688" s="10">
        <v>1.208</v>
      </c>
      <c r="J688" s="10">
        <v>1.202</v>
      </c>
      <c r="K688" s="10"/>
      <c r="L688" s="10">
        <f t="shared" si="161"/>
        <v>9.0260000000000007E-5</v>
      </c>
      <c r="M688" s="10"/>
      <c r="N688" s="10">
        <f t="shared" si="162"/>
        <v>-2.5700000000000074</v>
      </c>
      <c r="O688" s="10">
        <f t="shared" si="163"/>
        <v>-9.000000000000119E-3</v>
      </c>
      <c r="P688" s="10"/>
      <c r="Q688" s="10">
        <f t="shared" si="164"/>
        <v>-2.570000000000011E-6</v>
      </c>
      <c r="R688" s="10">
        <f t="shared" si="165"/>
        <v>-900.00000000001455</v>
      </c>
      <c r="S688" s="10"/>
      <c r="T688" s="10">
        <f t="shared" si="166"/>
        <v>124900.00000000001</v>
      </c>
      <c r="U688" s="10"/>
      <c r="V688" s="10">
        <f t="shared" si="167"/>
        <v>0.25035379382011919</v>
      </c>
      <c r="W688" s="10"/>
      <c r="X688" s="10">
        <f t="shared" si="168"/>
        <v>9.6562438374135556E-2</v>
      </c>
      <c r="Y688" s="10">
        <f t="shared" si="169"/>
        <v>1.9554953291841271</v>
      </c>
      <c r="Z688" s="10"/>
      <c r="AA688" s="10">
        <f t="shared" si="170"/>
        <v>-3.1407532119004933E-3</v>
      </c>
      <c r="AB688" s="10">
        <f t="shared" si="171"/>
        <v>-1.2545259107028306E-2</v>
      </c>
      <c r="AC688" s="10"/>
      <c r="AD688" s="10">
        <f t="shared" si="172"/>
        <v>5.0965624383741357</v>
      </c>
      <c r="AE688" s="10">
        <f t="shared" si="173"/>
        <v>-4.0445046708158729</v>
      </c>
      <c r="AF688" s="10"/>
      <c r="AG688" s="10">
        <f t="shared" si="174"/>
        <v>-3.1407532119009929E-3</v>
      </c>
      <c r="AH688" s="10">
        <f t="shared" si="175"/>
        <v>-1.2545259107028528E-2</v>
      </c>
    </row>
    <row r="689" spans="1:34" x14ac:dyDescent="0.2">
      <c r="A689" s="10">
        <v>324</v>
      </c>
      <c r="B689" s="10">
        <v>87.69</v>
      </c>
      <c r="C689" s="10">
        <f t="shared" si="160"/>
        <v>8.7689999999999996E-5</v>
      </c>
      <c r="D689" s="10"/>
      <c r="E689" s="10">
        <v>1.24</v>
      </c>
      <c r="F689" s="10"/>
      <c r="G689" s="10">
        <v>1.21</v>
      </c>
      <c r="H689" s="10">
        <v>1.349</v>
      </c>
      <c r="I689" s="10">
        <v>1.2</v>
      </c>
      <c r="J689" s="10">
        <v>1.1990000000000001</v>
      </c>
      <c r="K689" s="10"/>
      <c r="L689" s="10">
        <f t="shared" si="161"/>
        <v>8.7689999999999996E-5</v>
      </c>
      <c r="M689" s="10"/>
      <c r="N689" s="10">
        <f t="shared" si="162"/>
        <v>-2.519999999999996</v>
      </c>
      <c r="O689" s="10">
        <f t="shared" si="163"/>
        <v>-6.0000000000000053E-3</v>
      </c>
      <c r="P689" s="10"/>
      <c r="Q689" s="10">
        <f t="shared" si="164"/>
        <v>-2.5199999999999962E-6</v>
      </c>
      <c r="R689" s="10">
        <f t="shared" si="165"/>
        <v>-600</v>
      </c>
      <c r="S689" s="10"/>
      <c r="T689" s="10">
        <f t="shared" si="166"/>
        <v>124000</v>
      </c>
      <c r="U689" s="10"/>
      <c r="V689" s="10">
        <f t="shared" si="167"/>
        <v>0.1663472422130963</v>
      </c>
      <c r="W689" s="10"/>
      <c r="X689" s="10">
        <f t="shared" si="168"/>
        <v>9.3421685162235063E-2</v>
      </c>
      <c r="Y689" s="10">
        <f t="shared" si="169"/>
        <v>1.9429500700770987</v>
      </c>
      <c r="Z689" s="10"/>
      <c r="AA689" s="10">
        <f t="shared" si="170"/>
        <v>-2.1065254650121934E-3</v>
      </c>
      <c r="AB689" s="10">
        <f t="shared" si="171"/>
        <v>-1.2663422831579174E-2</v>
      </c>
      <c r="AC689" s="10"/>
      <c r="AD689" s="10">
        <f t="shared" si="172"/>
        <v>5.0934216851622347</v>
      </c>
      <c r="AE689" s="10">
        <f t="shared" si="173"/>
        <v>-4.0570499299229015</v>
      </c>
      <c r="AF689" s="10"/>
      <c r="AG689" s="10">
        <f t="shared" si="174"/>
        <v>-2.106525465011444E-3</v>
      </c>
      <c r="AH689" s="10">
        <f t="shared" si="175"/>
        <v>-1.2663422831578508E-2</v>
      </c>
    </row>
    <row r="690" spans="1:34" x14ac:dyDescent="0.2">
      <c r="A690" s="10">
        <v>325</v>
      </c>
      <c r="B690" s="10">
        <v>85.17</v>
      </c>
      <c r="C690" s="10">
        <f t="shared" si="160"/>
        <v>8.5169999999999999E-5</v>
      </c>
      <c r="D690" s="10"/>
      <c r="E690" s="10">
        <v>1.234</v>
      </c>
      <c r="F690" s="10"/>
      <c r="G690" s="10">
        <v>1.194</v>
      </c>
      <c r="H690" s="10">
        <v>1.3320000000000001</v>
      </c>
      <c r="I690" s="10">
        <v>1.1839999999999999</v>
      </c>
      <c r="J690" s="10">
        <v>1.2250000000000001</v>
      </c>
      <c r="K690" s="10"/>
      <c r="L690" s="10">
        <f t="shared" si="161"/>
        <v>8.5169999999999999E-5</v>
      </c>
      <c r="M690" s="10"/>
      <c r="N690" s="10">
        <f t="shared" si="162"/>
        <v>-2.460000000000008</v>
      </c>
      <c r="O690" s="10">
        <f t="shared" si="163"/>
        <v>-2.0000000000000018E-3</v>
      </c>
      <c r="P690" s="10"/>
      <c r="Q690" s="10">
        <f t="shared" si="164"/>
        <v>-2.4600000000000137E-6</v>
      </c>
      <c r="R690" s="10">
        <f t="shared" si="165"/>
        <v>-200</v>
      </c>
      <c r="S690" s="10"/>
      <c r="T690" s="10">
        <f t="shared" si="166"/>
        <v>123400</v>
      </c>
      <c r="U690" s="10"/>
      <c r="V690" s="10">
        <f t="shared" si="167"/>
        <v>5.5343903227871194E-2</v>
      </c>
      <c r="W690" s="10"/>
      <c r="X690" s="10">
        <f t="shared" si="168"/>
        <v>9.131515969722287E-2</v>
      </c>
      <c r="Y690" s="10">
        <f t="shared" si="169"/>
        <v>1.9302866472455196</v>
      </c>
      <c r="Z690" s="10"/>
      <c r="AA690" s="10">
        <f t="shared" si="170"/>
        <v>-7.0445186881622213E-4</v>
      </c>
      <c r="AB690" s="10">
        <f t="shared" si="171"/>
        <v>-1.2728626420083433E-2</v>
      </c>
      <c r="AC690" s="10"/>
      <c r="AD690" s="10">
        <f t="shared" si="172"/>
        <v>5.0913151596972233</v>
      </c>
      <c r="AE690" s="10">
        <f t="shared" si="173"/>
        <v>-4.06971335275448</v>
      </c>
      <c r="AF690" s="10"/>
      <c r="AG690" s="10">
        <f t="shared" si="174"/>
        <v>-7.0445186881684663E-4</v>
      </c>
      <c r="AH690" s="10">
        <f t="shared" si="175"/>
        <v>-1.2728626420083877E-2</v>
      </c>
    </row>
    <row r="691" spans="1:34" x14ac:dyDescent="0.2">
      <c r="A691" s="10">
        <v>326</v>
      </c>
      <c r="B691" s="10">
        <v>82.71</v>
      </c>
      <c r="C691" s="10">
        <f t="shared" si="160"/>
        <v>8.2709999999999986E-5</v>
      </c>
      <c r="D691" s="10"/>
      <c r="E691" s="10">
        <v>1.232</v>
      </c>
      <c r="F691" s="10"/>
      <c r="G691" s="10">
        <v>1.171</v>
      </c>
      <c r="H691" s="10">
        <v>1.3120000000000001</v>
      </c>
      <c r="I691" s="10">
        <v>1.1659999999999999</v>
      </c>
      <c r="J691" s="10">
        <v>1.28</v>
      </c>
      <c r="K691" s="10"/>
      <c r="L691" s="10">
        <f t="shared" si="161"/>
        <v>8.2709999999999986E-5</v>
      </c>
      <c r="M691" s="10"/>
      <c r="N691" s="10">
        <f t="shared" si="162"/>
        <v>-2.3999999999999915</v>
      </c>
      <c r="O691" s="10">
        <f t="shared" si="163"/>
        <v>-4.0000000000000036E-3</v>
      </c>
      <c r="P691" s="10"/>
      <c r="Q691" s="10">
        <f t="shared" si="164"/>
        <v>-2.3999999999999906E-6</v>
      </c>
      <c r="R691" s="10">
        <f t="shared" si="165"/>
        <v>-400</v>
      </c>
      <c r="S691" s="10"/>
      <c r="T691" s="10">
        <f t="shared" si="166"/>
        <v>123200</v>
      </c>
      <c r="U691" s="10"/>
      <c r="V691" s="10">
        <f t="shared" si="167"/>
        <v>0.11043927187273632</v>
      </c>
      <c r="W691" s="10"/>
      <c r="X691" s="10">
        <f t="shared" si="168"/>
        <v>9.0610707828406648E-2</v>
      </c>
      <c r="Y691" s="10">
        <f t="shared" si="169"/>
        <v>1.9175580208254361</v>
      </c>
      <c r="Z691" s="10"/>
      <c r="AA691" s="10">
        <f t="shared" si="170"/>
        <v>-1.4123410232577821E-3</v>
      </c>
      <c r="AB691" s="10">
        <f t="shared" si="171"/>
        <v>-1.2788394918840984E-2</v>
      </c>
      <c r="AC691" s="10"/>
      <c r="AD691" s="10">
        <f t="shared" si="172"/>
        <v>5.0906107078284064</v>
      </c>
      <c r="AE691" s="10">
        <f t="shared" si="173"/>
        <v>-4.0824419791745639</v>
      </c>
      <c r="AF691" s="10"/>
      <c r="AG691" s="10">
        <f t="shared" si="174"/>
        <v>-1.4123410232578237E-3</v>
      </c>
      <c r="AH691" s="10">
        <f t="shared" si="175"/>
        <v>-1.2788394918841206E-2</v>
      </c>
    </row>
    <row r="692" spans="1:34" x14ac:dyDescent="0.2">
      <c r="A692" s="10">
        <v>327</v>
      </c>
      <c r="B692" s="10">
        <v>80.31</v>
      </c>
      <c r="C692" s="10">
        <f t="shared" si="160"/>
        <v>8.0309999999999995E-5</v>
      </c>
      <c r="D692" s="10"/>
      <c r="E692" s="10">
        <v>1.228</v>
      </c>
      <c r="F692" s="10"/>
      <c r="G692" s="10">
        <v>1.161</v>
      </c>
      <c r="H692" s="10">
        <v>1.2929999999999999</v>
      </c>
      <c r="I692" s="10">
        <v>1.143</v>
      </c>
      <c r="J692" s="10">
        <v>1.3160000000000001</v>
      </c>
      <c r="K692" s="10"/>
      <c r="L692" s="10">
        <f t="shared" si="161"/>
        <v>8.0309999999999995E-5</v>
      </c>
      <c r="M692" s="10"/>
      <c r="N692" s="10">
        <f t="shared" si="162"/>
        <v>-2.3500000000000085</v>
      </c>
      <c r="O692" s="10">
        <f t="shared" si="163"/>
        <v>-4.9999999999998934E-3</v>
      </c>
      <c r="P692" s="10"/>
      <c r="Q692" s="10">
        <f t="shared" si="164"/>
        <v>-2.3500000000000029E-6</v>
      </c>
      <c r="R692" s="10">
        <f t="shared" si="165"/>
        <v>-499.99999999998545</v>
      </c>
      <c r="S692" s="10"/>
      <c r="T692" s="10">
        <f t="shared" si="166"/>
        <v>122800</v>
      </c>
      <c r="U692" s="10"/>
      <c r="V692" s="10">
        <f t="shared" si="167"/>
        <v>0.13738082405004301</v>
      </c>
      <c r="W692" s="10"/>
      <c r="X692" s="10">
        <f t="shared" si="168"/>
        <v>8.9198366805148865E-2</v>
      </c>
      <c r="Y692" s="10">
        <f t="shared" si="169"/>
        <v>1.9047696259065952</v>
      </c>
      <c r="Z692" s="10"/>
      <c r="AA692" s="10">
        <f t="shared" si="170"/>
        <v>-1.7719097688633778E-3</v>
      </c>
      <c r="AB692" s="10">
        <f t="shared" si="171"/>
        <v>-1.2897795461011441E-2</v>
      </c>
      <c r="AC692" s="10"/>
      <c r="AD692" s="10">
        <f t="shared" si="172"/>
        <v>5.0891983668051486</v>
      </c>
      <c r="AE692" s="10">
        <f t="shared" si="173"/>
        <v>-4.0952303740934051</v>
      </c>
      <c r="AF692" s="10"/>
      <c r="AG692" s="10">
        <f t="shared" si="174"/>
        <v>-1.7719097688626562E-3</v>
      </c>
      <c r="AH692" s="10">
        <f t="shared" si="175"/>
        <v>-1.2897795461011441E-2</v>
      </c>
    </row>
    <row r="693" spans="1:34" x14ac:dyDescent="0.2">
      <c r="A693" s="10">
        <v>328</v>
      </c>
      <c r="B693" s="10">
        <v>77.959999999999994</v>
      </c>
      <c r="C693" s="10">
        <f t="shared" si="160"/>
        <v>7.7959999999999992E-5</v>
      </c>
      <c r="D693" s="10"/>
      <c r="E693" s="10">
        <v>1.2230000000000001</v>
      </c>
      <c r="F693" s="10"/>
      <c r="G693" s="10">
        <v>1.1519999999999999</v>
      </c>
      <c r="H693" s="10">
        <v>1.276</v>
      </c>
      <c r="I693" s="10">
        <v>1.1259999999999999</v>
      </c>
      <c r="J693" s="10">
        <v>1.3380000000000001</v>
      </c>
      <c r="K693" s="10"/>
      <c r="L693" s="10">
        <f t="shared" si="161"/>
        <v>7.7959999999999992E-5</v>
      </c>
      <c r="M693" s="10"/>
      <c r="N693" s="10">
        <f t="shared" si="162"/>
        <v>-2.289999999999992</v>
      </c>
      <c r="O693" s="10">
        <f t="shared" si="163"/>
        <v>-4.0000000000000036E-3</v>
      </c>
      <c r="P693" s="10"/>
      <c r="Q693" s="10">
        <f t="shared" si="164"/>
        <v>-2.2899999999999933E-6</v>
      </c>
      <c r="R693" s="10">
        <f t="shared" si="165"/>
        <v>-400</v>
      </c>
      <c r="S693" s="10"/>
      <c r="T693" s="10">
        <f t="shared" si="166"/>
        <v>122300.00000000001</v>
      </c>
      <c r="U693" s="10"/>
      <c r="V693" s="10">
        <f t="shared" si="167"/>
        <v>0.10988112579476772</v>
      </c>
      <c r="W693" s="10"/>
      <c r="X693" s="10">
        <f t="shared" si="168"/>
        <v>8.7426457036285488E-2</v>
      </c>
      <c r="Y693" s="10">
        <f t="shared" si="169"/>
        <v>1.8918718304455837</v>
      </c>
      <c r="Z693" s="10"/>
      <c r="AA693" s="10">
        <f t="shared" si="170"/>
        <v>-1.4227514179035311E-3</v>
      </c>
      <c r="AB693" s="10">
        <f t="shared" si="171"/>
        <v>-1.2948096478016424E-2</v>
      </c>
      <c r="AC693" s="10"/>
      <c r="AD693" s="10">
        <f t="shared" si="172"/>
        <v>5.0874264570362859</v>
      </c>
      <c r="AE693" s="10">
        <f t="shared" si="173"/>
        <v>-4.1081281695544165</v>
      </c>
      <c r="AF693" s="10"/>
      <c r="AG693" s="10">
        <f t="shared" si="174"/>
        <v>-1.4227514179037115E-3</v>
      </c>
      <c r="AH693" s="10">
        <f t="shared" si="175"/>
        <v>-1.2948096478016424E-2</v>
      </c>
    </row>
    <row r="694" spans="1:34" x14ac:dyDescent="0.2">
      <c r="A694" s="10">
        <v>329</v>
      </c>
      <c r="B694" s="10">
        <v>75.67</v>
      </c>
      <c r="C694" s="10">
        <f t="shared" si="160"/>
        <v>7.5669999999999999E-5</v>
      </c>
      <c r="D694" s="10"/>
      <c r="E694" s="10">
        <v>1.2190000000000001</v>
      </c>
      <c r="F694" s="10"/>
      <c r="G694" s="10">
        <v>1.133</v>
      </c>
      <c r="H694" s="10">
        <v>1.2569999999999999</v>
      </c>
      <c r="I694" s="10">
        <v>1.1120000000000001</v>
      </c>
      <c r="J694" s="10">
        <v>1.3740000000000001</v>
      </c>
      <c r="K694" s="10"/>
      <c r="L694" s="10">
        <f t="shared" si="161"/>
        <v>7.5669999999999999E-5</v>
      </c>
      <c r="M694" s="10"/>
      <c r="N694" s="10">
        <f t="shared" si="162"/>
        <v>-2.2199999999999989</v>
      </c>
      <c r="O694" s="10">
        <f t="shared" si="163"/>
        <v>-6.0000000000000053E-3</v>
      </c>
      <c r="P694" s="10"/>
      <c r="Q694" s="10">
        <f t="shared" si="164"/>
        <v>-2.2200000000000025E-6</v>
      </c>
      <c r="R694" s="10">
        <f t="shared" si="165"/>
        <v>-600</v>
      </c>
      <c r="S694" s="10"/>
      <c r="T694" s="10">
        <f t="shared" si="166"/>
        <v>121900.00000000001</v>
      </c>
      <c r="U694" s="10"/>
      <c r="V694" s="10">
        <f t="shared" si="167"/>
        <v>0.16570644252503858</v>
      </c>
      <c r="W694" s="10"/>
      <c r="X694" s="10">
        <f t="shared" si="168"/>
        <v>8.6003705618381956E-2</v>
      </c>
      <c r="Y694" s="10">
        <f t="shared" si="169"/>
        <v>1.8789237339675673</v>
      </c>
      <c r="Z694" s="10"/>
      <c r="AA694" s="10">
        <f t="shared" si="170"/>
        <v>-2.1429047518089495E-3</v>
      </c>
      <c r="AB694" s="10">
        <f t="shared" si="171"/>
        <v>-1.2931933841291876E-2</v>
      </c>
      <c r="AC694" s="10"/>
      <c r="AD694" s="10">
        <f t="shared" si="172"/>
        <v>5.0860037056183822</v>
      </c>
      <c r="AE694" s="10">
        <f t="shared" si="173"/>
        <v>-4.1210762660324329</v>
      </c>
      <c r="AF694" s="10"/>
      <c r="AG694" s="10">
        <f t="shared" si="174"/>
        <v>-2.1429047518095601E-3</v>
      </c>
      <c r="AH694" s="10">
        <f t="shared" si="175"/>
        <v>-1.2931933841291432E-2</v>
      </c>
    </row>
    <row r="695" spans="1:34" x14ac:dyDescent="0.2">
      <c r="A695" s="10">
        <v>330</v>
      </c>
      <c r="B695" s="10">
        <v>73.45</v>
      </c>
      <c r="C695" s="10">
        <f t="shared" si="160"/>
        <v>7.3449999999999996E-5</v>
      </c>
      <c r="D695" s="10"/>
      <c r="E695" s="10">
        <v>1.2130000000000001</v>
      </c>
      <c r="F695" s="10"/>
      <c r="G695" s="10">
        <v>1.117</v>
      </c>
      <c r="H695" s="10">
        <v>1.2370000000000001</v>
      </c>
      <c r="I695" s="10">
        <v>1.101</v>
      </c>
      <c r="J695" s="10">
        <v>1.3979999999999999</v>
      </c>
      <c r="K695" s="10"/>
      <c r="L695" s="10">
        <f t="shared" si="161"/>
        <v>7.3449999999999996E-5</v>
      </c>
      <c r="M695" s="10"/>
      <c r="N695" s="10">
        <f t="shared" si="162"/>
        <v>-2.1599999999999966</v>
      </c>
      <c r="O695" s="10">
        <f t="shared" si="163"/>
        <v>-1.3000000000000123E-2</v>
      </c>
      <c r="P695" s="10"/>
      <c r="Q695" s="10">
        <f t="shared" si="164"/>
        <v>-2.1599999999999929E-6</v>
      </c>
      <c r="R695" s="10">
        <f t="shared" si="165"/>
        <v>-1300.0000000000146</v>
      </c>
      <c r="S695" s="10"/>
      <c r="T695" s="10">
        <f t="shared" si="166"/>
        <v>121300.00000000001</v>
      </c>
      <c r="U695" s="10"/>
      <c r="V695" s="10">
        <f t="shared" si="167"/>
        <v>0.36098803417187741</v>
      </c>
      <c r="W695" s="10"/>
      <c r="X695" s="10">
        <f t="shared" si="168"/>
        <v>8.3860800866573007E-2</v>
      </c>
      <c r="Y695" s="10">
        <f t="shared" si="169"/>
        <v>1.8659918001262754</v>
      </c>
      <c r="Z695" s="10"/>
      <c r="AA695" s="10">
        <f t="shared" si="170"/>
        <v>-4.6795548189481895E-3</v>
      </c>
      <c r="AB695" s="10">
        <f t="shared" si="171"/>
        <v>-1.2963185413285672E-2</v>
      </c>
      <c r="AC695" s="10"/>
      <c r="AD695" s="10">
        <f t="shared" si="172"/>
        <v>5.0838608008665727</v>
      </c>
      <c r="AE695" s="10">
        <f t="shared" si="173"/>
        <v>-4.1340081998737244</v>
      </c>
      <c r="AF695" s="10"/>
      <c r="AG695" s="10">
        <f t="shared" si="174"/>
        <v>-4.6795548189475511E-3</v>
      </c>
      <c r="AH695" s="10">
        <f t="shared" si="175"/>
        <v>-1.2963185413285672E-2</v>
      </c>
    </row>
    <row r="696" spans="1:34" x14ac:dyDescent="0.2">
      <c r="A696" s="10">
        <v>331</v>
      </c>
      <c r="B696" s="10">
        <v>71.290000000000006</v>
      </c>
      <c r="C696" s="10">
        <f t="shared" si="160"/>
        <v>7.1290000000000004E-5</v>
      </c>
      <c r="D696" s="10"/>
      <c r="E696" s="10">
        <v>1.2</v>
      </c>
      <c r="F696" s="10"/>
      <c r="G696" s="10">
        <v>1.103</v>
      </c>
      <c r="H696" s="10">
        <v>1.222</v>
      </c>
      <c r="I696" s="10">
        <v>1.087</v>
      </c>
      <c r="J696" s="10">
        <v>1.387</v>
      </c>
      <c r="K696" s="10"/>
      <c r="L696" s="10">
        <f t="shared" si="161"/>
        <v>7.1290000000000004E-5</v>
      </c>
      <c r="M696" s="10"/>
      <c r="N696" s="10">
        <f t="shared" si="162"/>
        <v>-2.1000000000000085</v>
      </c>
      <c r="O696" s="10">
        <f t="shared" si="163"/>
        <v>-1.6999999999999904E-2</v>
      </c>
      <c r="P696" s="10"/>
      <c r="Q696" s="10">
        <f t="shared" si="164"/>
        <v>-2.1000000000000104E-6</v>
      </c>
      <c r="R696" s="10">
        <f t="shared" si="165"/>
        <v>-1700</v>
      </c>
      <c r="S696" s="10"/>
      <c r="T696" s="10">
        <f t="shared" si="166"/>
        <v>120000</v>
      </c>
      <c r="U696" s="10"/>
      <c r="V696" s="10">
        <f t="shared" si="167"/>
        <v>0.47719413510272563</v>
      </c>
      <c r="W696" s="10"/>
      <c r="X696" s="10">
        <f t="shared" si="168"/>
        <v>7.9181246047624818E-2</v>
      </c>
      <c r="Y696" s="10">
        <f t="shared" si="169"/>
        <v>1.8530286147129897</v>
      </c>
      <c r="Z696" s="10"/>
      <c r="AA696" s="10">
        <f t="shared" si="170"/>
        <v>-6.1965014196944251E-3</v>
      </c>
      <c r="AB696" s="10">
        <f t="shared" si="171"/>
        <v>-1.2985284109495732E-2</v>
      </c>
      <c r="AC696" s="10"/>
      <c r="AD696" s="10">
        <f t="shared" si="172"/>
        <v>5.0791812460476251</v>
      </c>
      <c r="AE696" s="10">
        <f t="shared" si="173"/>
        <v>-4.14697138528701</v>
      </c>
      <c r="AF696" s="10"/>
      <c r="AG696" s="10">
        <f t="shared" si="174"/>
        <v>-6.1965014196943002E-3</v>
      </c>
      <c r="AH696" s="10">
        <f t="shared" si="175"/>
        <v>-1.2985284109496398E-2</v>
      </c>
    </row>
    <row r="697" spans="1:34" x14ac:dyDescent="0.2">
      <c r="A697" s="10">
        <v>332</v>
      </c>
      <c r="B697" s="10">
        <v>69.19</v>
      </c>
      <c r="C697" s="10">
        <f t="shared" si="160"/>
        <v>6.9189999999999993E-5</v>
      </c>
      <c r="D697" s="10"/>
      <c r="E697" s="10">
        <v>1.1830000000000001</v>
      </c>
      <c r="F697" s="10"/>
      <c r="G697" s="10">
        <v>1.0860000000000001</v>
      </c>
      <c r="H697" s="10">
        <v>1.204</v>
      </c>
      <c r="I697" s="10">
        <v>1.0740000000000001</v>
      </c>
      <c r="J697" s="10">
        <v>1.3660000000000001</v>
      </c>
      <c r="K697" s="10"/>
      <c r="L697" s="10">
        <f t="shared" si="161"/>
        <v>6.9189999999999993E-5</v>
      </c>
      <c r="M697" s="10"/>
      <c r="N697" s="10">
        <f t="shared" si="162"/>
        <v>-2.039999999999992</v>
      </c>
      <c r="O697" s="10">
        <f t="shared" si="163"/>
        <v>-1.4000000000000012E-2</v>
      </c>
      <c r="P697" s="10"/>
      <c r="Q697" s="10">
        <f t="shared" si="164"/>
        <v>-2.0399999999999872E-6</v>
      </c>
      <c r="R697" s="10">
        <f t="shared" si="165"/>
        <v>-1400</v>
      </c>
      <c r="S697" s="10"/>
      <c r="T697" s="10">
        <f t="shared" si="166"/>
        <v>118300</v>
      </c>
      <c r="U697" s="10"/>
      <c r="V697" s="10">
        <f t="shared" si="167"/>
        <v>0.39779246894403869</v>
      </c>
      <c r="W697" s="10"/>
      <c r="X697" s="10">
        <f t="shared" si="168"/>
        <v>7.2984744627930392E-2</v>
      </c>
      <c r="Y697" s="10">
        <f t="shared" si="169"/>
        <v>1.840043330603494</v>
      </c>
      <c r="Z697" s="10"/>
      <c r="AA697" s="10">
        <f t="shared" si="170"/>
        <v>-5.1702334660902738E-3</v>
      </c>
      <c r="AB697" s="10">
        <f t="shared" si="171"/>
        <v>-1.2997313598759774E-2</v>
      </c>
      <c r="AC697" s="10"/>
      <c r="AD697" s="10">
        <f t="shared" si="172"/>
        <v>5.0729847446279308</v>
      </c>
      <c r="AE697" s="10">
        <f t="shared" si="173"/>
        <v>-4.1599566693965064</v>
      </c>
      <c r="AF697" s="10"/>
      <c r="AG697" s="10">
        <f t="shared" si="174"/>
        <v>-5.1702334660905791E-3</v>
      </c>
      <c r="AH697" s="10">
        <f t="shared" si="175"/>
        <v>-1.2997313598759774E-2</v>
      </c>
    </row>
    <row r="698" spans="1:34" x14ac:dyDescent="0.2">
      <c r="A698" s="10">
        <v>333</v>
      </c>
      <c r="B698" s="10">
        <v>67.150000000000006</v>
      </c>
      <c r="C698" s="10">
        <f t="shared" si="160"/>
        <v>6.7150000000000006E-5</v>
      </c>
      <c r="D698" s="10"/>
      <c r="E698" s="10">
        <v>1.169</v>
      </c>
      <c r="F698" s="10"/>
      <c r="G698" s="10">
        <v>1.071</v>
      </c>
      <c r="H698" s="10">
        <v>1.1859999999999999</v>
      </c>
      <c r="I698" s="10">
        <v>1.0640000000000001</v>
      </c>
      <c r="J698" s="10">
        <v>1.357</v>
      </c>
      <c r="K698" s="10"/>
      <c r="L698" s="10">
        <f t="shared" si="161"/>
        <v>6.7150000000000006E-5</v>
      </c>
      <c r="M698" s="10"/>
      <c r="N698" s="10">
        <f t="shared" si="162"/>
        <v>-1.9699999999999989</v>
      </c>
      <c r="O698" s="10">
        <f t="shared" si="163"/>
        <v>-1.6000000000000014E-2</v>
      </c>
      <c r="P698" s="10"/>
      <c r="Q698" s="10">
        <f t="shared" si="164"/>
        <v>-1.9699999999999964E-6</v>
      </c>
      <c r="R698" s="10">
        <f t="shared" si="165"/>
        <v>-1600</v>
      </c>
      <c r="S698" s="10"/>
      <c r="T698" s="10">
        <f t="shared" si="166"/>
        <v>116900</v>
      </c>
      <c r="U698" s="10"/>
      <c r="V698" s="10">
        <f t="shared" si="167"/>
        <v>0.46283334559368622</v>
      </c>
      <c r="W698" s="10"/>
      <c r="X698" s="10">
        <f t="shared" si="168"/>
        <v>6.7814511161840119E-2</v>
      </c>
      <c r="Y698" s="10">
        <f t="shared" si="169"/>
        <v>1.8270460170047342</v>
      </c>
      <c r="Z698" s="10"/>
      <c r="AA698" s="10">
        <f t="shared" si="170"/>
        <v>-5.9852038671410895E-3</v>
      </c>
      <c r="AB698" s="10">
        <f t="shared" si="171"/>
        <v>-1.2931660875608708E-2</v>
      </c>
      <c r="AC698" s="10"/>
      <c r="AD698" s="10">
        <f t="shared" si="172"/>
        <v>5.0678145111618402</v>
      </c>
      <c r="AE698" s="10">
        <f t="shared" si="173"/>
        <v>-4.1729539829952662</v>
      </c>
      <c r="AF698" s="10"/>
      <c r="AG698" s="10">
        <f t="shared" si="174"/>
        <v>-5.9852038671408536E-3</v>
      </c>
      <c r="AH698" s="10">
        <f t="shared" si="175"/>
        <v>-1.2931660875608486E-2</v>
      </c>
    </row>
    <row r="699" spans="1:34" x14ac:dyDescent="0.2">
      <c r="A699" s="10">
        <v>334</v>
      </c>
      <c r="B699" s="10">
        <v>65.180000000000007</v>
      </c>
      <c r="C699" s="10">
        <f t="shared" si="160"/>
        <v>6.518000000000001E-5</v>
      </c>
      <c r="D699" s="10"/>
      <c r="E699" s="10">
        <v>1.153</v>
      </c>
      <c r="F699" s="10"/>
      <c r="G699" s="10">
        <v>1.0549999999999999</v>
      </c>
      <c r="H699" s="10">
        <v>1.17</v>
      </c>
      <c r="I699" s="10">
        <v>1.0569999999999999</v>
      </c>
      <c r="J699" s="10">
        <v>1.33</v>
      </c>
      <c r="K699" s="10"/>
      <c r="L699" s="10">
        <f t="shared" si="161"/>
        <v>6.518000000000001E-5</v>
      </c>
      <c r="M699" s="10"/>
      <c r="N699" s="10">
        <f t="shared" si="162"/>
        <v>-1.9000000000000057</v>
      </c>
      <c r="O699" s="10">
        <f t="shared" si="163"/>
        <v>-2.0000000000000018E-2</v>
      </c>
      <c r="P699" s="10"/>
      <c r="Q699" s="10">
        <f t="shared" si="164"/>
        <v>-1.9000000000000055E-6</v>
      </c>
      <c r="R699" s="10">
        <f t="shared" si="165"/>
        <v>-2000</v>
      </c>
      <c r="S699" s="10"/>
      <c r="T699" s="10">
        <f t="shared" si="166"/>
        <v>115300</v>
      </c>
      <c r="U699" s="10"/>
      <c r="V699" s="10">
        <f t="shared" si="167"/>
        <v>0.59149012098417597</v>
      </c>
      <c r="W699" s="10"/>
      <c r="X699" s="10">
        <f t="shared" si="168"/>
        <v>6.1829307294699029E-2</v>
      </c>
      <c r="Y699" s="10">
        <f t="shared" si="169"/>
        <v>1.8141143561291255</v>
      </c>
      <c r="Z699" s="10"/>
      <c r="AA699" s="10">
        <f t="shared" si="170"/>
        <v>-7.5993974313017798E-3</v>
      </c>
      <c r="AB699" s="10">
        <f t="shared" si="171"/>
        <v>-1.2847885639505341E-2</v>
      </c>
      <c r="AC699" s="10"/>
      <c r="AD699" s="10">
        <f t="shared" si="172"/>
        <v>5.0618293072946994</v>
      </c>
      <c r="AE699" s="10">
        <f t="shared" si="173"/>
        <v>-4.1858856438708747</v>
      </c>
      <c r="AF699" s="10"/>
      <c r="AG699" s="10">
        <f t="shared" si="174"/>
        <v>-7.5993974313020018E-3</v>
      </c>
      <c r="AH699" s="10">
        <f t="shared" si="175"/>
        <v>-1.2847885639505563E-2</v>
      </c>
    </row>
    <row r="700" spans="1:34" x14ac:dyDescent="0.2">
      <c r="A700" s="10">
        <v>335</v>
      </c>
      <c r="B700" s="10">
        <v>63.28</v>
      </c>
      <c r="C700" s="10">
        <f t="shared" si="160"/>
        <v>6.3280000000000004E-5</v>
      </c>
      <c r="D700" s="10"/>
      <c r="E700" s="10">
        <v>1.133</v>
      </c>
      <c r="F700" s="10"/>
      <c r="G700" s="10">
        <v>1.0449999999999999</v>
      </c>
      <c r="H700" s="10">
        <v>1.1539999999999999</v>
      </c>
      <c r="I700" s="10">
        <v>1.0409999999999999</v>
      </c>
      <c r="J700" s="10">
        <v>1.2929999999999999</v>
      </c>
      <c r="K700" s="10"/>
      <c r="L700" s="10">
        <f t="shared" si="161"/>
        <v>6.3280000000000004E-5</v>
      </c>
      <c r="M700" s="10"/>
      <c r="N700" s="10">
        <f t="shared" si="162"/>
        <v>-1.8400000000000034</v>
      </c>
      <c r="O700" s="10">
        <f t="shared" si="163"/>
        <v>-1.4999999999999902E-2</v>
      </c>
      <c r="P700" s="10"/>
      <c r="Q700" s="10">
        <f t="shared" si="164"/>
        <v>-1.8400000000000095E-6</v>
      </c>
      <c r="R700" s="10">
        <f t="shared" si="165"/>
        <v>-1499.9999999999854</v>
      </c>
      <c r="S700" s="10"/>
      <c r="T700" s="10">
        <f t="shared" si="166"/>
        <v>113300</v>
      </c>
      <c r="U700" s="10"/>
      <c r="V700" s="10">
        <f t="shared" si="167"/>
        <v>0.45165722330057012</v>
      </c>
      <c r="W700" s="10"/>
      <c r="X700" s="10">
        <f t="shared" si="168"/>
        <v>5.4229909863397249E-2</v>
      </c>
      <c r="Y700" s="10">
        <f t="shared" si="169"/>
        <v>1.8012664704896202</v>
      </c>
      <c r="Z700" s="10"/>
      <c r="AA700" s="10">
        <f t="shared" si="170"/>
        <v>-5.7881063129927163E-3</v>
      </c>
      <c r="AB700" s="10">
        <f t="shared" si="171"/>
        <v>-1.2815263466164684E-2</v>
      </c>
      <c r="AC700" s="10"/>
      <c r="AD700" s="10">
        <f t="shared" si="172"/>
        <v>5.0542299098633974</v>
      </c>
      <c r="AE700" s="10">
        <f t="shared" si="173"/>
        <v>-4.1987335295103803</v>
      </c>
      <c r="AF700" s="10"/>
      <c r="AG700" s="10">
        <f t="shared" si="174"/>
        <v>-5.78810631299298E-3</v>
      </c>
      <c r="AH700" s="10">
        <f t="shared" si="175"/>
        <v>-1.281526346616424E-2</v>
      </c>
    </row>
    <row r="701" spans="1:34" x14ac:dyDescent="0.2">
      <c r="A701" s="10">
        <v>336</v>
      </c>
      <c r="B701" s="10">
        <v>61.44</v>
      </c>
      <c r="C701" s="10">
        <f t="shared" si="160"/>
        <v>6.1439999999999995E-5</v>
      </c>
      <c r="D701" s="10"/>
      <c r="E701" s="10">
        <v>1.1180000000000001</v>
      </c>
      <c r="F701" s="10"/>
      <c r="G701" s="10">
        <v>1.0329999999999999</v>
      </c>
      <c r="H701" s="10">
        <v>1.1419999999999999</v>
      </c>
      <c r="I701" s="10">
        <v>1.026</v>
      </c>
      <c r="J701" s="10">
        <v>1.2729999999999999</v>
      </c>
      <c r="K701" s="10"/>
      <c r="L701" s="10">
        <f t="shared" si="161"/>
        <v>6.1439999999999995E-5</v>
      </c>
      <c r="M701" s="10"/>
      <c r="N701" s="10">
        <f t="shared" si="162"/>
        <v>-1.769999999999996</v>
      </c>
      <c r="O701" s="10">
        <f t="shared" si="163"/>
        <v>-9.000000000000119E-3</v>
      </c>
      <c r="P701" s="10"/>
      <c r="Q701" s="10">
        <f t="shared" si="164"/>
        <v>-1.7699999999999983E-6</v>
      </c>
      <c r="R701" s="10">
        <f t="shared" si="165"/>
        <v>-900.00000000001455</v>
      </c>
      <c r="S701" s="10"/>
      <c r="T701" s="10">
        <f t="shared" si="166"/>
        <v>111800.00000000001</v>
      </c>
      <c r="U701" s="10"/>
      <c r="V701" s="10">
        <f t="shared" si="167"/>
        <v>0.2765033968158831</v>
      </c>
      <c r="W701" s="10"/>
      <c r="X701" s="10">
        <f t="shared" si="168"/>
        <v>4.8441803550404533E-2</v>
      </c>
      <c r="Y701" s="10">
        <f t="shared" si="169"/>
        <v>1.7884512070234555</v>
      </c>
      <c r="Z701" s="10"/>
      <c r="AA701" s="10">
        <f t="shared" si="170"/>
        <v>-3.5102574012444709E-3</v>
      </c>
      <c r="AB701" s="10">
        <f t="shared" si="171"/>
        <v>-1.2695169179357535E-2</v>
      </c>
      <c r="AC701" s="10"/>
      <c r="AD701" s="10">
        <f t="shared" si="172"/>
        <v>5.0484418035504044</v>
      </c>
      <c r="AE701" s="10">
        <f t="shared" si="173"/>
        <v>-4.2115487929765445</v>
      </c>
      <c r="AF701" s="10"/>
      <c r="AG701" s="10">
        <f t="shared" si="174"/>
        <v>-3.5102574012446652E-3</v>
      </c>
      <c r="AH701" s="10">
        <f t="shared" si="175"/>
        <v>-1.2695169179357535E-2</v>
      </c>
    </row>
    <row r="702" spans="1:34" x14ac:dyDescent="0.2">
      <c r="A702" s="10">
        <v>337</v>
      </c>
      <c r="B702" s="10">
        <v>59.67</v>
      </c>
      <c r="C702" s="10">
        <f t="shared" si="160"/>
        <v>5.9669999999999996E-5</v>
      </c>
      <c r="D702" s="10"/>
      <c r="E702" s="10">
        <v>1.109</v>
      </c>
      <c r="F702" s="10"/>
      <c r="G702" s="10">
        <v>1.0209999999999999</v>
      </c>
      <c r="H702" s="10">
        <v>1.1180000000000001</v>
      </c>
      <c r="I702" s="10">
        <v>1.014</v>
      </c>
      <c r="J702" s="10">
        <v>1.282</v>
      </c>
      <c r="K702" s="10"/>
      <c r="L702" s="10">
        <f t="shared" si="161"/>
        <v>5.9669999999999996E-5</v>
      </c>
      <c r="M702" s="10"/>
      <c r="N702" s="10">
        <f t="shared" si="162"/>
        <v>-1.7000000000000028</v>
      </c>
      <c r="O702" s="10">
        <f t="shared" si="163"/>
        <v>-8.0000000000000071E-3</v>
      </c>
      <c r="P702" s="10"/>
      <c r="Q702" s="10">
        <f t="shared" si="164"/>
        <v>-1.7000000000000007E-6</v>
      </c>
      <c r="R702" s="10">
        <f t="shared" si="165"/>
        <v>-800</v>
      </c>
      <c r="S702" s="10"/>
      <c r="T702" s="10">
        <f t="shared" si="166"/>
        <v>110900</v>
      </c>
      <c r="U702" s="10"/>
      <c r="V702" s="10">
        <f t="shared" si="167"/>
        <v>0.25048139372702721</v>
      </c>
      <c r="W702" s="10"/>
      <c r="X702" s="10">
        <f t="shared" si="168"/>
        <v>4.4931546149160062E-2</v>
      </c>
      <c r="Y702" s="10">
        <f t="shared" si="169"/>
        <v>1.775756037844098</v>
      </c>
      <c r="Z702" s="10"/>
      <c r="AA702" s="10">
        <f t="shared" si="170"/>
        <v>-3.1442271774082958E-3</v>
      </c>
      <c r="AB702" s="10">
        <f t="shared" si="171"/>
        <v>-1.2552737473326303E-2</v>
      </c>
      <c r="AC702" s="10"/>
      <c r="AD702" s="10">
        <f t="shared" si="172"/>
        <v>5.0449315461491597</v>
      </c>
      <c r="AE702" s="10">
        <f t="shared" si="173"/>
        <v>-4.224243962155902</v>
      </c>
      <c r="AF702" s="10"/>
      <c r="AG702" s="10">
        <f t="shared" si="174"/>
        <v>-3.1442271774082542E-3</v>
      </c>
      <c r="AH702" s="10">
        <f t="shared" si="175"/>
        <v>-1.2552737473326303E-2</v>
      </c>
    </row>
    <row r="703" spans="1:34" x14ac:dyDescent="0.2">
      <c r="A703" s="10">
        <v>338</v>
      </c>
      <c r="B703" s="10">
        <v>57.97</v>
      </c>
      <c r="C703" s="10">
        <f t="shared" si="160"/>
        <v>5.7969999999999996E-5</v>
      </c>
      <c r="D703" s="10"/>
      <c r="E703" s="10">
        <v>1.101</v>
      </c>
      <c r="F703" s="10"/>
      <c r="G703" s="10">
        <v>1.006</v>
      </c>
      <c r="H703" s="10">
        <v>1.101</v>
      </c>
      <c r="I703" s="10">
        <v>1.004</v>
      </c>
      <c r="J703" s="10">
        <v>1.294</v>
      </c>
      <c r="K703" s="10"/>
      <c r="L703" s="10">
        <f t="shared" si="161"/>
        <v>5.7969999999999996E-5</v>
      </c>
      <c r="M703" s="10"/>
      <c r="N703" s="10">
        <f t="shared" si="162"/>
        <v>-1.6299999999999955</v>
      </c>
      <c r="O703" s="10">
        <f t="shared" si="163"/>
        <v>-6.9999999999998952E-3</v>
      </c>
      <c r="P703" s="10"/>
      <c r="Q703" s="10">
        <f t="shared" si="164"/>
        <v>-1.6299999999999963E-6</v>
      </c>
      <c r="R703" s="10">
        <f t="shared" si="165"/>
        <v>-699.99999999998545</v>
      </c>
      <c r="S703" s="10"/>
      <c r="T703" s="10">
        <f t="shared" si="166"/>
        <v>110100</v>
      </c>
      <c r="U703" s="10"/>
      <c r="V703" s="10">
        <f t="shared" si="167"/>
        <v>0.22363108458678235</v>
      </c>
      <c r="W703" s="10"/>
      <c r="X703" s="10">
        <f t="shared" si="168"/>
        <v>4.1787318971751766E-2</v>
      </c>
      <c r="Y703" s="10">
        <f t="shared" si="169"/>
        <v>1.7632033003707717</v>
      </c>
      <c r="Z703" s="10"/>
      <c r="AA703" s="10">
        <f t="shared" si="170"/>
        <v>-2.7699969743397654E-3</v>
      </c>
      <c r="AB703" s="10">
        <f t="shared" si="171"/>
        <v>-1.2386457721017097E-2</v>
      </c>
      <c r="AC703" s="10"/>
      <c r="AD703" s="10">
        <f t="shared" si="172"/>
        <v>5.0417873189717515</v>
      </c>
      <c r="AE703" s="10">
        <f t="shared" si="173"/>
        <v>-4.2367966996292283</v>
      </c>
      <c r="AF703" s="10"/>
      <c r="AG703" s="10">
        <f t="shared" si="174"/>
        <v>-2.7699969743393282E-3</v>
      </c>
      <c r="AH703" s="10">
        <f t="shared" si="175"/>
        <v>-1.2386457721016875E-2</v>
      </c>
    </row>
    <row r="704" spans="1:34" x14ac:dyDescent="0.2">
      <c r="A704" s="10">
        <v>339</v>
      </c>
      <c r="B704" s="10">
        <v>56.34</v>
      </c>
      <c r="C704" s="10">
        <f t="shared" si="160"/>
        <v>5.6339999999999999E-5</v>
      </c>
      <c r="D704" s="10"/>
      <c r="E704" s="10">
        <v>1.0940000000000001</v>
      </c>
      <c r="F704" s="10"/>
      <c r="G704" s="10">
        <v>0.99299999999999999</v>
      </c>
      <c r="H704" s="10">
        <v>1.0900000000000001</v>
      </c>
      <c r="I704" s="10">
        <v>0.99399999999999999</v>
      </c>
      <c r="J704" s="10">
        <v>1.3009999999999999</v>
      </c>
      <c r="K704" s="10"/>
      <c r="L704" s="10">
        <f t="shared" si="161"/>
        <v>5.6339999999999999E-5</v>
      </c>
      <c r="M704" s="10"/>
      <c r="N704" s="10">
        <f t="shared" si="162"/>
        <v>-1.5600000000000023</v>
      </c>
      <c r="O704" s="10">
        <f t="shared" si="163"/>
        <v>-3.0000000000001137E-3</v>
      </c>
      <c r="P704" s="10"/>
      <c r="Q704" s="10">
        <f t="shared" si="164"/>
        <v>-1.5599999999999986E-6</v>
      </c>
      <c r="R704" s="10">
        <f t="shared" si="165"/>
        <v>-300.00000000001455</v>
      </c>
      <c r="S704" s="10"/>
      <c r="T704" s="10">
        <f t="shared" si="166"/>
        <v>109400.00000000001</v>
      </c>
      <c r="U704" s="10"/>
      <c r="V704" s="10">
        <f t="shared" si="167"/>
        <v>9.779331915219143E-2</v>
      </c>
      <c r="W704" s="10"/>
      <c r="X704" s="10">
        <f t="shared" si="168"/>
        <v>3.9017321997412001E-2</v>
      </c>
      <c r="Y704" s="10">
        <f t="shared" si="169"/>
        <v>1.7508168426497546</v>
      </c>
      <c r="Z704" s="10"/>
      <c r="AA704" s="10">
        <f t="shared" si="170"/>
        <v>-1.1925714090701353E-3</v>
      </c>
      <c r="AB704" s="10">
        <f t="shared" si="171"/>
        <v>-1.2194814731812054E-2</v>
      </c>
      <c r="AC704" s="10"/>
      <c r="AD704" s="10">
        <f t="shared" si="172"/>
        <v>5.0390173219974121</v>
      </c>
      <c r="AE704" s="10">
        <f t="shared" si="173"/>
        <v>-4.2491831573502452</v>
      </c>
      <c r="AF704" s="10"/>
      <c r="AG704" s="10">
        <f t="shared" si="174"/>
        <v>-1.1925714090699202E-3</v>
      </c>
      <c r="AH704" s="10">
        <f t="shared" si="175"/>
        <v>-1.2194814731811832E-2</v>
      </c>
    </row>
    <row r="705" spans="1:34" x14ac:dyDescent="0.2">
      <c r="A705" s="10">
        <v>340</v>
      </c>
      <c r="B705" s="10">
        <v>54.78</v>
      </c>
      <c r="C705" s="10">
        <f t="shared" si="160"/>
        <v>5.4780000000000001E-5</v>
      </c>
      <c r="D705" s="10"/>
      <c r="E705" s="10">
        <v>1.091</v>
      </c>
      <c r="F705" s="10"/>
      <c r="G705" s="10">
        <v>0.98299999999999998</v>
      </c>
      <c r="H705" s="10">
        <v>1.075</v>
      </c>
      <c r="I705" s="10">
        <v>0.98499999999999999</v>
      </c>
      <c r="J705" s="10">
        <v>1.3220000000000001</v>
      </c>
      <c r="K705" s="10"/>
      <c r="L705" s="10">
        <f t="shared" si="161"/>
        <v>5.4780000000000001E-5</v>
      </c>
      <c r="M705" s="10"/>
      <c r="N705" s="10">
        <f t="shared" si="162"/>
        <v>-1.490000000000002</v>
      </c>
      <c r="O705" s="10">
        <f t="shared" si="163"/>
        <v>1.0000000000001119E-3</v>
      </c>
      <c r="P705" s="10"/>
      <c r="Q705" s="10">
        <f t="shared" si="164"/>
        <v>-1.490000000000001E-6</v>
      </c>
      <c r="R705" s="10">
        <f t="shared" si="165"/>
        <v>100.00000000001455</v>
      </c>
      <c r="S705" s="10"/>
      <c r="T705" s="10">
        <f t="shared" si="166"/>
        <v>109100</v>
      </c>
      <c r="U705" s="10"/>
      <c r="V705" s="10">
        <f t="shared" si="167"/>
        <v>-3.3222909022198217E-2</v>
      </c>
      <c r="W705" s="10"/>
      <c r="X705" s="10">
        <f t="shared" si="168"/>
        <v>3.7824750588341866E-2</v>
      </c>
      <c r="Y705" s="10">
        <f t="shared" si="169"/>
        <v>1.7386220279179425</v>
      </c>
      <c r="Z705" s="10"/>
      <c r="AA705" s="10">
        <f t="shared" si="170"/>
        <v>3.9788778037659622E-4</v>
      </c>
      <c r="AB705" s="10">
        <f t="shared" si="171"/>
        <v>-1.1976307677030729E-2</v>
      </c>
      <c r="AC705" s="10"/>
      <c r="AD705" s="10">
        <f t="shared" si="172"/>
        <v>5.0378247505883422</v>
      </c>
      <c r="AE705" s="10">
        <f t="shared" si="173"/>
        <v>-4.261377972082057</v>
      </c>
      <c r="AF705" s="10"/>
      <c r="AG705" s="10">
        <f t="shared" si="174"/>
        <v>3.978877803758607E-4</v>
      </c>
      <c r="AH705" s="10">
        <f t="shared" si="175"/>
        <v>-1.1976307677031173E-2</v>
      </c>
    </row>
    <row r="706" spans="1:34" x14ac:dyDescent="0.2">
      <c r="A706" s="10">
        <v>341</v>
      </c>
      <c r="B706" s="10">
        <v>53.29</v>
      </c>
      <c r="C706" s="10">
        <f t="shared" si="160"/>
        <v>5.329E-5</v>
      </c>
      <c r="D706" s="10"/>
      <c r="E706" s="10">
        <v>1.0920000000000001</v>
      </c>
      <c r="F706" s="10"/>
      <c r="G706" s="10">
        <v>0.97399999999999998</v>
      </c>
      <c r="H706" s="10">
        <v>1.0649999999999999</v>
      </c>
      <c r="I706" s="10">
        <v>0.97399999999999998</v>
      </c>
      <c r="J706" s="10">
        <v>1.3560000000000001</v>
      </c>
      <c r="K706" s="10"/>
      <c r="L706" s="10">
        <f t="shared" si="161"/>
        <v>5.329E-5</v>
      </c>
      <c r="M706" s="10"/>
      <c r="N706" s="10">
        <f t="shared" si="162"/>
        <v>-1.4200000000000017</v>
      </c>
      <c r="O706" s="10">
        <f t="shared" si="163"/>
        <v>2.0000000000000018E-3</v>
      </c>
      <c r="P706" s="10"/>
      <c r="Q706" s="10">
        <f t="shared" si="164"/>
        <v>-1.4200000000000033E-6</v>
      </c>
      <c r="R706" s="10">
        <f t="shared" si="165"/>
        <v>200</v>
      </c>
      <c r="S706" s="10"/>
      <c r="T706" s="10">
        <f t="shared" si="166"/>
        <v>109200.00000000001</v>
      </c>
      <c r="U706" s="10"/>
      <c r="V706" s="10">
        <f t="shared" si="167"/>
        <v>-6.7751013169002117E-2</v>
      </c>
      <c r="W706" s="10"/>
      <c r="X706" s="10">
        <f t="shared" si="168"/>
        <v>3.8222638368718462E-2</v>
      </c>
      <c r="Y706" s="10">
        <f t="shared" si="169"/>
        <v>1.7266457202409118</v>
      </c>
      <c r="Z706" s="10"/>
      <c r="AA706" s="10">
        <f t="shared" si="170"/>
        <v>7.9468362869353909E-4</v>
      </c>
      <c r="AB706" s="10">
        <f t="shared" si="171"/>
        <v>-1.17294722473269E-2</v>
      </c>
      <c r="AC706" s="10"/>
      <c r="AD706" s="10">
        <f t="shared" si="172"/>
        <v>5.0382226383687181</v>
      </c>
      <c r="AE706" s="10">
        <f t="shared" si="173"/>
        <v>-4.2733542797590882</v>
      </c>
      <c r="AF706" s="10"/>
      <c r="AG706" s="10">
        <f t="shared" si="174"/>
        <v>7.9468362869405951E-4</v>
      </c>
      <c r="AH706" s="10">
        <f t="shared" si="175"/>
        <v>-1.1729472247326456E-2</v>
      </c>
    </row>
    <row r="707" spans="1:34" x14ac:dyDescent="0.2">
      <c r="A707" s="10">
        <v>342</v>
      </c>
      <c r="B707" s="10">
        <v>51.87</v>
      </c>
      <c r="C707" s="10">
        <f t="shared" si="160"/>
        <v>5.1869999999999996E-5</v>
      </c>
      <c r="D707" s="10"/>
      <c r="E707" s="10">
        <v>1.0940000000000001</v>
      </c>
      <c r="F707" s="10"/>
      <c r="G707" s="10">
        <v>0.96699999999999997</v>
      </c>
      <c r="H707" s="10">
        <v>1.0569999999999999</v>
      </c>
      <c r="I707" s="10">
        <v>0.96399999999999997</v>
      </c>
      <c r="J707" s="10">
        <v>1.3859999999999999</v>
      </c>
      <c r="K707" s="10"/>
      <c r="L707" s="10">
        <f t="shared" si="161"/>
        <v>5.1869999999999996E-5</v>
      </c>
      <c r="M707" s="10"/>
      <c r="N707" s="10">
        <f t="shared" si="162"/>
        <v>-1.3399999999999963</v>
      </c>
      <c r="O707" s="10">
        <f t="shared" si="163"/>
        <v>-8.0000000000000071E-3</v>
      </c>
      <c r="P707" s="10"/>
      <c r="Q707" s="10">
        <f t="shared" si="164"/>
        <v>-1.3399999999999973E-6</v>
      </c>
      <c r="R707" s="10">
        <f t="shared" si="165"/>
        <v>-800</v>
      </c>
      <c r="S707" s="10"/>
      <c r="T707" s="10">
        <f t="shared" si="166"/>
        <v>109400.00000000001</v>
      </c>
      <c r="U707" s="10"/>
      <c r="V707" s="10">
        <f t="shared" si="167"/>
        <v>0.28041794968629091</v>
      </c>
      <c r="W707" s="10"/>
      <c r="X707" s="10">
        <f t="shared" si="168"/>
        <v>3.9017321997412001E-2</v>
      </c>
      <c r="Y707" s="10">
        <f t="shared" si="169"/>
        <v>1.7149162479935849</v>
      </c>
      <c r="Z707" s="10"/>
      <c r="AA707" s="10">
        <f t="shared" si="170"/>
        <v>-3.1874967445838301E-3</v>
      </c>
      <c r="AB707" s="10">
        <f t="shared" si="171"/>
        <v>-1.136694975535435E-2</v>
      </c>
      <c r="AC707" s="10"/>
      <c r="AD707" s="10">
        <f t="shared" si="172"/>
        <v>5.0390173219974121</v>
      </c>
      <c r="AE707" s="10">
        <f t="shared" si="173"/>
        <v>-4.2850837520064147</v>
      </c>
      <c r="AF707" s="10"/>
      <c r="AG707" s="10">
        <f t="shared" si="174"/>
        <v>-3.1874967445837399E-3</v>
      </c>
      <c r="AH707" s="10">
        <f t="shared" si="175"/>
        <v>-1.1366949755355016E-2</v>
      </c>
    </row>
    <row r="708" spans="1:34" x14ac:dyDescent="0.2">
      <c r="A708" s="10">
        <v>343</v>
      </c>
      <c r="B708" s="10">
        <v>50.53</v>
      </c>
      <c r="C708" s="10">
        <f t="shared" si="160"/>
        <v>5.0529999999999999E-5</v>
      </c>
      <c r="D708" s="10"/>
      <c r="E708" s="10">
        <v>1.0860000000000001</v>
      </c>
      <c r="F708" s="10"/>
      <c r="G708" s="10">
        <v>0.96099999999999997</v>
      </c>
      <c r="H708" s="10">
        <v>1.044</v>
      </c>
      <c r="I708" s="10">
        <v>0.95599999999999996</v>
      </c>
      <c r="J708" s="10">
        <v>1.3819999999999999</v>
      </c>
      <c r="K708" s="10"/>
      <c r="L708" s="10">
        <f t="shared" si="161"/>
        <v>5.0529999999999999E-5</v>
      </c>
      <c r="M708" s="10"/>
      <c r="N708" s="10">
        <f t="shared" si="162"/>
        <v>-1.2700000000000031</v>
      </c>
      <c r="O708" s="10">
        <f t="shared" si="163"/>
        <v>-9.000000000000119E-3</v>
      </c>
      <c r="P708" s="10"/>
      <c r="Q708" s="10">
        <f t="shared" si="164"/>
        <v>-1.2700000000000065E-6</v>
      </c>
      <c r="R708" s="10">
        <f t="shared" si="165"/>
        <v>-900.00000000001455</v>
      </c>
      <c r="S708" s="10"/>
      <c r="T708" s="10">
        <f t="shared" si="166"/>
        <v>108600.00000000001</v>
      </c>
      <c r="U708" s="10"/>
      <c r="V708" s="10">
        <f t="shared" si="167"/>
        <v>0.32692516293778101</v>
      </c>
      <c r="W708" s="10"/>
      <c r="X708" s="10">
        <f t="shared" si="168"/>
        <v>3.5829825252828171E-2</v>
      </c>
      <c r="Y708" s="10">
        <f t="shared" si="169"/>
        <v>1.7035492982382305</v>
      </c>
      <c r="Z708" s="10"/>
      <c r="AA708" s="10">
        <f t="shared" si="170"/>
        <v>-3.6141219548466025E-3</v>
      </c>
      <c r="AB708" s="10">
        <f t="shared" si="171"/>
        <v>-1.1054890735146206E-2</v>
      </c>
      <c r="AC708" s="10"/>
      <c r="AD708" s="10">
        <f t="shared" si="172"/>
        <v>5.0358298252528284</v>
      </c>
      <c r="AE708" s="10">
        <f t="shared" si="173"/>
        <v>-4.2964507017617697</v>
      </c>
      <c r="AF708" s="10"/>
      <c r="AG708" s="10">
        <f t="shared" si="174"/>
        <v>-3.6141219548468939E-3</v>
      </c>
      <c r="AH708" s="10">
        <f t="shared" si="175"/>
        <v>-1.1054890735145761E-2</v>
      </c>
    </row>
    <row r="709" spans="1:34" x14ac:dyDescent="0.2">
      <c r="A709" s="10">
        <v>344</v>
      </c>
      <c r="B709" s="10">
        <v>49.26</v>
      </c>
      <c r="C709" s="10">
        <f t="shared" si="160"/>
        <v>4.9259999999999993E-5</v>
      </c>
      <c r="D709" s="10"/>
      <c r="E709" s="10">
        <v>1.077</v>
      </c>
      <c r="F709" s="10"/>
      <c r="G709" s="10">
        <v>0.95799999999999996</v>
      </c>
      <c r="H709" s="10">
        <v>1.0329999999999999</v>
      </c>
      <c r="I709" s="10">
        <v>0.95199999999999996</v>
      </c>
      <c r="J709" s="10">
        <v>1.365</v>
      </c>
      <c r="K709" s="10"/>
      <c r="L709" s="10">
        <f t="shared" si="161"/>
        <v>4.9259999999999993E-5</v>
      </c>
      <c r="M709" s="10"/>
      <c r="N709" s="10">
        <f t="shared" si="162"/>
        <v>-1.1999999999999957</v>
      </c>
      <c r="O709" s="10">
        <f t="shared" si="163"/>
        <v>-1.2000000000000011E-2</v>
      </c>
      <c r="P709" s="10"/>
      <c r="Q709" s="10">
        <f t="shared" si="164"/>
        <v>-1.1999999999999953E-6</v>
      </c>
      <c r="R709" s="10">
        <f t="shared" si="165"/>
        <v>-1200</v>
      </c>
      <c r="S709" s="10"/>
      <c r="T709" s="10">
        <f t="shared" si="166"/>
        <v>107700</v>
      </c>
      <c r="U709" s="10"/>
      <c r="V709" s="10">
        <f t="shared" si="167"/>
        <v>0.45432346273496504</v>
      </c>
      <c r="W709" s="10"/>
      <c r="X709" s="10">
        <f t="shared" si="168"/>
        <v>3.2215703297981568E-2</v>
      </c>
      <c r="Y709" s="10">
        <f t="shared" si="169"/>
        <v>1.6924944075030843</v>
      </c>
      <c r="Z709" s="10"/>
      <c r="AA709" s="10">
        <f t="shared" si="170"/>
        <v>-4.8660955232250613E-3</v>
      </c>
      <c r="AB709" s="10">
        <f t="shared" si="171"/>
        <v>-1.0710641035202917E-2</v>
      </c>
      <c r="AC709" s="10"/>
      <c r="AD709" s="10">
        <f t="shared" si="172"/>
        <v>5.0322157032979815</v>
      </c>
      <c r="AE709" s="10">
        <f t="shared" si="173"/>
        <v>-4.3075055924969154</v>
      </c>
      <c r="AF709" s="10"/>
      <c r="AG709" s="10">
        <f t="shared" si="174"/>
        <v>-4.8660955232247005E-3</v>
      </c>
      <c r="AH709" s="10">
        <f t="shared" si="175"/>
        <v>-1.0710641035203139E-2</v>
      </c>
    </row>
    <row r="710" spans="1:34" x14ac:dyDescent="0.2">
      <c r="A710" s="10">
        <v>345</v>
      </c>
      <c r="B710" s="10">
        <v>48.06</v>
      </c>
      <c r="C710" s="10">
        <f t="shared" ref="C710:C724" si="176">B710*10^-6</f>
        <v>4.8059999999999997E-5</v>
      </c>
      <c r="D710" s="10"/>
      <c r="E710" s="10">
        <v>1.0649999999999999</v>
      </c>
      <c r="F710" s="10"/>
      <c r="G710" s="10">
        <v>0.95099999999999996</v>
      </c>
      <c r="H710" s="10">
        <v>1.0229999999999999</v>
      </c>
      <c r="I710" s="10">
        <v>0.94699999999999995</v>
      </c>
      <c r="J710" s="10">
        <v>1.34</v>
      </c>
      <c r="K710" s="10"/>
      <c r="L710" s="10">
        <f t="shared" ref="L710:L724" si="177">C710</f>
        <v>4.8059999999999997E-5</v>
      </c>
      <c r="M710" s="10"/>
      <c r="N710" s="10">
        <f t="shared" ref="N710:N724" si="178">B711-B710</f>
        <v>-1.1300000000000026</v>
      </c>
      <c r="O710" s="10">
        <f t="shared" ref="O710:O724" si="179">E711-E710</f>
        <v>-1.4999999999999902E-2</v>
      </c>
      <c r="P710" s="10"/>
      <c r="Q710" s="10">
        <f t="shared" ref="Q710:Q724" si="180">L711-L710</f>
        <v>-1.1299999999999977E-6</v>
      </c>
      <c r="R710" s="10">
        <f t="shared" ref="R710:R724" si="181">T711-T710</f>
        <v>-1500</v>
      </c>
      <c r="S710" s="10"/>
      <c r="T710" s="10">
        <f t="shared" ref="T710:T724" si="182">E710*10^5</f>
        <v>106500</v>
      </c>
      <c r="U710" s="10"/>
      <c r="V710" s="10">
        <f t="shared" ref="V710:V724" si="183">((AD711-AD710)/(AE711-AE710))</f>
        <v>0.59616589232521999</v>
      </c>
      <c r="W710" s="10"/>
      <c r="X710" s="10">
        <f t="shared" ref="X710:X724" si="184">LOG(E710)</f>
        <v>2.7349607774756507E-2</v>
      </c>
      <c r="Y710" s="10">
        <f t="shared" ref="Y710:Y724" si="185">LOG(B710)</f>
        <v>1.6817837664678814</v>
      </c>
      <c r="Z710" s="10"/>
      <c r="AA710" s="10">
        <f t="shared" ref="AA710:AA724" si="186">X711-X710</f>
        <v>-6.1603087048184152E-3</v>
      </c>
      <c r="AB710" s="10">
        <f t="shared" ref="AB710:AB724" si="187">Y711-Y710</f>
        <v>-1.0333212255386748E-2</v>
      </c>
      <c r="AC710" s="10"/>
      <c r="AD710" s="10">
        <f t="shared" ref="AD710:AD724" si="188">LOG(T710)</f>
        <v>5.0273496077747568</v>
      </c>
      <c r="AE710" s="10">
        <f t="shared" ref="AE710:AE724" si="189">LOG(C710)</f>
        <v>-4.3182162335321186</v>
      </c>
      <c r="AF710" s="10"/>
      <c r="AG710" s="10">
        <f t="shared" ref="AG710:AG724" si="190">AD711-AD710</f>
        <v>-6.1603087048185401E-3</v>
      </c>
      <c r="AH710" s="10">
        <f t="shared" ref="AH710:AH724" si="191">AE711-AE710</f>
        <v>-1.0333212255386748E-2</v>
      </c>
    </row>
    <row r="711" spans="1:34" x14ac:dyDescent="0.2">
      <c r="A711" s="10">
        <v>346</v>
      </c>
      <c r="B711" s="10">
        <v>46.93</v>
      </c>
      <c r="C711" s="10">
        <f t="shared" si="176"/>
        <v>4.693E-5</v>
      </c>
      <c r="D711" s="10"/>
      <c r="E711" s="10">
        <v>1.05</v>
      </c>
      <c r="F711" s="10"/>
      <c r="G711" s="10">
        <v>0.94299999999999995</v>
      </c>
      <c r="H711" s="10">
        <v>1.01</v>
      </c>
      <c r="I711" s="10">
        <v>0.94099999999999995</v>
      </c>
      <c r="J711" s="10">
        <v>1.3089999999999999</v>
      </c>
      <c r="K711" s="10"/>
      <c r="L711" s="10">
        <f t="shared" si="177"/>
        <v>4.693E-5</v>
      </c>
      <c r="M711" s="10"/>
      <c r="N711" s="10">
        <f t="shared" si="178"/>
        <v>-1.0399999999999991</v>
      </c>
      <c r="O711" s="10">
        <f t="shared" si="179"/>
        <v>-1.5000000000000124E-2</v>
      </c>
      <c r="P711" s="10"/>
      <c r="Q711" s="10">
        <f t="shared" si="180"/>
        <v>-1.0400000000000036E-6</v>
      </c>
      <c r="R711" s="10">
        <f t="shared" si="181"/>
        <v>-1500.0000000000146</v>
      </c>
      <c r="S711" s="10"/>
      <c r="T711" s="10">
        <f t="shared" si="182"/>
        <v>105000</v>
      </c>
      <c r="U711" s="10"/>
      <c r="V711" s="10">
        <f t="shared" si="183"/>
        <v>0.64207053817595361</v>
      </c>
      <c r="W711" s="10"/>
      <c r="X711" s="10">
        <f t="shared" si="184"/>
        <v>2.1189299069938092E-2</v>
      </c>
      <c r="Y711" s="10">
        <f t="shared" si="185"/>
        <v>1.6714505542124947</v>
      </c>
      <c r="Z711" s="10"/>
      <c r="AA711" s="10">
        <f t="shared" si="186"/>
        <v>-6.2489492770015677E-3</v>
      </c>
      <c r="AB711" s="10">
        <f t="shared" si="187"/>
        <v>-9.7324965178353651E-3</v>
      </c>
      <c r="AC711" s="10"/>
      <c r="AD711" s="10">
        <f t="shared" si="188"/>
        <v>5.0211892990699383</v>
      </c>
      <c r="AE711" s="10">
        <f t="shared" si="189"/>
        <v>-4.3285494457875053</v>
      </c>
      <c r="AF711" s="10"/>
      <c r="AG711" s="10">
        <f t="shared" si="190"/>
        <v>-6.2489492770021471E-3</v>
      </c>
      <c r="AH711" s="10">
        <f t="shared" si="191"/>
        <v>-9.7324965178353651E-3</v>
      </c>
    </row>
    <row r="712" spans="1:34" x14ac:dyDescent="0.2">
      <c r="A712" s="10">
        <v>347</v>
      </c>
      <c r="B712" s="10">
        <v>45.89</v>
      </c>
      <c r="C712" s="10">
        <f t="shared" si="176"/>
        <v>4.5889999999999996E-5</v>
      </c>
      <c r="D712" s="10"/>
      <c r="E712" s="10">
        <v>1.0349999999999999</v>
      </c>
      <c r="F712" s="10"/>
      <c r="G712" s="10">
        <v>0.93799999999999994</v>
      </c>
      <c r="H712" s="10">
        <v>1.002</v>
      </c>
      <c r="I712" s="10">
        <v>0.93</v>
      </c>
      <c r="J712" s="10">
        <v>1.272</v>
      </c>
      <c r="K712" s="10"/>
      <c r="L712" s="10">
        <f t="shared" si="177"/>
        <v>4.5889999999999996E-5</v>
      </c>
      <c r="M712" s="10"/>
      <c r="N712" s="10">
        <f t="shared" si="178"/>
        <v>-0.98000000000000398</v>
      </c>
      <c r="O712" s="10">
        <f t="shared" si="179"/>
        <v>-6.0000000000000053E-3</v>
      </c>
      <c r="P712" s="10"/>
      <c r="Q712" s="10">
        <f t="shared" si="180"/>
        <v>-9.8000000000000078E-7</v>
      </c>
      <c r="R712" s="10">
        <f t="shared" si="181"/>
        <v>-600</v>
      </c>
      <c r="S712" s="10"/>
      <c r="T712" s="10">
        <f t="shared" si="182"/>
        <v>103499.99999999999</v>
      </c>
      <c r="U712" s="10"/>
      <c r="V712" s="10">
        <f t="shared" si="183"/>
        <v>0.26933059430830764</v>
      </c>
      <c r="W712" s="10"/>
      <c r="X712" s="10">
        <f t="shared" si="184"/>
        <v>1.4940349792936524E-2</v>
      </c>
      <c r="Y712" s="10">
        <f t="shared" si="185"/>
        <v>1.6617180576946593</v>
      </c>
      <c r="Z712" s="10"/>
      <c r="AA712" s="10">
        <f t="shared" si="186"/>
        <v>-2.5249750305036314E-3</v>
      </c>
      <c r="AB712" s="10">
        <f t="shared" si="187"/>
        <v>-9.3750026319445734E-3</v>
      </c>
      <c r="AC712" s="10"/>
      <c r="AD712" s="10">
        <f t="shared" si="188"/>
        <v>5.0149403497929361</v>
      </c>
      <c r="AE712" s="10">
        <f t="shared" si="189"/>
        <v>-4.3382819423053407</v>
      </c>
      <c r="AF712" s="10"/>
      <c r="AG712" s="10">
        <f t="shared" si="190"/>
        <v>-2.52497503050364E-3</v>
      </c>
      <c r="AH712" s="10">
        <f t="shared" si="191"/>
        <v>-9.3750026319447954E-3</v>
      </c>
    </row>
    <row r="713" spans="1:34" x14ac:dyDescent="0.2">
      <c r="A713" s="10">
        <v>348</v>
      </c>
      <c r="B713" s="10">
        <v>44.91</v>
      </c>
      <c r="C713" s="10">
        <f t="shared" si="176"/>
        <v>4.4909999999999995E-5</v>
      </c>
      <c r="D713" s="10"/>
      <c r="E713" s="10">
        <v>1.0289999999999999</v>
      </c>
      <c r="F713" s="10"/>
      <c r="G713" s="10">
        <v>0.93300000000000005</v>
      </c>
      <c r="H713" s="10">
        <v>0.996</v>
      </c>
      <c r="I713" s="10">
        <v>0.92900000000000005</v>
      </c>
      <c r="J713" s="10">
        <v>1.2569999999999999</v>
      </c>
      <c r="K713" s="10"/>
      <c r="L713" s="10">
        <f t="shared" si="177"/>
        <v>4.4909999999999995E-5</v>
      </c>
      <c r="M713" s="10"/>
      <c r="N713" s="10">
        <f t="shared" si="178"/>
        <v>-0.88999999999999346</v>
      </c>
      <c r="O713" s="10">
        <f t="shared" si="179"/>
        <v>-6.0000000000000053E-3</v>
      </c>
      <c r="P713" s="10"/>
      <c r="Q713" s="10">
        <f t="shared" si="180"/>
        <v>-8.8999999999999317E-7</v>
      </c>
      <c r="R713" s="10">
        <f t="shared" si="181"/>
        <v>-600</v>
      </c>
      <c r="S713" s="10"/>
      <c r="T713" s="10">
        <f t="shared" si="182"/>
        <v>102899.99999999999</v>
      </c>
      <c r="U713" s="10"/>
      <c r="V713" s="10">
        <f t="shared" si="183"/>
        <v>0.29215876322849477</v>
      </c>
      <c r="W713" s="10"/>
      <c r="X713" s="10">
        <f t="shared" si="184"/>
        <v>1.2415374762432893E-2</v>
      </c>
      <c r="Y713" s="10">
        <f t="shared" si="185"/>
        <v>1.6523430550627147</v>
      </c>
      <c r="Z713" s="10"/>
      <c r="AA713" s="10">
        <f t="shared" si="186"/>
        <v>-2.5397410502727737E-3</v>
      </c>
      <c r="AB713" s="10">
        <f t="shared" si="187"/>
        <v>-8.6930168453855927E-3</v>
      </c>
      <c r="AC713" s="10"/>
      <c r="AD713" s="10">
        <f t="shared" si="188"/>
        <v>5.0124153747624325</v>
      </c>
      <c r="AE713" s="10">
        <f t="shared" si="189"/>
        <v>-4.3476569449372855</v>
      </c>
      <c r="AF713" s="10"/>
      <c r="AG713" s="10">
        <f t="shared" si="190"/>
        <v>-2.5397410502723261E-3</v>
      </c>
      <c r="AH713" s="10">
        <f t="shared" si="191"/>
        <v>-8.6930168453855927E-3</v>
      </c>
    </row>
    <row r="714" spans="1:34" x14ac:dyDescent="0.2">
      <c r="A714" s="10">
        <v>349</v>
      </c>
      <c r="B714" s="10">
        <v>44.02</v>
      </c>
      <c r="C714" s="10">
        <f t="shared" si="176"/>
        <v>4.4020000000000002E-5</v>
      </c>
      <c r="D714" s="10"/>
      <c r="E714" s="10">
        <v>1.0229999999999999</v>
      </c>
      <c r="F714" s="10"/>
      <c r="G714" s="10">
        <v>0.91900000000000004</v>
      </c>
      <c r="H714" s="10">
        <v>0.995</v>
      </c>
      <c r="I714" s="10">
        <v>0.92800000000000005</v>
      </c>
      <c r="J714" s="10">
        <v>1.25</v>
      </c>
      <c r="K714" s="10"/>
      <c r="L714" s="10">
        <f t="shared" si="177"/>
        <v>4.4020000000000002E-5</v>
      </c>
      <c r="M714" s="10"/>
      <c r="N714" s="10">
        <f t="shared" si="178"/>
        <v>-0.82000000000000028</v>
      </c>
      <c r="O714" s="10">
        <f t="shared" si="179"/>
        <v>-8.999999999999897E-3</v>
      </c>
      <c r="P714" s="10"/>
      <c r="Q714" s="10">
        <f t="shared" si="180"/>
        <v>-8.2000000000000231E-7</v>
      </c>
      <c r="R714" s="10">
        <f t="shared" si="181"/>
        <v>-899.99999999998545</v>
      </c>
      <c r="S714" s="10"/>
      <c r="T714" s="10">
        <f t="shared" si="182"/>
        <v>102299.99999999999</v>
      </c>
      <c r="U714" s="10"/>
      <c r="V714" s="10">
        <f t="shared" si="183"/>
        <v>0.46994143678334416</v>
      </c>
      <c r="W714" s="10"/>
      <c r="X714" s="10">
        <f t="shared" si="184"/>
        <v>9.8756337121601191E-3</v>
      </c>
      <c r="Y714" s="10">
        <f t="shared" si="185"/>
        <v>1.6436500382173291</v>
      </c>
      <c r="Z714" s="10"/>
      <c r="AA714" s="10">
        <f t="shared" si="186"/>
        <v>-3.8376787148429424E-3</v>
      </c>
      <c r="AB714" s="10">
        <f t="shared" si="187"/>
        <v>-8.1662914024169808E-3</v>
      </c>
      <c r="AC714" s="10"/>
      <c r="AD714" s="10">
        <f t="shared" si="188"/>
        <v>5.0098756337121602</v>
      </c>
      <c r="AE714" s="10">
        <f t="shared" si="189"/>
        <v>-4.3563499617826711</v>
      </c>
      <c r="AF714" s="10"/>
      <c r="AG714" s="10">
        <f t="shared" si="190"/>
        <v>-3.8376787148433067E-3</v>
      </c>
      <c r="AH714" s="10">
        <f t="shared" si="191"/>
        <v>-8.1662914024169808E-3</v>
      </c>
    </row>
    <row r="715" spans="1:34" x14ac:dyDescent="0.2">
      <c r="A715" s="10">
        <v>350</v>
      </c>
      <c r="B715" s="10">
        <v>43.2</v>
      </c>
      <c r="C715" s="10">
        <f t="shared" si="176"/>
        <v>4.32E-5</v>
      </c>
      <c r="D715" s="10"/>
      <c r="E715" s="10">
        <v>1.014</v>
      </c>
      <c r="F715" s="10"/>
      <c r="G715" s="10">
        <v>0.91100000000000003</v>
      </c>
      <c r="H715" s="10">
        <v>0.99399999999999999</v>
      </c>
      <c r="I715" s="10">
        <v>0.92600000000000005</v>
      </c>
      <c r="J715" s="10">
        <v>1.2230000000000001</v>
      </c>
      <c r="K715" s="10"/>
      <c r="L715" s="10">
        <f t="shared" si="177"/>
        <v>4.32E-5</v>
      </c>
      <c r="M715" s="10"/>
      <c r="N715" s="10">
        <f t="shared" si="178"/>
        <v>-0.75</v>
      </c>
      <c r="O715" s="10">
        <f t="shared" si="179"/>
        <v>-1.0000000000000009E-2</v>
      </c>
      <c r="P715" s="10"/>
      <c r="Q715" s="10">
        <f t="shared" si="180"/>
        <v>-7.499999999999979E-7</v>
      </c>
      <c r="R715" s="10">
        <f t="shared" si="181"/>
        <v>-1000</v>
      </c>
      <c r="S715" s="10"/>
      <c r="T715" s="10">
        <f t="shared" si="182"/>
        <v>101400</v>
      </c>
      <c r="U715" s="10"/>
      <c r="V715" s="10">
        <f t="shared" si="183"/>
        <v>0.56589700614242788</v>
      </c>
      <c r="W715" s="10"/>
      <c r="X715" s="10">
        <f t="shared" si="184"/>
        <v>6.0379549973171767E-3</v>
      </c>
      <c r="Y715" s="10">
        <f t="shared" si="185"/>
        <v>1.6354837468149122</v>
      </c>
      <c r="Z715" s="10"/>
      <c r="AA715" s="10">
        <f t="shared" si="186"/>
        <v>-4.3042421883166451E-3</v>
      </c>
      <c r="AB715" s="10">
        <f t="shared" si="187"/>
        <v>-7.6060522349405968E-3</v>
      </c>
      <c r="AC715" s="10"/>
      <c r="AD715" s="10">
        <f t="shared" si="188"/>
        <v>5.0060379549973169</v>
      </c>
      <c r="AE715" s="10">
        <f t="shared" si="189"/>
        <v>-4.3645162531850881</v>
      </c>
      <c r="AF715" s="10"/>
      <c r="AG715" s="10">
        <f t="shared" si="190"/>
        <v>-4.3042421883159321E-3</v>
      </c>
      <c r="AH715" s="10">
        <f t="shared" si="191"/>
        <v>-7.6060522349408188E-3</v>
      </c>
    </row>
    <row r="716" spans="1:34" x14ac:dyDescent="0.2">
      <c r="A716" s="10">
        <v>351</v>
      </c>
      <c r="B716" s="10">
        <v>42.45</v>
      </c>
      <c r="C716" s="10">
        <f t="shared" si="176"/>
        <v>4.2450000000000002E-5</v>
      </c>
      <c r="D716" s="10"/>
      <c r="E716" s="10">
        <v>1.004</v>
      </c>
      <c r="F716" s="10"/>
      <c r="G716" s="10">
        <v>0.91600000000000004</v>
      </c>
      <c r="H716" s="10">
        <v>0.98699999999999999</v>
      </c>
      <c r="I716" s="10">
        <v>0.91900000000000004</v>
      </c>
      <c r="J716" s="10">
        <v>1.1930000000000001</v>
      </c>
      <c r="K716" s="10"/>
      <c r="L716" s="10">
        <f t="shared" si="177"/>
        <v>4.2450000000000002E-5</v>
      </c>
      <c r="M716" s="10"/>
      <c r="N716" s="10">
        <f t="shared" si="178"/>
        <v>-0.66000000000000369</v>
      </c>
      <c r="O716" s="10">
        <f t="shared" si="179"/>
        <v>-2.0000000000000018E-3</v>
      </c>
      <c r="P716" s="10"/>
      <c r="Q716" s="10">
        <f t="shared" si="180"/>
        <v>-6.6000000000000385E-7</v>
      </c>
      <c r="R716" s="10">
        <f t="shared" si="181"/>
        <v>-200</v>
      </c>
      <c r="S716" s="10"/>
      <c r="T716" s="10">
        <f t="shared" si="182"/>
        <v>100400</v>
      </c>
      <c r="U716" s="10"/>
      <c r="V716" s="10">
        <f t="shared" si="183"/>
        <v>0.12725203818363084</v>
      </c>
      <c r="W716" s="10"/>
      <c r="X716" s="10">
        <f t="shared" si="184"/>
        <v>1.7337128090005314E-3</v>
      </c>
      <c r="Y716" s="10">
        <f t="shared" si="185"/>
        <v>1.6278776945799716</v>
      </c>
      <c r="Z716" s="10"/>
      <c r="AA716" s="10">
        <f t="shared" si="186"/>
        <v>-8.6599127777361811E-4</v>
      </c>
      <c r="AB716" s="10">
        <f t="shared" si="187"/>
        <v>-6.8053234363456561E-3</v>
      </c>
      <c r="AC716" s="10"/>
      <c r="AD716" s="10">
        <f t="shared" si="188"/>
        <v>5.0017337128090009</v>
      </c>
      <c r="AE716" s="10">
        <f t="shared" si="189"/>
        <v>-4.3721223054200289</v>
      </c>
      <c r="AF716" s="10"/>
      <c r="AG716" s="10">
        <f t="shared" si="190"/>
        <v>-8.6599127777375884E-4</v>
      </c>
      <c r="AH716" s="10">
        <f t="shared" si="191"/>
        <v>-6.805323436345212E-3</v>
      </c>
    </row>
    <row r="717" spans="1:34" x14ac:dyDescent="0.2">
      <c r="A717" s="10">
        <v>352</v>
      </c>
      <c r="B717" s="10">
        <v>41.79</v>
      </c>
      <c r="C717" s="10">
        <f t="shared" si="176"/>
        <v>4.1789999999999998E-5</v>
      </c>
      <c r="D717" s="10"/>
      <c r="E717" s="10">
        <v>1.002</v>
      </c>
      <c r="F717" s="10"/>
      <c r="G717" s="10">
        <v>0.91100000000000003</v>
      </c>
      <c r="H717" s="10">
        <v>0.98399999999999999</v>
      </c>
      <c r="I717" s="10">
        <v>0.91600000000000004</v>
      </c>
      <c r="J717" s="10">
        <v>1.1970000000000001</v>
      </c>
      <c r="K717" s="10"/>
      <c r="L717" s="10">
        <f t="shared" si="177"/>
        <v>4.1789999999999998E-5</v>
      </c>
      <c r="M717" s="10"/>
      <c r="N717" s="10">
        <f t="shared" si="178"/>
        <v>-0.58999999999999631</v>
      </c>
      <c r="O717" s="10">
        <f t="shared" si="179"/>
        <v>9.9999999999988987E-4</v>
      </c>
      <c r="P717" s="10"/>
      <c r="Q717" s="10">
        <f t="shared" si="180"/>
        <v>-5.8999999999999943E-7</v>
      </c>
      <c r="R717" s="10">
        <f t="shared" si="181"/>
        <v>99.999999999985448</v>
      </c>
      <c r="S717" s="10"/>
      <c r="T717" s="10">
        <f t="shared" si="182"/>
        <v>100200</v>
      </c>
      <c r="U717" s="10"/>
      <c r="V717" s="10">
        <f t="shared" si="183"/>
        <v>-7.0153944547031791E-2</v>
      </c>
      <c r="W717" s="10"/>
      <c r="X717" s="10">
        <f t="shared" si="184"/>
        <v>8.6772153122691327E-4</v>
      </c>
      <c r="Y717" s="10">
        <f t="shared" si="185"/>
        <v>1.6210723711436259</v>
      </c>
      <c r="Z717" s="10"/>
      <c r="AA717" s="10">
        <f t="shared" si="186"/>
        <v>4.3321148919115869E-4</v>
      </c>
      <c r="AB717" s="10">
        <f t="shared" si="187"/>
        <v>-6.1751551104913815E-3</v>
      </c>
      <c r="AC717" s="10"/>
      <c r="AD717" s="10">
        <f t="shared" si="188"/>
        <v>5.0008677215312272</v>
      </c>
      <c r="AE717" s="10">
        <f t="shared" si="189"/>
        <v>-4.3789276288563741</v>
      </c>
      <c r="AF717" s="10"/>
      <c r="AG717" s="10">
        <f t="shared" si="190"/>
        <v>4.3321148919073238E-4</v>
      </c>
      <c r="AH717" s="10">
        <f t="shared" si="191"/>
        <v>-6.1751551104913815E-3</v>
      </c>
    </row>
    <row r="718" spans="1:34" x14ac:dyDescent="0.2">
      <c r="A718" s="10">
        <v>353</v>
      </c>
      <c r="B718" s="10">
        <v>41.2</v>
      </c>
      <c r="C718" s="10">
        <f t="shared" si="176"/>
        <v>4.1199999999999999E-5</v>
      </c>
      <c r="D718" s="10"/>
      <c r="E718" s="10">
        <v>1.0029999999999999</v>
      </c>
      <c r="F718" s="10"/>
      <c r="G718" s="10">
        <v>0.90200000000000002</v>
      </c>
      <c r="H718" s="10">
        <v>0.98499999999999999</v>
      </c>
      <c r="I718" s="10">
        <v>0.91500000000000004</v>
      </c>
      <c r="J718" s="10">
        <v>1.21</v>
      </c>
      <c r="K718" s="10"/>
      <c r="L718" s="10">
        <f t="shared" si="177"/>
        <v>4.1199999999999999E-5</v>
      </c>
      <c r="M718" s="10"/>
      <c r="N718" s="10">
        <f t="shared" si="178"/>
        <v>-0.51000000000000512</v>
      </c>
      <c r="O718" s="10">
        <f t="shared" si="179"/>
        <v>-4.9999999999998934E-3</v>
      </c>
      <c r="P718" s="10"/>
      <c r="Q718" s="10">
        <f t="shared" si="180"/>
        <v>-5.100000000000002E-7</v>
      </c>
      <c r="R718" s="10">
        <f t="shared" si="181"/>
        <v>-499.99999999998545</v>
      </c>
      <c r="S718" s="10"/>
      <c r="T718" s="10">
        <f t="shared" si="182"/>
        <v>100299.99999999999</v>
      </c>
      <c r="U718" s="10"/>
      <c r="V718" s="10">
        <f t="shared" si="183"/>
        <v>0.40121660583347729</v>
      </c>
      <c r="W718" s="10"/>
      <c r="X718" s="10">
        <f t="shared" si="184"/>
        <v>1.300933020418072E-3</v>
      </c>
      <c r="Y718" s="10">
        <f t="shared" si="185"/>
        <v>1.6148972160331345</v>
      </c>
      <c r="Z718" s="10"/>
      <c r="AA718" s="10">
        <f t="shared" si="186"/>
        <v>-2.1703917330469632E-3</v>
      </c>
      <c r="AB718" s="10">
        <f t="shared" si="187"/>
        <v>-5.4095261798492444E-3</v>
      </c>
      <c r="AC718" s="10"/>
      <c r="AD718" s="10">
        <f t="shared" si="188"/>
        <v>5.0013009330204179</v>
      </c>
      <c r="AE718" s="10">
        <f t="shared" si="189"/>
        <v>-4.3851027839668655</v>
      </c>
      <c r="AF718" s="10"/>
      <c r="AG718" s="10">
        <f t="shared" si="190"/>
        <v>-2.1703917330464506E-3</v>
      </c>
      <c r="AH718" s="10">
        <f t="shared" si="191"/>
        <v>-5.4095261798492444E-3</v>
      </c>
    </row>
    <row r="719" spans="1:34" x14ac:dyDescent="0.2">
      <c r="A719" s="10">
        <v>354</v>
      </c>
      <c r="B719" s="10">
        <v>40.69</v>
      </c>
      <c r="C719" s="10">
        <f t="shared" si="176"/>
        <v>4.0689999999999998E-5</v>
      </c>
      <c r="D719" s="10"/>
      <c r="E719" s="10">
        <v>0.998</v>
      </c>
      <c r="F719" s="10"/>
      <c r="G719" s="10">
        <v>0.90200000000000002</v>
      </c>
      <c r="H719" s="10">
        <v>0.98399999999999999</v>
      </c>
      <c r="I719" s="10">
        <v>0.91100000000000003</v>
      </c>
      <c r="J719" s="10">
        <v>1.1930000000000001</v>
      </c>
      <c r="K719" s="10"/>
      <c r="L719" s="10">
        <f t="shared" si="177"/>
        <v>4.0689999999999998E-5</v>
      </c>
      <c r="M719" s="10"/>
      <c r="N719" s="10">
        <f t="shared" si="178"/>
        <v>-0.42999999999999972</v>
      </c>
      <c r="O719" s="10">
        <f t="shared" si="179"/>
        <v>-1.0000000000000009E-2</v>
      </c>
      <c r="P719" s="10"/>
      <c r="Q719" s="10">
        <f t="shared" si="180"/>
        <v>-4.3000000000000097E-7</v>
      </c>
      <c r="R719" s="10">
        <f t="shared" si="181"/>
        <v>-1000</v>
      </c>
      <c r="S719" s="10"/>
      <c r="T719" s="10">
        <f t="shared" si="182"/>
        <v>99800</v>
      </c>
      <c r="U719" s="10"/>
      <c r="V719" s="10">
        <f t="shared" si="183"/>
        <v>0.94791356648287572</v>
      </c>
      <c r="W719" s="10"/>
      <c r="X719" s="10">
        <f t="shared" si="184"/>
        <v>-8.6945871262889137E-4</v>
      </c>
      <c r="Y719" s="10">
        <f t="shared" si="185"/>
        <v>1.6094876898532853</v>
      </c>
      <c r="Z719" s="10"/>
      <c r="AA719" s="10">
        <f t="shared" si="186"/>
        <v>-4.3735966997429914E-3</v>
      </c>
      <c r="AB719" s="10">
        <f t="shared" si="187"/>
        <v>-4.6139193006495827E-3</v>
      </c>
      <c r="AC719" s="10"/>
      <c r="AD719" s="10">
        <f t="shared" si="188"/>
        <v>4.9991305412873714</v>
      </c>
      <c r="AE719" s="10">
        <f t="shared" si="189"/>
        <v>-4.3905123101467147</v>
      </c>
      <c r="AF719" s="10"/>
      <c r="AG719" s="10">
        <f t="shared" si="190"/>
        <v>-4.3735966997431319E-3</v>
      </c>
      <c r="AH719" s="10">
        <f t="shared" si="191"/>
        <v>-4.6139193006498047E-3</v>
      </c>
    </row>
    <row r="720" spans="1:34" x14ac:dyDescent="0.2">
      <c r="A720" s="10">
        <v>355</v>
      </c>
      <c r="B720" s="10">
        <v>40.26</v>
      </c>
      <c r="C720" s="10">
        <f t="shared" si="176"/>
        <v>4.0259999999999997E-5</v>
      </c>
      <c r="D720" s="10"/>
      <c r="E720" s="10">
        <v>0.98799999999999999</v>
      </c>
      <c r="F720" s="10"/>
      <c r="G720" s="10">
        <v>0.9</v>
      </c>
      <c r="H720" s="10">
        <v>0.98</v>
      </c>
      <c r="I720" s="10">
        <v>0.91</v>
      </c>
      <c r="J720" s="10">
        <v>1.161</v>
      </c>
      <c r="K720" s="10"/>
      <c r="L720" s="10">
        <f t="shared" si="177"/>
        <v>4.0259999999999997E-5</v>
      </c>
      <c r="M720" s="10"/>
      <c r="N720" s="10">
        <f t="shared" si="178"/>
        <v>-0.35999999999999943</v>
      </c>
      <c r="O720" s="10">
        <f t="shared" si="179"/>
        <v>-3.0000000000000027E-3</v>
      </c>
      <c r="P720" s="10"/>
      <c r="Q720" s="10">
        <f t="shared" si="180"/>
        <v>-3.6000000000000333E-7</v>
      </c>
      <c r="R720" s="10">
        <f t="shared" si="181"/>
        <v>-300</v>
      </c>
      <c r="S720" s="10"/>
      <c r="T720" s="10">
        <f t="shared" si="182"/>
        <v>98800</v>
      </c>
      <c r="U720" s="10"/>
      <c r="V720" s="10">
        <f t="shared" si="183"/>
        <v>0.33856868918451677</v>
      </c>
      <c r="W720" s="10"/>
      <c r="X720" s="10">
        <f t="shared" si="184"/>
        <v>-5.2430554123718831E-3</v>
      </c>
      <c r="Y720" s="10">
        <f t="shared" si="185"/>
        <v>1.6048737705526357</v>
      </c>
      <c r="Z720" s="10"/>
      <c r="AA720" s="10">
        <f t="shared" si="186"/>
        <v>-1.3207140900163908E-3</v>
      </c>
      <c r="AB720" s="10">
        <f t="shared" si="187"/>
        <v>-3.900874865887527E-3</v>
      </c>
      <c r="AC720" s="10"/>
      <c r="AD720" s="10">
        <f t="shared" si="188"/>
        <v>4.9947569445876283</v>
      </c>
      <c r="AE720" s="10">
        <f t="shared" si="189"/>
        <v>-4.3951262294473645</v>
      </c>
      <c r="AF720" s="10"/>
      <c r="AG720" s="10">
        <f t="shared" si="190"/>
        <v>-1.3207140900162173E-3</v>
      </c>
      <c r="AH720" s="10">
        <f t="shared" si="191"/>
        <v>-3.9008748658870829E-3</v>
      </c>
    </row>
    <row r="721" spans="1:34" x14ac:dyDescent="0.2">
      <c r="A721" s="10">
        <v>356</v>
      </c>
      <c r="B721" s="10">
        <v>39.9</v>
      </c>
      <c r="C721" s="10">
        <f t="shared" si="176"/>
        <v>3.9899999999999994E-5</v>
      </c>
      <c r="D721" s="10"/>
      <c r="E721" s="10">
        <v>0.98499999999999999</v>
      </c>
      <c r="F721" s="10"/>
      <c r="G721" s="10">
        <v>0.89600000000000002</v>
      </c>
      <c r="H721" s="10">
        <v>0.97499999999999998</v>
      </c>
      <c r="I721" s="10">
        <v>0.90700000000000003</v>
      </c>
      <c r="J721" s="10">
        <v>1.1619999999999999</v>
      </c>
      <c r="K721" s="10"/>
      <c r="L721" s="10">
        <f t="shared" si="177"/>
        <v>3.9899999999999994E-5</v>
      </c>
      <c r="M721" s="10"/>
      <c r="N721" s="10">
        <f t="shared" si="178"/>
        <v>-0.26999999999999602</v>
      </c>
      <c r="O721" s="10">
        <f t="shared" si="179"/>
        <v>1.2000000000000011E-2</v>
      </c>
      <c r="P721" s="10"/>
      <c r="Q721" s="10">
        <f t="shared" si="180"/>
        <v>-2.6999999999999572E-7</v>
      </c>
      <c r="R721" s="10">
        <f t="shared" si="181"/>
        <v>1200</v>
      </c>
      <c r="S721" s="10"/>
      <c r="T721" s="10">
        <f t="shared" si="182"/>
        <v>98500</v>
      </c>
      <c r="U721" s="10"/>
      <c r="V721" s="10">
        <f t="shared" si="183"/>
        <v>-1.783398727319806</v>
      </c>
      <c r="W721" s="10"/>
      <c r="X721" s="10">
        <f t="shared" si="184"/>
        <v>-6.5637695023882739E-3</v>
      </c>
      <c r="Y721" s="10">
        <f t="shared" si="185"/>
        <v>1.6009728956867482</v>
      </c>
      <c r="Z721" s="10"/>
      <c r="AA721" s="10">
        <f t="shared" si="186"/>
        <v>5.2589278140439929E-3</v>
      </c>
      <c r="AB721" s="10">
        <f t="shared" si="187"/>
        <v>-2.9488233525585272E-3</v>
      </c>
      <c r="AC721" s="10"/>
      <c r="AD721" s="10">
        <f t="shared" si="188"/>
        <v>4.9934362304976121</v>
      </c>
      <c r="AE721" s="10">
        <f t="shared" si="189"/>
        <v>-4.3990271043132516</v>
      </c>
      <c r="AF721" s="10"/>
      <c r="AG721" s="10">
        <f t="shared" si="190"/>
        <v>5.2589278140438012E-3</v>
      </c>
      <c r="AH721" s="10">
        <f t="shared" si="191"/>
        <v>-2.9488233525585272E-3</v>
      </c>
    </row>
    <row r="722" spans="1:34" x14ac:dyDescent="0.2">
      <c r="A722" s="10">
        <v>357</v>
      </c>
      <c r="B722" s="10">
        <v>39.630000000000003</v>
      </c>
      <c r="C722" s="10">
        <f t="shared" si="176"/>
        <v>3.9629999999999998E-5</v>
      </c>
      <c r="D722" s="10"/>
      <c r="E722" s="10">
        <v>0.997</v>
      </c>
      <c r="F722" s="10"/>
      <c r="G722" s="10">
        <v>0.89100000000000001</v>
      </c>
      <c r="H722" s="10">
        <v>0.96799999999999997</v>
      </c>
      <c r="I722" s="10">
        <v>0.90600000000000003</v>
      </c>
      <c r="J722" s="10">
        <v>1.222</v>
      </c>
      <c r="K722" s="10"/>
      <c r="L722" s="10">
        <f t="shared" si="177"/>
        <v>3.9629999999999998E-5</v>
      </c>
      <c r="M722" s="10"/>
      <c r="N722" s="10">
        <f t="shared" si="178"/>
        <v>-0.20000000000000284</v>
      </c>
      <c r="O722" s="10">
        <f t="shared" si="179"/>
        <v>9.000000000000008E-3</v>
      </c>
      <c r="P722" s="10"/>
      <c r="Q722" s="10">
        <f t="shared" si="180"/>
        <v>-1.9999999999999809E-7</v>
      </c>
      <c r="R722" s="10">
        <f t="shared" si="181"/>
        <v>900</v>
      </c>
      <c r="S722" s="10"/>
      <c r="T722" s="10">
        <f t="shared" si="182"/>
        <v>99700</v>
      </c>
      <c r="U722" s="10"/>
      <c r="V722" s="10">
        <f t="shared" si="183"/>
        <v>-1.7761938859941229</v>
      </c>
      <c r="W722" s="10"/>
      <c r="X722" s="10">
        <f t="shared" si="184"/>
        <v>-1.3048416883442813E-3</v>
      </c>
      <c r="Y722" s="10">
        <f t="shared" si="185"/>
        <v>1.5980240723341896</v>
      </c>
      <c r="Z722" s="10"/>
      <c r="AA722" s="10">
        <f t="shared" si="186"/>
        <v>3.9028224082528762E-3</v>
      </c>
      <c r="AB722" s="10">
        <f t="shared" si="187"/>
        <v>-2.1972952609665697E-3</v>
      </c>
      <c r="AC722" s="10"/>
      <c r="AD722" s="10">
        <f t="shared" si="188"/>
        <v>4.9986951583116559</v>
      </c>
      <c r="AE722" s="10">
        <f t="shared" si="189"/>
        <v>-4.4019759276658101</v>
      </c>
      <c r="AF722" s="10"/>
      <c r="AG722" s="10">
        <f t="shared" si="190"/>
        <v>3.9028224082526819E-3</v>
      </c>
      <c r="AH722" s="10">
        <f t="shared" si="191"/>
        <v>-2.1972952609665697E-3</v>
      </c>
    </row>
    <row r="723" spans="1:34" x14ac:dyDescent="0.2">
      <c r="A723" s="10">
        <v>358</v>
      </c>
      <c r="B723" s="10">
        <v>39.43</v>
      </c>
      <c r="C723" s="10">
        <f t="shared" si="176"/>
        <v>3.943E-5</v>
      </c>
      <c r="D723" s="10"/>
      <c r="E723" s="10">
        <v>1.006</v>
      </c>
      <c r="F723" s="10"/>
      <c r="G723" s="10">
        <v>0.88500000000000001</v>
      </c>
      <c r="H723" s="10">
        <v>0.96</v>
      </c>
      <c r="I723" s="10">
        <v>0.89800000000000002</v>
      </c>
      <c r="J723" s="10">
        <v>1.2789999999999999</v>
      </c>
      <c r="K723" s="10"/>
      <c r="L723" s="10">
        <f t="shared" si="177"/>
        <v>3.943E-5</v>
      </c>
      <c r="M723" s="10"/>
      <c r="N723" s="10">
        <f t="shared" si="178"/>
        <v>-0.11999999999999744</v>
      </c>
      <c r="O723" s="10">
        <f t="shared" si="179"/>
        <v>-1.0000000000001119E-3</v>
      </c>
      <c r="P723" s="10"/>
      <c r="Q723" s="10">
        <f t="shared" si="180"/>
        <v>-1.1999999999999885E-7</v>
      </c>
      <c r="R723" s="10">
        <f t="shared" si="181"/>
        <v>-100.00000000001455</v>
      </c>
      <c r="S723" s="10"/>
      <c r="T723" s="10">
        <f t="shared" si="182"/>
        <v>100600</v>
      </c>
      <c r="U723" s="10"/>
      <c r="V723" s="10">
        <f t="shared" si="183"/>
        <v>0.32628851951754689</v>
      </c>
      <c r="W723" s="10"/>
      <c r="X723" s="10">
        <f t="shared" si="184"/>
        <v>2.5979807199085947E-3</v>
      </c>
      <c r="Y723" s="10">
        <f t="shared" si="185"/>
        <v>1.5958267770732231</v>
      </c>
      <c r="Z723" s="10"/>
      <c r="AA723" s="10">
        <f t="shared" si="186"/>
        <v>-4.3191896340096436E-4</v>
      </c>
      <c r="AB723" s="10">
        <f t="shared" si="187"/>
        <v>-1.3237332531339518E-3</v>
      </c>
      <c r="AC723" s="10"/>
      <c r="AD723" s="10">
        <f t="shared" si="188"/>
        <v>5.0025979807199086</v>
      </c>
      <c r="AE723" s="10">
        <f t="shared" si="189"/>
        <v>-4.4041732229267767</v>
      </c>
      <c r="AF723" s="10"/>
      <c r="AG723" s="10">
        <f t="shared" si="190"/>
        <v>-4.3191896340122327E-4</v>
      </c>
      <c r="AH723" s="10">
        <f t="shared" si="191"/>
        <v>-1.3237332531339518E-3</v>
      </c>
    </row>
    <row r="724" spans="1:34" x14ac:dyDescent="0.2">
      <c r="A724" s="10">
        <v>359</v>
      </c>
      <c r="B724" s="10">
        <v>39.31</v>
      </c>
      <c r="C724" s="10">
        <f t="shared" si="176"/>
        <v>3.9310000000000001E-5</v>
      </c>
      <c r="D724" s="10"/>
      <c r="E724" s="10">
        <v>1.0049999999999999</v>
      </c>
      <c r="F724" s="10"/>
      <c r="G724" s="10">
        <v>0.88</v>
      </c>
      <c r="H724" s="10">
        <v>0.95399999999999996</v>
      </c>
      <c r="I724" s="10">
        <v>0.89200000000000002</v>
      </c>
      <c r="J724" s="10">
        <v>1.2929999999999999</v>
      </c>
      <c r="K724" s="10"/>
      <c r="L724" s="10">
        <f t="shared" si="177"/>
        <v>3.9310000000000001E-5</v>
      </c>
      <c r="M724" s="10"/>
      <c r="N724" s="10">
        <f t="shared" si="178"/>
        <v>-39.31</v>
      </c>
      <c r="O724" s="10">
        <f t="shared" si="179"/>
        <v>-1.0049999999999999</v>
      </c>
      <c r="P724" s="10"/>
      <c r="Q724" s="10">
        <f t="shared" si="180"/>
        <v>-3.9310000000000001E-5</v>
      </c>
      <c r="R724" s="10">
        <f t="shared" si="181"/>
        <v>-100499.99999999999</v>
      </c>
      <c r="S724" s="10"/>
      <c r="T724" s="10">
        <f t="shared" si="182"/>
        <v>100499.99999999999</v>
      </c>
      <c r="U724" s="10"/>
      <c r="V724" s="10">
        <f t="shared" si="183"/>
        <v>-1.1354374118315087</v>
      </c>
      <c r="W724" s="10"/>
      <c r="X724" s="10">
        <f t="shared" si="184"/>
        <v>2.1660617565076304E-3</v>
      </c>
      <c r="Y724" s="10">
        <f t="shared" si="185"/>
        <v>1.5945030438200891</v>
      </c>
      <c r="Z724" s="10"/>
      <c r="AA724" s="10">
        <f t="shared" si="186"/>
        <v>-2.1660617565076304E-3</v>
      </c>
      <c r="AB724" s="10">
        <f t="shared" si="187"/>
        <v>-1.5945030438200891</v>
      </c>
      <c r="AC724" s="10"/>
      <c r="AD724" s="10">
        <f t="shared" si="188"/>
        <v>5.0021660617565074</v>
      </c>
      <c r="AE724" s="10">
        <f t="shared" si="189"/>
        <v>-4.4054969561799107</v>
      </c>
      <c r="AF724" s="10"/>
      <c r="AG724" s="10">
        <f t="shared" si="190"/>
        <v>-5.0021660617565074</v>
      </c>
      <c r="AH724" s="10">
        <f t="shared" si="191"/>
        <v>4.4054969561799107</v>
      </c>
    </row>
    <row r="725" spans="1:34" x14ac:dyDescent="0.2">
      <c r="F725" s="10"/>
    </row>
  </sheetData>
  <mergeCells count="3">
    <mergeCell ref="A1:E1"/>
    <mergeCell ref="B3:C3"/>
    <mergeCell ref="G3:J3"/>
  </mergeCells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rgb="FFFFFF00"/>
  </sheetPr>
  <dimension ref="A1:AP724"/>
  <sheetViews>
    <sheetView workbookViewId="0">
      <selection activeCell="L5" sqref="L5"/>
    </sheetView>
  </sheetViews>
  <sheetFormatPr defaultRowHeight="12.75" x14ac:dyDescent="0.2"/>
  <cols>
    <col min="1" max="1" width="13.140625" customWidth="1"/>
    <col min="2" max="2" width="11.28515625" customWidth="1"/>
    <col min="3" max="3" width="11.42578125" customWidth="1"/>
    <col min="4" max="4" width="3.7109375" style="24" customWidth="1"/>
    <col min="5" max="5" width="9.140625" style="24" customWidth="1"/>
    <col min="6" max="6" width="3.7109375" customWidth="1"/>
    <col min="11" max="11" width="3.7109375" customWidth="1"/>
    <col min="12" max="12" width="12.28515625" customWidth="1"/>
    <col min="13" max="13" width="3.7109375" customWidth="1"/>
    <col min="16" max="16" width="3.7109375" customWidth="1"/>
    <col min="18" max="18" width="9.28515625" customWidth="1"/>
    <col min="19" max="19" width="3.7109375" customWidth="1"/>
    <col min="20" max="20" width="12.42578125" customWidth="1"/>
    <col min="21" max="21" width="3.7109375" customWidth="1"/>
    <col min="22" max="22" width="9.140625" customWidth="1"/>
    <col min="23" max="23" width="3.7109375" customWidth="1"/>
    <col min="24" max="24" width="9.7109375" customWidth="1"/>
    <col min="26" max="26" width="3.7109375" customWidth="1"/>
    <col min="27" max="27" width="11.85546875" customWidth="1"/>
    <col min="28" max="28" width="10.7109375" customWidth="1"/>
    <col min="29" max="29" width="3.7109375" customWidth="1"/>
    <col min="32" max="32" width="3.7109375" customWidth="1"/>
    <col min="33" max="33" width="10.28515625" customWidth="1"/>
    <col min="34" max="34" width="11.28515625" customWidth="1"/>
  </cols>
  <sheetData>
    <row r="1" spans="1:42" x14ac:dyDescent="0.2">
      <c r="A1" s="42" t="s">
        <v>280</v>
      </c>
      <c r="B1" s="43"/>
      <c r="C1" s="44"/>
      <c r="D1" s="37"/>
      <c r="E1" s="37"/>
      <c r="F1" s="35"/>
      <c r="AJ1" t="s">
        <v>9</v>
      </c>
      <c r="AK1" t="s">
        <v>10</v>
      </c>
      <c r="AL1" t="s">
        <v>11</v>
      </c>
      <c r="AM1" t="s">
        <v>3</v>
      </c>
      <c r="AN1" t="s">
        <v>4</v>
      </c>
      <c r="AO1" t="s">
        <v>5</v>
      </c>
      <c r="AP1" t="s">
        <v>6</v>
      </c>
    </row>
    <row r="2" spans="1:42" ht="15" x14ac:dyDescent="0.2">
      <c r="A2" s="25" t="s">
        <v>281</v>
      </c>
      <c r="B2" s="23" t="s">
        <v>282</v>
      </c>
      <c r="C2" s="22">
        <v>1600</v>
      </c>
      <c r="D2" s="38"/>
      <c r="E2" s="38"/>
      <c r="F2" s="22"/>
      <c r="AJ2" t="s">
        <v>12</v>
      </c>
      <c r="AK2" t="s">
        <v>13</v>
      </c>
      <c r="AL2">
        <v>65.989999999999995</v>
      </c>
      <c r="AM2">
        <v>65</v>
      </c>
      <c r="AN2">
        <v>68.02</v>
      </c>
      <c r="AO2">
        <v>67</v>
      </c>
      <c r="AP2">
        <v>63.94</v>
      </c>
    </row>
    <row r="3" spans="1:42" ht="15" x14ac:dyDescent="0.2">
      <c r="A3" s="26" t="s">
        <v>276</v>
      </c>
      <c r="B3" s="45">
        <v>5000</v>
      </c>
      <c r="C3" s="46"/>
      <c r="D3" s="28"/>
      <c r="E3" s="28"/>
      <c r="F3" s="23"/>
      <c r="G3" s="50" t="s">
        <v>285</v>
      </c>
      <c r="H3" s="51"/>
      <c r="I3" s="51"/>
      <c r="J3" s="52"/>
      <c r="AJ3" t="s">
        <v>14</v>
      </c>
      <c r="AK3" t="s">
        <v>13</v>
      </c>
      <c r="AL3">
        <v>67.007999999999996</v>
      </c>
      <c r="AM3">
        <v>66.063999999999993</v>
      </c>
      <c r="AN3">
        <v>68.909000000000006</v>
      </c>
      <c r="AO3">
        <v>68.135999999999996</v>
      </c>
      <c r="AP3">
        <v>64.923000000000002</v>
      </c>
    </row>
    <row r="4" spans="1:42" x14ac:dyDescent="0.2">
      <c r="A4" s="19" t="s">
        <v>0</v>
      </c>
      <c r="B4" s="19" t="s">
        <v>1</v>
      </c>
      <c r="C4" s="20" t="s">
        <v>265</v>
      </c>
      <c r="D4" s="30"/>
      <c r="E4" s="20" t="s">
        <v>291</v>
      </c>
      <c r="F4" s="30"/>
      <c r="G4" s="31" t="s">
        <v>3</v>
      </c>
      <c r="H4" s="31" t="s">
        <v>4</v>
      </c>
      <c r="I4" s="31" t="s">
        <v>5</v>
      </c>
      <c r="J4" s="31" t="s">
        <v>6</v>
      </c>
      <c r="K4" s="53"/>
      <c r="L4" s="20" t="s">
        <v>275</v>
      </c>
      <c r="N4" s="20" t="s">
        <v>270</v>
      </c>
      <c r="O4" s="20" t="s">
        <v>271</v>
      </c>
      <c r="P4" s="11"/>
      <c r="Q4" s="20" t="s">
        <v>272</v>
      </c>
      <c r="R4" s="20" t="s">
        <v>273</v>
      </c>
      <c r="S4" s="11"/>
      <c r="T4" s="20" t="s">
        <v>266</v>
      </c>
      <c r="U4" s="11"/>
      <c r="V4" s="19" t="s">
        <v>261</v>
      </c>
      <c r="W4" s="10"/>
      <c r="X4" s="20" t="s">
        <v>274</v>
      </c>
      <c r="Y4" s="20" t="s">
        <v>268</v>
      </c>
      <c r="Z4" s="11"/>
      <c r="AA4" s="20" t="s">
        <v>278</v>
      </c>
      <c r="AB4" s="20" t="s">
        <v>279</v>
      </c>
      <c r="AC4" s="11"/>
      <c r="AD4" s="20" t="s">
        <v>267</v>
      </c>
      <c r="AE4" s="20" t="s">
        <v>269</v>
      </c>
      <c r="AF4" s="30"/>
      <c r="AG4" s="20" t="s">
        <v>287</v>
      </c>
      <c r="AH4" s="20" t="s">
        <v>288</v>
      </c>
      <c r="AJ4" t="s">
        <v>15</v>
      </c>
      <c r="AK4" t="s">
        <v>13</v>
      </c>
      <c r="AL4">
        <v>7.024</v>
      </c>
      <c r="AM4">
        <v>7.3920000000000003</v>
      </c>
      <c r="AN4">
        <v>6.5330000000000004</v>
      </c>
      <c r="AO4">
        <v>6.62</v>
      </c>
      <c r="AP4">
        <v>6.819</v>
      </c>
    </row>
    <row r="5" spans="1:42" x14ac:dyDescent="0.2">
      <c r="A5">
        <v>-360</v>
      </c>
      <c r="B5">
        <v>39.270000000000003</v>
      </c>
      <c r="C5">
        <f>B5*10^-6</f>
        <v>3.9270000000000002E-5</v>
      </c>
      <c r="E5">
        <v>0.92100000000000004</v>
      </c>
      <c r="G5">
        <v>0.78500000000000003</v>
      </c>
      <c r="H5">
        <v>0.872</v>
      </c>
      <c r="I5">
        <v>0.81100000000000005</v>
      </c>
      <c r="J5">
        <v>1.218</v>
      </c>
      <c r="AJ5" t="s">
        <v>16</v>
      </c>
      <c r="AK5" t="s">
        <v>13</v>
      </c>
      <c r="AL5">
        <v>86.253</v>
      </c>
      <c r="AM5">
        <v>86.046999999999997</v>
      </c>
      <c r="AN5">
        <v>85.1</v>
      </c>
      <c r="AO5">
        <v>84.427000000000007</v>
      </c>
      <c r="AP5">
        <v>86.253</v>
      </c>
    </row>
    <row r="6" spans="1:42" x14ac:dyDescent="0.2">
      <c r="A6">
        <v>-359</v>
      </c>
      <c r="B6">
        <v>39.31</v>
      </c>
      <c r="C6">
        <f t="shared" ref="C6:C69" si="0">B6*10^-6</f>
        <v>3.9310000000000001E-5</v>
      </c>
      <c r="E6">
        <v>0.873</v>
      </c>
      <c r="G6">
        <v>0.75800000000000001</v>
      </c>
      <c r="H6">
        <v>0.84299999999999997</v>
      </c>
      <c r="I6">
        <v>0.78</v>
      </c>
      <c r="J6">
        <v>1.1120000000000001</v>
      </c>
      <c r="AJ6" t="s">
        <v>17</v>
      </c>
      <c r="AK6" t="s">
        <v>13</v>
      </c>
      <c r="AL6">
        <v>43.186999999999998</v>
      </c>
      <c r="AM6">
        <v>43.186999999999998</v>
      </c>
      <c r="AN6">
        <v>50.62</v>
      </c>
      <c r="AO6">
        <v>49.067</v>
      </c>
      <c r="AP6">
        <v>44.067</v>
      </c>
    </row>
    <row r="7" spans="1:42" x14ac:dyDescent="0.2">
      <c r="A7">
        <v>-358</v>
      </c>
      <c r="B7">
        <v>39.43</v>
      </c>
      <c r="C7">
        <f t="shared" si="0"/>
        <v>3.943E-5</v>
      </c>
      <c r="E7">
        <v>0.83499999999999996</v>
      </c>
      <c r="G7">
        <v>0.73</v>
      </c>
      <c r="H7">
        <v>0.81200000000000006</v>
      </c>
      <c r="I7">
        <v>0.747</v>
      </c>
      <c r="J7">
        <v>1.0509999999999999</v>
      </c>
      <c r="AJ7" t="s">
        <v>18</v>
      </c>
      <c r="AK7" t="s">
        <v>19</v>
      </c>
      <c r="AL7">
        <v>10.481999999999999</v>
      </c>
      <c r="AM7">
        <v>11.19</v>
      </c>
      <c r="AN7">
        <v>9.4809999999999999</v>
      </c>
      <c r="AO7">
        <v>9.7159999999999993</v>
      </c>
      <c r="AP7">
        <v>10.504</v>
      </c>
    </row>
    <row r="8" spans="1:42" x14ac:dyDescent="0.2">
      <c r="A8">
        <v>-357</v>
      </c>
      <c r="B8">
        <v>39.630000000000003</v>
      </c>
      <c r="C8">
        <f t="shared" si="0"/>
        <v>3.9629999999999998E-5</v>
      </c>
      <c r="E8">
        <v>0.80500000000000005</v>
      </c>
      <c r="G8">
        <v>0.69399999999999995</v>
      </c>
      <c r="H8">
        <v>0.78100000000000003</v>
      </c>
      <c r="I8">
        <v>0.71599999999999997</v>
      </c>
      <c r="J8">
        <v>1.028</v>
      </c>
      <c r="AJ8" t="s">
        <v>20</v>
      </c>
      <c r="AK8" t="s">
        <v>19</v>
      </c>
      <c r="AL8">
        <v>64.45</v>
      </c>
      <c r="AM8">
        <v>65.37</v>
      </c>
      <c r="AN8">
        <v>73.459999999999994</v>
      </c>
      <c r="AO8">
        <v>72.013000000000005</v>
      </c>
      <c r="AP8">
        <v>67.875</v>
      </c>
    </row>
    <row r="9" spans="1:42" x14ac:dyDescent="0.2">
      <c r="A9">
        <v>-356</v>
      </c>
      <c r="B9">
        <v>39.9</v>
      </c>
      <c r="C9">
        <f t="shared" si="0"/>
        <v>3.9899999999999994E-5</v>
      </c>
      <c r="E9">
        <v>0.77100000000000002</v>
      </c>
      <c r="G9">
        <v>0.66200000000000003</v>
      </c>
      <c r="H9">
        <v>0.748</v>
      </c>
      <c r="I9">
        <v>0.68</v>
      </c>
      <c r="J9">
        <v>0.99299999999999999</v>
      </c>
      <c r="AJ9" t="s">
        <v>57</v>
      </c>
      <c r="AK9" t="s">
        <v>22</v>
      </c>
      <c r="AL9">
        <v>18.449000000000002</v>
      </c>
      <c r="AM9">
        <v>18.8</v>
      </c>
      <c r="AN9">
        <v>17.8</v>
      </c>
      <c r="AO9">
        <v>18.396000000000001</v>
      </c>
      <c r="AP9">
        <v>18.8</v>
      </c>
    </row>
    <row r="10" spans="1:42" x14ac:dyDescent="0.2">
      <c r="A10">
        <v>-355</v>
      </c>
      <c r="B10">
        <v>40.26</v>
      </c>
      <c r="C10">
        <f t="shared" si="0"/>
        <v>4.0259999999999997E-5</v>
      </c>
      <c r="E10">
        <v>0.72399999999999998</v>
      </c>
      <c r="G10">
        <v>0.629</v>
      </c>
      <c r="H10">
        <v>0.71399999999999997</v>
      </c>
      <c r="I10">
        <v>0.64300000000000002</v>
      </c>
      <c r="J10">
        <v>0.91</v>
      </c>
      <c r="AJ10" t="s">
        <v>58</v>
      </c>
      <c r="AK10" t="s">
        <v>22</v>
      </c>
      <c r="AL10">
        <v>18.824000000000002</v>
      </c>
      <c r="AM10">
        <v>19.277000000000001</v>
      </c>
      <c r="AN10">
        <v>18.084</v>
      </c>
      <c r="AO10">
        <v>18.846</v>
      </c>
      <c r="AP10">
        <v>19.09</v>
      </c>
    </row>
    <row r="11" spans="1:42" x14ac:dyDescent="0.2">
      <c r="A11">
        <v>-354</v>
      </c>
      <c r="B11">
        <v>40.69</v>
      </c>
      <c r="C11">
        <f t="shared" si="0"/>
        <v>4.0689999999999998E-5</v>
      </c>
      <c r="E11">
        <v>0.68100000000000005</v>
      </c>
      <c r="G11">
        <v>0.60399999999999998</v>
      </c>
      <c r="H11">
        <v>0.68300000000000005</v>
      </c>
      <c r="I11">
        <v>0.61099999999999999</v>
      </c>
      <c r="J11">
        <v>0.82499999999999996</v>
      </c>
      <c r="AJ11" t="s">
        <v>59</v>
      </c>
      <c r="AK11" t="s">
        <v>22</v>
      </c>
      <c r="AL11">
        <v>2.5150000000000001</v>
      </c>
      <c r="AM11">
        <v>2.7730000000000001</v>
      </c>
      <c r="AN11">
        <v>2.1360000000000001</v>
      </c>
      <c r="AO11">
        <v>2.4390000000000001</v>
      </c>
      <c r="AP11">
        <v>2.5179999999999998</v>
      </c>
    </row>
    <row r="12" spans="1:42" x14ac:dyDescent="0.2">
      <c r="A12">
        <v>-353</v>
      </c>
      <c r="B12">
        <v>41.2</v>
      </c>
      <c r="C12">
        <f t="shared" si="0"/>
        <v>4.1199999999999999E-5</v>
      </c>
      <c r="E12">
        <v>0.64700000000000002</v>
      </c>
      <c r="G12">
        <v>0.57699999999999996</v>
      </c>
      <c r="H12">
        <v>0.65500000000000003</v>
      </c>
      <c r="I12">
        <v>0.58299999999999996</v>
      </c>
      <c r="J12">
        <v>0.77400000000000002</v>
      </c>
      <c r="AJ12" t="s">
        <v>60</v>
      </c>
      <c r="AK12" t="s">
        <v>22</v>
      </c>
      <c r="AL12">
        <v>28</v>
      </c>
      <c r="AM12">
        <v>28</v>
      </c>
      <c r="AN12">
        <v>26.6</v>
      </c>
      <c r="AO12">
        <v>26.6</v>
      </c>
      <c r="AP12">
        <v>27</v>
      </c>
    </row>
    <row r="13" spans="1:42" x14ac:dyDescent="0.2">
      <c r="A13">
        <v>-352</v>
      </c>
      <c r="B13">
        <v>41.79</v>
      </c>
      <c r="C13">
        <f t="shared" si="0"/>
        <v>4.1789999999999998E-5</v>
      </c>
      <c r="E13">
        <v>0.62</v>
      </c>
      <c r="G13">
        <v>0.55300000000000005</v>
      </c>
      <c r="H13">
        <v>0.629</v>
      </c>
      <c r="I13">
        <v>0.56200000000000006</v>
      </c>
      <c r="J13">
        <v>0.73499999999999999</v>
      </c>
      <c r="AJ13" t="s">
        <v>61</v>
      </c>
      <c r="AK13" t="s">
        <v>22</v>
      </c>
      <c r="AL13">
        <v>13</v>
      </c>
      <c r="AM13">
        <v>13.8</v>
      </c>
      <c r="AN13">
        <v>13</v>
      </c>
      <c r="AO13">
        <v>13.8</v>
      </c>
      <c r="AP13">
        <v>13.6</v>
      </c>
    </row>
    <row r="14" spans="1:42" x14ac:dyDescent="0.2">
      <c r="A14">
        <v>-351</v>
      </c>
      <c r="B14">
        <v>42.45</v>
      </c>
      <c r="C14">
        <f t="shared" si="0"/>
        <v>4.2450000000000002E-5</v>
      </c>
      <c r="E14">
        <v>0.6</v>
      </c>
      <c r="G14">
        <v>0.53400000000000003</v>
      </c>
      <c r="H14">
        <v>0.61099999999999999</v>
      </c>
      <c r="I14">
        <v>0.54600000000000004</v>
      </c>
      <c r="J14">
        <v>0.70799999999999996</v>
      </c>
      <c r="AJ14" t="s">
        <v>62</v>
      </c>
      <c r="AK14" t="s">
        <v>19</v>
      </c>
      <c r="AL14">
        <v>13.363</v>
      </c>
      <c r="AM14">
        <v>14.387</v>
      </c>
      <c r="AN14">
        <v>11.813000000000001</v>
      </c>
      <c r="AO14">
        <v>12.944000000000001</v>
      </c>
      <c r="AP14">
        <v>13.192</v>
      </c>
    </row>
    <row r="15" spans="1:42" x14ac:dyDescent="0.2">
      <c r="A15">
        <v>-350</v>
      </c>
      <c r="B15">
        <v>43.2</v>
      </c>
      <c r="C15">
        <f t="shared" si="0"/>
        <v>4.32E-5</v>
      </c>
      <c r="E15">
        <v>0.59299999999999997</v>
      </c>
      <c r="G15">
        <v>0.52</v>
      </c>
      <c r="H15">
        <v>0.59699999999999998</v>
      </c>
      <c r="I15">
        <v>0.54</v>
      </c>
      <c r="J15">
        <v>0.71599999999999997</v>
      </c>
      <c r="AJ15" t="s">
        <v>63</v>
      </c>
      <c r="AK15" t="s">
        <v>19</v>
      </c>
      <c r="AL15">
        <v>69.06</v>
      </c>
      <c r="AM15">
        <v>71.587000000000003</v>
      </c>
      <c r="AN15">
        <v>71.885000000000005</v>
      </c>
      <c r="AO15">
        <v>73.225999999999999</v>
      </c>
      <c r="AP15">
        <v>71.242000000000004</v>
      </c>
    </row>
    <row r="16" spans="1:42" x14ac:dyDescent="0.2">
      <c r="A16">
        <v>-349</v>
      </c>
      <c r="B16">
        <v>44.02</v>
      </c>
      <c r="C16">
        <f t="shared" si="0"/>
        <v>4.4020000000000002E-5</v>
      </c>
      <c r="E16">
        <v>0.59299999999999997</v>
      </c>
      <c r="G16">
        <v>0.498</v>
      </c>
      <c r="H16">
        <v>0.57799999999999996</v>
      </c>
      <c r="I16">
        <v>0.53200000000000003</v>
      </c>
      <c r="J16">
        <v>0.76300000000000001</v>
      </c>
      <c r="AJ16" t="s">
        <v>64</v>
      </c>
      <c r="AK16" t="s">
        <v>65</v>
      </c>
      <c r="AL16">
        <v>2.351</v>
      </c>
      <c r="AM16">
        <v>2.2120000000000002</v>
      </c>
      <c r="AN16">
        <v>2.5840000000000001</v>
      </c>
      <c r="AO16">
        <v>2.3439999999999999</v>
      </c>
      <c r="AP16">
        <v>2.2639999999999998</v>
      </c>
    </row>
    <row r="17" spans="1:42" x14ac:dyDescent="0.2">
      <c r="A17">
        <v>-348</v>
      </c>
      <c r="B17">
        <v>44.91</v>
      </c>
      <c r="C17">
        <f t="shared" si="0"/>
        <v>4.4909999999999995E-5</v>
      </c>
      <c r="E17">
        <v>0.60299999999999998</v>
      </c>
      <c r="G17">
        <v>0.49299999999999999</v>
      </c>
      <c r="H17">
        <v>0.56599999999999995</v>
      </c>
      <c r="I17">
        <v>0.52800000000000002</v>
      </c>
      <c r="J17">
        <v>0.82599999999999996</v>
      </c>
      <c r="AJ17" t="s">
        <v>66</v>
      </c>
      <c r="AK17" t="s">
        <v>65</v>
      </c>
      <c r="AL17">
        <v>2.5539999999999998</v>
      </c>
      <c r="AM17">
        <v>2.3919999999999999</v>
      </c>
      <c r="AN17">
        <v>2.7879999999999998</v>
      </c>
      <c r="AO17">
        <v>2.5579999999999998</v>
      </c>
      <c r="AP17">
        <v>2.4780000000000002</v>
      </c>
    </row>
    <row r="18" spans="1:42" x14ac:dyDescent="0.2">
      <c r="A18">
        <v>-347</v>
      </c>
      <c r="B18">
        <v>45.89</v>
      </c>
      <c r="C18">
        <f t="shared" si="0"/>
        <v>4.5889999999999996E-5</v>
      </c>
      <c r="E18">
        <v>0.61299999999999999</v>
      </c>
      <c r="G18">
        <v>0.48299999999999998</v>
      </c>
      <c r="H18">
        <v>0.55200000000000005</v>
      </c>
      <c r="I18">
        <v>0.52200000000000002</v>
      </c>
      <c r="J18">
        <v>0.89400000000000002</v>
      </c>
      <c r="AJ18" t="s">
        <v>67</v>
      </c>
      <c r="AK18" t="s">
        <v>65</v>
      </c>
      <c r="AL18">
        <v>0.71399999999999997</v>
      </c>
      <c r="AM18">
        <v>0.72299999999999998</v>
      </c>
      <c r="AN18">
        <v>0.68300000000000005</v>
      </c>
      <c r="AO18">
        <v>0.66200000000000003</v>
      </c>
      <c r="AP18">
        <v>0.72599999999999998</v>
      </c>
    </row>
    <row r="19" spans="1:42" x14ac:dyDescent="0.2">
      <c r="A19">
        <v>-346</v>
      </c>
      <c r="B19">
        <v>46.93</v>
      </c>
      <c r="C19">
        <f t="shared" si="0"/>
        <v>4.693E-5</v>
      </c>
      <c r="E19">
        <v>0.622</v>
      </c>
      <c r="G19">
        <v>0.47899999999999998</v>
      </c>
      <c r="H19">
        <v>0.54</v>
      </c>
      <c r="I19">
        <v>0.51900000000000002</v>
      </c>
      <c r="J19">
        <v>0.94899999999999995</v>
      </c>
      <c r="AJ19" t="s">
        <v>68</v>
      </c>
      <c r="AK19" t="s">
        <v>65</v>
      </c>
      <c r="AL19">
        <v>5.202</v>
      </c>
      <c r="AM19">
        <v>4.68</v>
      </c>
      <c r="AN19">
        <v>5.1879999999999997</v>
      </c>
      <c r="AO19">
        <v>4.3380000000000001</v>
      </c>
      <c r="AP19">
        <v>5.202</v>
      </c>
    </row>
    <row r="20" spans="1:42" x14ac:dyDescent="0.2">
      <c r="A20">
        <v>-345</v>
      </c>
      <c r="B20">
        <v>48.06</v>
      </c>
      <c r="C20">
        <f t="shared" si="0"/>
        <v>4.8059999999999997E-5</v>
      </c>
      <c r="E20">
        <v>0.623</v>
      </c>
      <c r="G20">
        <v>0.47099999999999997</v>
      </c>
      <c r="H20">
        <v>0.53200000000000003</v>
      </c>
      <c r="I20">
        <v>0.51700000000000002</v>
      </c>
      <c r="J20">
        <v>0.97299999999999998</v>
      </c>
      <c r="AJ20" t="s">
        <v>69</v>
      </c>
      <c r="AK20" t="s">
        <v>65</v>
      </c>
      <c r="AL20">
        <v>0.746</v>
      </c>
      <c r="AM20">
        <v>0.746</v>
      </c>
      <c r="AN20">
        <v>0.96399999999999997</v>
      </c>
      <c r="AO20">
        <v>0.99199999999999999</v>
      </c>
      <c r="AP20">
        <v>0.77800000000000002</v>
      </c>
    </row>
    <row r="21" spans="1:42" x14ac:dyDescent="0.2">
      <c r="A21">
        <v>-344</v>
      </c>
      <c r="B21">
        <v>49.26</v>
      </c>
      <c r="C21">
        <f t="shared" si="0"/>
        <v>4.9259999999999993E-5</v>
      </c>
      <c r="E21">
        <v>0.621</v>
      </c>
      <c r="G21">
        <v>0.46400000000000002</v>
      </c>
      <c r="H21">
        <v>0.52500000000000002</v>
      </c>
      <c r="I21">
        <v>0.51700000000000002</v>
      </c>
      <c r="J21">
        <v>0.97599999999999998</v>
      </c>
      <c r="AJ21" t="s">
        <v>70</v>
      </c>
      <c r="AK21" t="s">
        <v>19</v>
      </c>
      <c r="AL21">
        <v>27.940999999999999</v>
      </c>
      <c r="AM21">
        <v>30.204999999999998</v>
      </c>
      <c r="AN21">
        <v>24.501999999999999</v>
      </c>
      <c r="AO21">
        <v>25.891999999999999</v>
      </c>
      <c r="AP21">
        <v>29.32</v>
      </c>
    </row>
    <row r="22" spans="1:42" x14ac:dyDescent="0.2">
      <c r="A22">
        <v>-343</v>
      </c>
      <c r="B22">
        <v>50.53</v>
      </c>
      <c r="C22">
        <f t="shared" si="0"/>
        <v>5.0529999999999999E-5</v>
      </c>
      <c r="E22">
        <v>0.61799999999999999</v>
      </c>
      <c r="G22">
        <v>0.46100000000000002</v>
      </c>
      <c r="H22">
        <v>0.51500000000000001</v>
      </c>
      <c r="I22">
        <v>0.52100000000000002</v>
      </c>
      <c r="J22">
        <v>0.97599999999999998</v>
      </c>
      <c r="AJ22" t="s">
        <v>71</v>
      </c>
      <c r="AK22" t="s">
        <v>19</v>
      </c>
      <c r="AL22">
        <v>29.209</v>
      </c>
      <c r="AM22">
        <v>31.183</v>
      </c>
      <c r="AN22">
        <v>34.579000000000001</v>
      </c>
      <c r="AO22">
        <v>38.780999999999999</v>
      </c>
      <c r="AP22">
        <v>31.399000000000001</v>
      </c>
    </row>
    <row r="23" spans="1:42" x14ac:dyDescent="0.2">
      <c r="A23">
        <v>-342</v>
      </c>
      <c r="B23">
        <v>51.87</v>
      </c>
      <c r="C23">
        <f t="shared" si="0"/>
        <v>5.1869999999999996E-5</v>
      </c>
      <c r="E23">
        <v>0.61799999999999999</v>
      </c>
      <c r="G23">
        <v>0.46200000000000002</v>
      </c>
      <c r="H23">
        <v>0.51</v>
      </c>
      <c r="I23">
        <v>0.52500000000000002</v>
      </c>
      <c r="J23">
        <v>0.97599999999999998</v>
      </c>
      <c r="AJ23" t="s">
        <v>72</v>
      </c>
      <c r="AK23" t="s">
        <v>22</v>
      </c>
      <c r="AL23">
        <v>7.75</v>
      </c>
      <c r="AM23">
        <v>8</v>
      </c>
      <c r="AN23">
        <v>7</v>
      </c>
      <c r="AO23">
        <v>8</v>
      </c>
      <c r="AP23">
        <v>8</v>
      </c>
    </row>
    <row r="24" spans="1:42" x14ac:dyDescent="0.2">
      <c r="A24">
        <v>-341</v>
      </c>
      <c r="B24">
        <v>53.29</v>
      </c>
      <c r="C24">
        <f t="shared" si="0"/>
        <v>5.329E-5</v>
      </c>
      <c r="E24">
        <v>0.61899999999999999</v>
      </c>
      <c r="G24">
        <v>0.46100000000000002</v>
      </c>
      <c r="H24">
        <v>0.51100000000000001</v>
      </c>
      <c r="I24">
        <v>0.52300000000000002</v>
      </c>
      <c r="J24">
        <v>0.98099999999999998</v>
      </c>
      <c r="AJ24" t="s">
        <v>73</v>
      </c>
      <c r="AK24" t="s">
        <v>22</v>
      </c>
      <c r="AL24">
        <v>8.0939999999999994</v>
      </c>
      <c r="AM24">
        <v>7.7450000000000001</v>
      </c>
      <c r="AN24">
        <v>7.8170000000000002</v>
      </c>
      <c r="AO24">
        <v>8.2430000000000003</v>
      </c>
      <c r="AP24">
        <v>8.5709999999999997</v>
      </c>
    </row>
    <row r="25" spans="1:42" x14ac:dyDescent="0.2">
      <c r="A25">
        <v>-340</v>
      </c>
      <c r="B25">
        <v>54.78</v>
      </c>
      <c r="C25">
        <f t="shared" si="0"/>
        <v>5.4780000000000001E-5</v>
      </c>
      <c r="E25">
        <v>0.62</v>
      </c>
      <c r="G25">
        <v>0.45700000000000002</v>
      </c>
      <c r="H25">
        <v>0.51</v>
      </c>
      <c r="I25">
        <v>0.52300000000000002</v>
      </c>
      <c r="J25">
        <v>0.99199999999999999</v>
      </c>
      <c r="AJ25" t="s">
        <v>74</v>
      </c>
      <c r="AK25" t="s">
        <v>22</v>
      </c>
      <c r="AL25">
        <v>2.9060000000000001</v>
      </c>
      <c r="AM25">
        <v>3.5249999999999999</v>
      </c>
      <c r="AN25">
        <v>2.4609999999999999</v>
      </c>
      <c r="AO25">
        <v>2.6</v>
      </c>
      <c r="AP25">
        <v>2.86</v>
      </c>
    </row>
    <row r="26" spans="1:42" x14ac:dyDescent="0.2">
      <c r="A26">
        <v>-339</v>
      </c>
      <c r="B26">
        <v>56.34</v>
      </c>
      <c r="C26">
        <f t="shared" si="0"/>
        <v>5.6339999999999999E-5</v>
      </c>
      <c r="E26">
        <v>0.621</v>
      </c>
      <c r="G26">
        <v>0.45300000000000001</v>
      </c>
      <c r="H26">
        <v>0.50600000000000001</v>
      </c>
      <c r="I26">
        <v>0.52600000000000002</v>
      </c>
      <c r="J26">
        <v>0.998</v>
      </c>
      <c r="AJ26" t="s">
        <v>75</v>
      </c>
      <c r="AK26" t="s">
        <v>22</v>
      </c>
      <c r="AL26">
        <v>19.396000000000001</v>
      </c>
      <c r="AM26">
        <v>15.8</v>
      </c>
      <c r="AN26">
        <v>16.396000000000001</v>
      </c>
      <c r="AO26">
        <v>15.2</v>
      </c>
      <c r="AP26">
        <v>19.396000000000001</v>
      </c>
    </row>
    <row r="27" spans="1:42" x14ac:dyDescent="0.2">
      <c r="A27">
        <v>-338</v>
      </c>
      <c r="B27">
        <v>57.97</v>
      </c>
      <c r="C27">
        <f t="shared" si="0"/>
        <v>5.7969999999999996E-5</v>
      </c>
      <c r="E27">
        <v>0.621</v>
      </c>
      <c r="G27">
        <v>0.45400000000000001</v>
      </c>
      <c r="H27">
        <v>0.5</v>
      </c>
      <c r="I27">
        <v>0.52400000000000002</v>
      </c>
      <c r="J27">
        <v>1.006</v>
      </c>
      <c r="AJ27" t="s">
        <v>76</v>
      </c>
      <c r="AK27" t="s">
        <v>22</v>
      </c>
      <c r="AL27">
        <v>-20</v>
      </c>
      <c r="AM27">
        <v>-20</v>
      </c>
      <c r="AN27">
        <v>3</v>
      </c>
      <c r="AO27">
        <v>1.6</v>
      </c>
      <c r="AP27">
        <v>-16</v>
      </c>
    </row>
    <row r="28" spans="1:42" x14ac:dyDescent="0.2">
      <c r="A28">
        <v>-337</v>
      </c>
      <c r="B28">
        <v>59.67</v>
      </c>
      <c r="C28">
        <f t="shared" si="0"/>
        <v>5.9669999999999996E-5</v>
      </c>
      <c r="E28">
        <v>0.622</v>
      </c>
      <c r="G28">
        <v>0.45400000000000001</v>
      </c>
      <c r="H28">
        <v>0.495</v>
      </c>
      <c r="I28">
        <v>0.51600000000000001</v>
      </c>
      <c r="J28">
        <v>1.0229999999999999</v>
      </c>
      <c r="AJ28" t="s">
        <v>77</v>
      </c>
      <c r="AK28" t="s">
        <v>19</v>
      </c>
      <c r="AL28">
        <v>35.906999999999996</v>
      </c>
      <c r="AM28">
        <v>45.509</v>
      </c>
      <c r="AN28">
        <v>31.481000000000002</v>
      </c>
      <c r="AO28">
        <v>31.542000000000002</v>
      </c>
      <c r="AP28">
        <v>33.371000000000002</v>
      </c>
    </row>
    <row r="29" spans="1:42" x14ac:dyDescent="0.2">
      <c r="A29">
        <v>-336</v>
      </c>
      <c r="B29">
        <v>61.44</v>
      </c>
      <c r="C29">
        <f t="shared" si="0"/>
        <v>6.1439999999999995E-5</v>
      </c>
      <c r="E29">
        <v>0.628</v>
      </c>
      <c r="G29">
        <v>0.45600000000000002</v>
      </c>
      <c r="H29">
        <v>0.49199999999999999</v>
      </c>
      <c r="I29">
        <v>0.52900000000000003</v>
      </c>
      <c r="J29">
        <v>1.0329999999999999</v>
      </c>
      <c r="AJ29" t="s">
        <v>78</v>
      </c>
      <c r="AK29" t="s">
        <v>19</v>
      </c>
      <c r="AL29">
        <v>-99.99</v>
      </c>
      <c r="AM29">
        <v>-99.99</v>
      </c>
      <c r="AN29">
        <v>38.380000000000003</v>
      </c>
      <c r="AO29">
        <v>19.41</v>
      </c>
      <c r="AP29">
        <v>-99.99</v>
      </c>
    </row>
    <row r="30" spans="1:42" x14ac:dyDescent="0.2">
      <c r="A30">
        <v>-335</v>
      </c>
      <c r="B30">
        <v>63.28</v>
      </c>
      <c r="C30">
        <f t="shared" si="0"/>
        <v>6.3280000000000004E-5</v>
      </c>
      <c r="E30">
        <v>0.626</v>
      </c>
      <c r="G30">
        <v>0.45600000000000002</v>
      </c>
      <c r="H30">
        <v>0.48599999999999999</v>
      </c>
      <c r="I30">
        <v>0.53700000000000003</v>
      </c>
      <c r="J30">
        <v>1.028</v>
      </c>
      <c r="AJ30" t="s">
        <v>79</v>
      </c>
      <c r="AK30" t="s">
        <v>13</v>
      </c>
      <c r="AL30">
        <v>13.714</v>
      </c>
      <c r="AM30">
        <v>13.835000000000001</v>
      </c>
      <c r="AN30">
        <v>13.81</v>
      </c>
      <c r="AO30">
        <v>13.536</v>
      </c>
      <c r="AP30">
        <v>13.673999999999999</v>
      </c>
    </row>
    <row r="31" spans="1:42" x14ac:dyDescent="0.2">
      <c r="A31">
        <v>-334</v>
      </c>
      <c r="B31">
        <v>65.180000000000007</v>
      </c>
      <c r="C31">
        <f t="shared" si="0"/>
        <v>6.518000000000001E-5</v>
      </c>
      <c r="E31">
        <v>0.61799999999999999</v>
      </c>
      <c r="G31">
        <v>0.45700000000000002</v>
      </c>
      <c r="H31">
        <v>0.48399999999999999</v>
      </c>
      <c r="I31">
        <v>0.52600000000000002</v>
      </c>
      <c r="J31">
        <v>1.006</v>
      </c>
      <c r="AJ31" t="s">
        <v>80</v>
      </c>
      <c r="AK31" t="s">
        <v>13</v>
      </c>
      <c r="AL31">
        <v>13.715</v>
      </c>
      <c r="AM31">
        <v>13.836</v>
      </c>
      <c r="AN31">
        <v>13.811</v>
      </c>
      <c r="AO31">
        <v>13.537000000000001</v>
      </c>
      <c r="AP31">
        <v>13.675000000000001</v>
      </c>
    </row>
    <row r="32" spans="1:42" x14ac:dyDescent="0.2">
      <c r="A32">
        <v>-333</v>
      </c>
      <c r="B32">
        <v>67.150000000000006</v>
      </c>
      <c r="C32">
        <f t="shared" si="0"/>
        <v>6.7150000000000006E-5</v>
      </c>
      <c r="E32">
        <v>0.60299999999999998</v>
      </c>
      <c r="G32">
        <v>0.46</v>
      </c>
      <c r="H32">
        <v>0.47599999999999998</v>
      </c>
      <c r="I32">
        <v>0.52</v>
      </c>
      <c r="J32">
        <v>0.95499999999999996</v>
      </c>
      <c r="AJ32" t="s">
        <v>81</v>
      </c>
      <c r="AK32" t="s">
        <v>13</v>
      </c>
      <c r="AL32">
        <v>0.23499999999999999</v>
      </c>
      <c r="AM32">
        <v>0.221</v>
      </c>
      <c r="AN32">
        <v>0.17499999999999999</v>
      </c>
      <c r="AO32">
        <v>0.14599999999999999</v>
      </c>
      <c r="AP32">
        <v>0.251</v>
      </c>
    </row>
    <row r="33" spans="1:42" x14ac:dyDescent="0.2">
      <c r="A33">
        <v>-332</v>
      </c>
      <c r="B33">
        <v>69.19</v>
      </c>
      <c r="C33">
        <f t="shared" si="0"/>
        <v>6.9189999999999993E-5</v>
      </c>
      <c r="E33">
        <v>0.58899999999999997</v>
      </c>
      <c r="G33">
        <v>0.46200000000000002</v>
      </c>
      <c r="H33">
        <v>0.47699999999999998</v>
      </c>
      <c r="I33">
        <v>0.51600000000000001</v>
      </c>
      <c r="J33">
        <v>0.90300000000000002</v>
      </c>
      <c r="AJ33" t="s">
        <v>82</v>
      </c>
      <c r="AK33" t="s">
        <v>13</v>
      </c>
      <c r="AL33">
        <v>14.189</v>
      </c>
      <c r="AM33">
        <v>14.189</v>
      </c>
      <c r="AN33">
        <v>14.117000000000001</v>
      </c>
      <c r="AO33">
        <v>13.847</v>
      </c>
      <c r="AP33">
        <v>14.124000000000001</v>
      </c>
    </row>
    <row r="34" spans="1:42" x14ac:dyDescent="0.2">
      <c r="A34">
        <v>-331</v>
      </c>
      <c r="B34">
        <v>71.290000000000006</v>
      </c>
      <c r="C34">
        <f t="shared" si="0"/>
        <v>7.1290000000000004E-5</v>
      </c>
      <c r="E34">
        <v>0.58199999999999996</v>
      </c>
      <c r="G34">
        <v>0.46700000000000003</v>
      </c>
      <c r="H34">
        <v>0.47699999999999998</v>
      </c>
      <c r="I34">
        <v>0.51800000000000002</v>
      </c>
      <c r="J34">
        <v>0.86499999999999999</v>
      </c>
      <c r="AJ34" t="s">
        <v>83</v>
      </c>
      <c r="AK34" t="s">
        <v>13</v>
      </c>
      <c r="AL34">
        <v>12.755000000000001</v>
      </c>
      <c r="AM34">
        <v>12.83</v>
      </c>
      <c r="AN34">
        <v>13.199</v>
      </c>
      <c r="AO34">
        <v>12.92</v>
      </c>
      <c r="AP34">
        <v>12.755000000000001</v>
      </c>
    </row>
    <row r="35" spans="1:42" x14ac:dyDescent="0.2">
      <c r="A35">
        <v>-330</v>
      </c>
      <c r="B35">
        <v>73.45</v>
      </c>
      <c r="C35">
        <f t="shared" si="0"/>
        <v>7.3449999999999996E-5</v>
      </c>
      <c r="E35">
        <v>0.57699999999999996</v>
      </c>
      <c r="G35">
        <v>0.46899999999999997</v>
      </c>
      <c r="H35">
        <v>0.47699999999999998</v>
      </c>
      <c r="I35">
        <v>0.52</v>
      </c>
      <c r="J35">
        <v>0.84199999999999997</v>
      </c>
      <c r="AJ35" t="s">
        <v>84</v>
      </c>
      <c r="AK35" t="s">
        <v>19</v>
      </c>
      <c r="AL35">
        <v>1.712</v>
      </c>
      <c r="AM35">
        <v>1.597</v>
      </c>
      <c r="AN35">
        <v>1.2689999999999999</v>
      </c>
      <c r="AO35">
        <v>1.079</v>
      </c>
      <c r="AP35">
        <v>1.835</v>
      </c>
    </row>
    <row r="36" spans="1:42" x14ac:dyDescent="0.2">
      <c r="A36">
        <v>-329</v>
      </c>
      <c r="B36">
        <v>75.67</v>
      </c>
      <c r="C36">
        <f t="shared" si="0"/>
        <v>7.5669999999999999E-5</v>
      </c>
      <c r="E36">
        <v>0.56999999999999995</v>
      </c>
      <c r="G36">
        <v>0.47299999999999998</v>
      </c>
      <c r="H36">
        <v>0.47699999999999998</v>
      </c>
      <c r="I36">
        <v>0.50900000000000001</v>
      </c>
      <c r="J36">
        <v>0.82299999999999995</v>
      </c>
      <c r="AJ36" t="s">
        <v>85</v>
      </c>
      <c r="AK36" t="s">
        <v>19</v>
      </c>
      <c r="AL36">
        <v>93.001999999999995</v>
      </c>
      <c r="AM36">
        <v>92.727999999999994</v>
      </c>
      <c r="AN36">
        <v>95.57</v>
      </c>
      <c r="AO36">
        <v>95.442999999999998</v>
      </c>
      <c r="AP36">
        <v>93.272000000000006</v>
      </c>
    </row>
    <row r="37" spans="1:42" x14ac:dyDescent="0.2">
      <c r="A37">
        <v>-328</v>
      </c>
      <c r="B37">
        <v>77.959999999999994</v>
      </c>
      <c r="C37">
        <f t="shared" si="0"/>
        <v>7.7959999999999992E-5</v>
      </c>
      <c r="E37">
        <v>0.56200000000000006</v>
      </c>
      <c r="G37">
        <v>0.46800000000000003</v>
      </c>
      <c r="H37">
        <v>0.47199999999999998</v>
      </c>
      <c r="I37">
        <v>0.50600000000000001</v>
      </c>
      <c r="J37">
        <v>0.80300000000000005</v>
      </c>
      <c r="AJ37" t="s">
        <v>86</v>
      </c>
      <c r="AK37" t="s">
        <v>13</v>
      </c>
      <c r="AL37">
        <v>13.135</v>
      </c>
      <c r="AM37">
        <v>13.273</v>
      </c>
      <c r="AN37">
        <v>13.113</v>
      </c>
      <c r="AO37">
        <v>12.98</v>
      </c>
      <c r="AP37">
        <v>13.173</v>
      </c>
    </row>
    <row r="38" spans="1:42" x14ac:dyDescent="0.2">
      <c r="A38">
        <v>-327</v>
      </c>
      <c r="B38">
        <v>80.31</v>
      </c>
      <c r="C38">
        <f t="shared" si="0"/>
        <v>8.0309999999999995E-5</v>
      </c>
      <c r="E38">
        <v>0.55800000000000005</v>
      </c>
      <c r="G38">
        <v>0.46400000000000002</v>
      </c>
      <c r="H38">
        <v>0.47099999999999997</v>
      </c>
      <c r="I38">
        <v>0.51900000000000002</v>
      </c>
      <c r="J38">
        <v>0.77900000000000003</v>
      </c>
      <c r="AJ38" t="s">
        <v>87</v>
      </c>
      <c r="AK38" t="s">
        <v>13</v>
      </c>
      <c r="AL38">
        <v>13.135999999999999</v>
      </c>
      <c r="AM38">
        <v>13.273999999999999</v>
      </c>
      <c r="AN38">
        <v>13.114000000000001</v>
      </c>
      <c r="AO38">
        <v>12.981</v>
      </c>
      <c r="AP38">
        <v>13.173999999999999</v>
      </c>
    </row>
    <row r="39" spans="1:42" x14ac:dyDescent="0.2">
      <c r="A39">
        <v>-326</v>
      </c>
      <c r="B39">
        <v>82.71</v>
      </c>
      <c r="C39">
        <f t="shared" si="0"/>
        <v>8.2709999999999986E-5</v>
      </c>
      <c r="E39">
        <v>0.55100000000000005</v>
      </c>
      <c r="G39">
        <v>0.46500000000000002</v>
      </c>
      <c r="H39">
        <v>0.46700000000000003</v>
      </c>
      <c r="I39">
        <v>0.51300000000000001</v>
      </c>
      <c r="J39">
        <v>0.76</v>
      </c>
      <c r="AJ39" t="s">
        <v>88</v>
      </c>
      <c r="AK39" t="s">
        <v>13</v>
      </c>
      <c r="AL39">
        <v>0.246</v>
      </c>
      <c r="AM39">
        <v>0.247</v>
      </c>
      <c r="AN39">
        <v>0.19</v>
      </c>
      <c r="AO39">
        <v>0.17</v>
      </c>
      <c r="AP39">
        <v>0.26700000000000002</v>
      </c>
    </row>
    <row r="40" spans="1:42" x14ac:dyDescent="0.2">
      <c r="A40">
        <v>-325</v>
      </c>
      <c r="B40">
        <v>85.17</v>
      </c>
      <c r="C40">
        <f t="shared" si="0"/>
        <v>8.5169999999999999E-5</v>
      </c>
      <c r="E40">
        <v>0.54400000000000004</v>
      </c>
      <c r="G40">
        <v>0.46100000000000002</v>
      </c>
      <c r="H40">
        <v>0.45600000000000002</v>
      </c>
      <c r="I40">
        <v>0.50800000000000001</v>
      </c>
      <c r="J40">
        <v>0.752</v>
      </c>
      <c r="AJ40" t="s">
        <v>89</v>
      </c>
      <c r="AK40" t="s">
        <v>13</v>
      </c>
      <c r="AL40">
        <v>13.741</v>
      </c>
      <c r="AM40">
        <v>13.677</v>
      </c>
      <c r="AN40">
        <v>13.454000000000001</v>
      </c>
      <c r="AO40">
        <v>13.334</v>
      </c>
      <c r="AP40">
        <v>13.741</v>
      </c>
    </row>
    <row r="41" spans="1:42" x14ac:dyDescent="0.2">
      <c r="A41">
        <v>-324</v>
      </c>
      <c r="B41">
        <v>87.69</v>
      </c>
      <c r="C41">
        <f t="shared" si="0"/>
        <v>8.7689999999999996E-5</v>
      </c>
      <c r="E41">
        <v>0.53800000000000003</v>
      </c>
      <c r="G41">
        <v>0.45400000000000001</v>
      </c>
      <c r="H41">
        <v>0.45200000000000001</v>
      </c>
      <c r="I41">
        <v>0.502</v>
      </c>
      <c r="J41">
        <v>0.746</v>
      </c>
      <c r="AJ41" t="s">
        <v>90</v>
      </c>
      <c r="AK41" t="s">
        <v>13</v>
      </c>
      <c r="AL41">
        <v>12.173999999999999</v>
      </c>
      <c r="AM41">
        <v>12.173999999999999</v>
      </c>
      <c r="AN41">
        <v>12.444000000000001</v>
      </c>
      <c r="AO41">
        <v>12.259</v>
      </c>
      <c r="AP41">
        <v>12.278</v>
      </c>
    </row>
    <row r="42" spans="1:42" x14ac:dyDescent="0.2">
      <c r="A42">
        <v>-323</v>
      </c>
      <c r="B42">
        <v>90.26</v>
      </c>
      <c r="C42">
        <f t="shared" si="0"/>
        <v>9.0260000000000007E-5</v>
      </c>
      <c r="E42">
        <v>0.54100000000000004</v>
      </c>
      <c r="G42">
        <v>0.45400000000000001</v>
      </c>
      <c r="H42">
        <v>0.45300000000000001</v>
      </c>
      <c r="I42">
        <v>0.499</v>
      </c>
      <c r="J42">
        <v>0.75700000000000001</v>
      </c>
      <c r="AJ42" t="s">
        <v>91</v>
      </c>
      <c r="AK42" t="s">
        <v>19</v>
      </c>
      <c r="AL42">
        <v>1.8720000000000001</v>
      </c>
      <c r="AM42">
        <v>1.86</v>
      </c>
      <c r="AN42">
        <v>1.4470000000000001</v>
      </c>
      <c r="AO42">
        <v>1.31</v>
      </c>
      <c r="AP42">
        <v>2.028</v>
      </c>
    </row>
    <row r="43" spans="1:42" x14ac:dyDescent="0.2">
      <c r="A43">
        <v>-322</v>
      </c>
      <c r="B43">
        <v>92.89</v>
      </c>
      <c r="C43">
        <f t="shared" si="0"/>
        <v>9.289E-5</v>
      </c>
      <c r="E43">
        <v>0.55100000000000005</v>
      </c>
      <c r="G43">
        <v>0.46</v>
      </c>
      <c r="H43">
        <v>0.46500000000000002</v>
      </c>
      <c r="I43">
        <v>0.504</v>
      </c>
      <c r="J43">
        <v>0.77500000000000002</v>
      </c>
      <c r="AJ43" t="s">
        <v>92</v>
      </c>
      <c r="AK43" t="s">
        <v>19</v>
      </c>
      <c r="AL43">
        <v>92.679000000000002</v>
      </c>
      <c r="AM43">
        <v>91.712999999999994</v>
      </c>
      <c r="AN43">
        <v>94.893000000000001</v>
      </c>
      <c r="AO43">
        <v>94.438000000000002</v>
      </c>
      <c r="AP43">
        <v>93.2</v>
      </c>
    </row>
    <row r="44" spans="1:42" x14ac:dyDescent="0.2">
      <c r="A44">
        <v>-321</v>
      </c>
      <c r="B44">
        <v>95.57</v>
      </c>
      <c r="C44">
        <f t="shared" si="0"/>
        <v>9.5569999999999995E-5</v>
      </c>
      <c r="E44">
        <v>0.56799999999999995</v>
      </c>
      <c r="G44">
        <v>0.46300000000000002</v>
      </c>
      <c r="H44">
        <v>0.46400000000000002</v>
      </c>
      <c r="I44">
        <v>0.503</v>
      </c>
      <c r="J44">
        <v>0.84199999999999997</v>
      </c>
      <c r="AJ44" t="s">
        <v>93</v>
      </c>
      <c r="AK44" t="s">
        <v>13</v>
      </c>
      <c r="AL44">
        <v>-0.57899999999999996</v>
      </c>
      <c r="AM44">
        <v>-0.56200000000000006</v>
      </c>
      <c r="AN44">
        <v>-0.69699999999999995</v>
      </c>
      <c r="AO44">
        <v>-0.55600000000000005</v>
      </c>
      <c r="AP44">
        <v>-0.501</v>
      </c>
    </row>
    <row r="45" spans="1:42" x14ac:dyDescent="0.2">
      <c r="A45">
        <v>-320</v>
      </c>
      <c r="B45">
        <v>98.3</v>
      </c>
      <c r="C45">
        <f t="shared" si="0"/>
        <v>9.8299999999999991E-5</v>
      </c>
      <c r="E45">
        <v>0.58399999999999996</v>
      </c>
      <c r="G45">
        <v>0.46700000000000003</v>
      </c>
      <c r="H45">
        <v>0.47199999999999998</v>
      </c>
      <c r="I45">
        <v>0.501</v>
      </c>
      <c r="J45">
        <v>0.89600000000000002</v>
      </c>
      <c r="AJ45" t="s">
        <v>94</v>
      </c>
      <c r="AK45" t="s">
        <v>13</v>
      </c>
      <c r="AL45">
        <v>-0.57899999999999996</v>
      </c>
      <c r="AM45">
        <v>-0.56200000000000006</v>
      </c>
      <c r="AN45">
        <v>-0.69699999999999995</v>
      </c>
      <c r="AO45">
        <v>-0.55600000000000005</v>
      </c>
      <c r="AP45">
        <v>-0.501</v>
      </c>
    </row>
    <row r="46" spans="1:42" x14ac:dyDescent="0.2">
      <c r="A46">
        <v>-319</v>
      </c>
      <c r="B46">
        <v>101.09</v>
      </c>
      <c r="C46">
        <f t="shared" si="0"/>
        <v>1.0109E-4</v>
      </c>
      <c r="E46">
        <v>0.57999999999999996</v>
      </c>
      <c r="G46">
        <v>0.46800000000000003</v>
      </c>
      <c r="H46">
        <v>0.47599999999999998</v>
      </c>
      <c r="I46">
        <v>0.49</v>
      </c>
      <c r="J46">
        <v>0.88500000000000001</v>
      </c>
      <c r="AJ46" t="s">
        <v>95</v>
      </c>
      <c r="AK46" t="s">
        <v>13</v>
      </c>
      <c r="AL46">
        <v>9.0999999999999998E-2</v>
      </c>
      <c r="AM46">
        <v>4.8000000000000001E-2</v>
      </c>
      <c r="AN46">
        <v>3.3000000000000002E-2</v>
      </c>
      <c r="AO46">
        <v>6.6000000000000003E-2</v>
      </c>
      <c r="AP46">
        <v>6.5000000000000002E-2</v>
      </c>
    </row>
    <row r="47" spans="1:42" x14ac:dyDescent="0.2">
      <c r="A47">
        <v>-318</v>
      </c>
      <c r="B47">
        <v>103.92</v>
      </c>
      <c r="C47">
        <f t="shared" si="0"/>
        <v>1.0391999999999999E-4</v>
      </c>
      <c r="E47">
        <v>0.55500000000000005</v>
      </c>
      <c r="G47">
        <v>0.46500000000000002</v>
      </c>
      <c r="H47">
        <v>0.48499999999999999</v>
      </c>
      <c r="I47">
        <v>0.48299999999999998</v>
      </c>
      <c r="J47">
        <v>0.78800000000000003</v>
      </c>
      <c r="AJ47" t="s">
        <v>96</v>
      </c>
      <c r="AK47" t="s">
        <v>13</v>
      </c>
      <c r="AL47">
        <v>-0.308</v>
      </c>
      <c r="AM47">
        <v>-0.42699999999999999</v>
      </c>
      <c r="AN47">
        <v>-0.52</v>
      </c>
      <c r="AO47">
        <v>-0.35599999999999998</v>
      </c>
      <c r="AP47">
        <v>-0.308</v>
      </c>
    </row>
    <row r="48" spans="1:42" x14ac:dyDescent="0.2">
      <c r="A48">
        <v>-317</v>
      </c>
      <c r="B48">
        <v>106.8</v>
      </c>
      <c r="C48">
        <f t="shared" si="0"/>
        <v>1.0679999999999999E-4</v>
      </c>
      <c r="E48">
        <v>0.56399999999999995</v>
      </c>
      <c r="G48">
        <v>0.46500000000000002</v>
      </c>
      <c r="H48">
        <v>0.49399999999999999</v>
      </c>
      <c r="I48">
        <v>0.498</v>
      </c>
      <c r="J48">
        <v>0.79800000000000004</v>
      </c>
      <c r="AJ48" t="s">
        <v>97</v>
      </c>
      <c r="AK48" t="s">
        <v>13</v>
      </c>
      <c r="AL48">
        <v>-0.84599999999999997</v>
      </c>
      <c r="AM48">
        <v>-0.84599999999999997</v>
      </c>
      <c r="AN48">
        <v>-0.77300000000000002</v>
      </c>
      <c r="AO48">
        <v>-0.76600000000000001</v>
      </c>
      <c r="AP48">
        <v>-0.755</v>
      </c>
    </row>
    <row r="49" spans="1:42" x14ac:dyDescent="0.2">
      <c r="A49">
        <v>-316</v>
      </c>
      <c r="B49">
        <v>109.72</v>
      </c>
      <c r="C49">
        <f t="shared" si="0"/>
        <v>1.0972E-4</v>
      </c>
      <c r="E49">
        <v>0.57999999999999996</v>
      </c>
      <c r="G49">
        <v>0.47499999999999998</v>
      </c>
      <c r="H49">
        <v>0.49399999999999999</v>
      </c>
      <c r="I49">
        <v>0.501</v>
      </c>
      <c r="J49">
        <v>0.84899999999999998</v>
      </c>
      <c r="AJ49" t="s">
        <v>98</v>
      </c>
      <c r="AK49" t="s">
        <v>19</v>
      </c>
      <c r="AL49">
        <v>15.638</v>
      </c>
      <c r="AM49">
        <v>8.5850000000000009</v>
      </c>
      <c r="AN49">
        <v>4.7160000000000002</v>
      </c>
      <c r="AO49">
        <v>11.959</v>
      </c>
      <c r="AP49">
        <v>12.903</v>
      </c>
    </row>
    <row r="50" spans="1:42" x14ac:dyDescent="0.2">
      <c r="A50">
        <v>-315</v>
      </c>
      <c r="B50">
        <v>112.69</v>
      </c>
      <c r="C50">
        <f t="shared" si="0"/>
        <v>1.1268999999999999E-4</v>
      </c>
      <c r="E50">
        <v>0.58699999999999997</v>
      </c>
      <c r="G50">
        <v>0.47699999999999998</v>
      </c>
      <c r="H50">
        <v>0.49399999999999999</v>
      </c>
      <c r="I50">
        <v>0.49</v>
      </c>
      <c r="J50">
        <v>0.88600000000000001</v>
      </c>
      <c r="AJ50" t="s">
        <v>99</v>
      </c>
      <c r="AK50" t="s">
        <v>19</v>
      </c>
      <c r="AL50">
        <v>99.99</v>
      </c>
      <c r="AM50">
        <v>99.99</v>
      </c>
      <c r="AN50">
        <v>99.99</v>
      </c>
      <c r="AO50">
        <v>99.99</v>
      </c>
      <c r="AP50">
        <v>99.99</v>
      </c>
    </row>
    <row r="51" spans="1:42" x14ac:dyDescent="0.2">
      <c r="A51">
        <v>-314</v>
      </c>
      <c r="B51">
        <v>115.7</v>
      </c>
      <c r="C51">
        <f t="shared" si="0"/>
        <v>1.1569999999999999E-4</v>
      </c>
      <c r="E51">
        <v>0.58099999999999996</v>
      </c>
      <c r="G51">
        <v>0.47099999999999997</v>
      </c>
      <c r="H51">
        <v>0.48899999999999999</v>
      </c>
      <c r="I51">
        <v>0.49199999999999999</v>
      </c>
      <c r="J51">
        <v>0.871</v>
      </c>
      <c r="AJ51" t="s">
        <v>100</v>
      </c>
      <c r="AK51" t="s">
        <v>101</v>
      </c>
      <c r="AL51">
        <v>2295.9499999999998</v>
      </c>
      <c r="AM51">
        <v>2301.4</v>
      </c>
      <c r="AN51">
        <v>2309</v>
      </c>
      <c r="AO51">
        <v>2319.4</v>
      </c>
      <c r="AP51">
        <v>2254</v>
      </c>
    </row>
    <row r="52" spans="1:42" x14ac:dyDescent="0.2">
      <c r="A52">
        <v>-313</v>
      </c>
      <c r="B52">
        <v>118.76</v>
      </c>
      <c r="C52">
        <f t="shared" si="0"/>
        <v>1.1875999999999999E-4</v>
      </c>
      <c r="E52">
        <v>0.58799999999999997</v>
      </c>
      <c r="G52">
        <v>0.46700000000000003</v>
      </c>
      <c r="H52">
        <v>0.499</v>
      </c>
      <c r="I52">
        <v>0.499</v>
      </c>
      <c r="J52">
        <v>0.88800000000000001</v>
      </c>
      <c r="AJ52" t="s">
        <v>102</v>
      </c>
      <c r="AK52" t="s">
        <v>101</v>
      </c>
      <c r="AL52">
        <v>2336.1370000000002</v>
      </c>
      <c r="AM52">
        <v>2345.261</v>
      </c>
      <c r="AN52">
        <v>2351.1860000000001</v>
      </c>
      <c r="AO52">
        <v>2356.002</v>
      </c>
      <c r="AP52">
        <v>2292.1</v>
      </c>
    </row>
    <row r="53" spans="1:42" x14ac:dyDescent="0.2">
      <c r="A53">
        <v>-312</v>
      </c>
      <c r="B53">
        <v>121.85</v>
      </c>
      <c r="C53">
        <f t="shared" si="0"/>
        <v>1.2184999999999999E-4</v>
      </c>
      <c r="E53">
        <v>0.57899999999999996</v>
      </c>
      <c r="G53">
        <v>0.47599999999999998</v>
      </c>
      <c r="H53">
        <v>0.50800000000000001</v>
      </c>
      <c r="I53">
        <v>0.495</v>
      </c>
      <c r="J53">
        <v>0.83799999999999997</v>
      </c>
      <c r="AJ53" t="s">
        <v>103</v>
      </c>
      <c r="AK53" t="s">
        <v>101</v>
      </c>
      <c r="AL53">
        <v>65.986000000000004</v>
      </c>
      <c r="AM53">
        <v>60.978000000000002</v>
      </c>
      <c r="AN53">
        <v>60.945</v>
      </c>
      <c r="AO53">
        <v>52.988</v>
      </c>
      <c r="AP53">
        <v>67.584000000000003</v>
      </c>
    </row>
    <row r="54" spans="1:42" x14ac:dyDescent="0.2">
      <c r="A54">
        <v>-311</v>
      </c>
      <c r="B54">
        <v>124.99</v>
      </c>
      <c r="C54">
        <f t="shared" si="0"/>
        <v>1.2498999999999998E-4</v>
      </c>
      <c r="E54">
        <v>0.56200000000000006</v>
      </c>
      <c r="G54">
        <v>0.46700000000000003</v>
      </c>
      <c r="H54">
        <v>0.51400000000000001</v>
      </c>
      <c r="I54">
        <v>0.49</v>
      </c>
      <c r="J54">
        <v>0.77800000000000002</v>
      </c>
      <c r="AJ54" t="s">
        <v>104</v>
      </c>
      <c r="AK54" t="s">
        <v>101</v>
      </c>
      <c r="AL54">
        <v>2686.6</v>
      </c>
      <c r="AM54">
        <v>2550.1999999999998</v>
      </c>
      <c r="AN54">
        <v>2517.8000000000002</v>
      </c>
      <c r="AO54">
        <v>2686.6</v>
      </c>
      <c r="AP54">
        <v>2494.6</v>
      </c>
    </row>
    <row r="55" spans="1:42" x14ac:dyDescent="0.2">
      <c r="A55">
        <v>-310</v>
      </c>
      <c r="B55">
        <v>128.16</v>
      </c>
      <c r="C55">
        <f t="shared" si="0"/>
        <v>1.2815999999999999E-4</v>
      </c>
      <c r="E55">
        <v>0.55500000000000005</v>
      </c>
      <c r="G55">
        <v>0.47</v>
      </c>
      <c r="H55">
        <v>0.51600000000000001</v>
      </c>
      <c r="I55">
        <v>0.48299999999999998</v>
      </c>
      <c r="J55">
        <v>0.751</v>
      </c>
      <c r="AJ55" t="s">
        <v>105</v>
      </c>
      <c r="AK55" t="s">
        <v>101</v>
      </c>
      <c r="AL55">
        <v>2108.1999999999998</v>
      </c>
      <c r="AM55">
        <v>2169.6</v>
      </c>
      <c r="AN55">
        <v>2195.6</v>
      </c>
      <c r="AO55">
        <v>2232.4</v>
      </c>
      <c r="AP55">
        <v>2108.1999999999998</v>
      </c>
    </row>
    <row r="56" spans="1:42" x14ac:dyDescent="0.2">
      <c r="A56">
        <v>-309</v>
      </c>
      <c r="B56">
        <v>131.37</v>
      </c>
      <c r="C56">
        <f t="shared" si="0"/>
        <v>1.3137000000000001E-4</v>
      </c>
      <c r="E56">
        <v>0.56899999999999995</v>
      </c>
      <c r="G56">
        <v>0.47199999999999998</v>
      </c>
      <c r="H56">
        <v>0.52200000000000002</v>
      </c>
      <c r="I56">
        <v>0.501</v>
      </c>
      <c r="J56">
        <v>0.78</v>
      </c>
      <c r="AJ56" t="s">
        <v>106</v>
      </c>
      <c r="AK56" t="s">
        <v>19</v>
      </c>
      <c r="AL56">
        <v>2.8250000000000002</v>
      </c>
      <c r="AM56">
        <v>2.6</v>
      </c>
      <c r="AN56">
        <v>2.5920000000000001</v>
      </c>
      <c r="AO56">
        <v>2.2490000000000001</v>
      </c>
      <c r="AP56">
        <v>2.9489999999999998</v>
      </c>
    </row>
    <row r="57" spans="1:42" x14ac:dyDescent="0.2">
      <c r="A57">
        <v>-308</v>
      </c>
      <c r="B57">
        <v>134.61000000000001</v>
      </c>
      <c r="C57">
        <f t="shared" si="0"/>
        <v>1.3461000000000001E-4</v>
      </c>
      <c r="E57">
        <v>0.58799999999999997</v>
      </c>
      <c r="G57">
        <v>0.47699999999999998</v>
      </c>
      <c r="H57">
        <v>0.52700000000000002</v>
      </c>
      <c r="I57">
        <v>0.51400000000000001</v>
      </c>
      <c r="J57">
        <v>0.83399999999999996</v>
      </c>
      <c r="AJ57" t="s">
        <v>107</v>
      </c>
      <c r="AK57" t="s">
        <v>19</v>
      </c>
      <c r="AL57">
        <v>90.242999999999995</v>
      </c>
      <c r="AM57">
        <v>92.51</v>
      </c>
      <c r="AN57">
        <v>93.382999999999996</v>
      </c>
      <c r="AO57">
        <v>94.754000000000005</v>
      </c>
      <c r="AP57">
        <v>91.977000000000004</v>
      </c>
    </row>
    <row r="58" spans="1:42" x14ac:dyDescent="0.2">
      <c r="A58">
        <v>-307</v>
      </c>
      <c r="B58">
        <v>137.88999999999999</v>
      </c>
      <c r="C58">
        <f t="shared" si="0"/>
        <v>1.3788999999999997E-4</v>
      </c>
      <c r="E58">
        <v>0.58499999999999996</v>
      </c>
      <c r="G58">
        <v>0.47599999999999998</v>
      </c>
      <c r="H58">
        <v>0.53200000000000003</v>
      </c>
      <c r="I58">
        <v>0.51100000000000001</v>
      </c>
      <c r="J58">
        <v>0.82299999999999995</v>
      </c>
      <c r="AJ58" t="s">
        <v>108</v>
      </c>
      <c r="AK58" t="s">
        <v>22</v>
      </c>
      <c r="AL58">
        <v>28.45</v>
      </c>
      <c r="AM58">
        <v>29.6</v>
      </c>
      <c r="AN58">
        <v>27</v>
      </c>
      <c r="AO58">
        <v>27.6</v>
      </c>
      <c r="AP58">
        <v>29.6</v>
      </c>
    </row>
    <row r="59" spans="1:42" x14ac:dyDescent="0.2">
      <c r="A59">
        <v>-306</v>
      </c>
      <c r="B59">
        <v>141.19</v>
      </c>
      <c r="C59">
        <f t="shared" si="0"/>
        <v>1.4118999999999999E-4</v>
      </c>
      <c r="E59">
        <v>0.57399999999999995</v>
      </c>
      <c r="G59">
        <v>0.47899999999999998</v>
      </c>
      <c r="H59">
        <v>0.53400000000000003</v>
      </c>
      <c r="I59">
        <v>0.50800000000000001</v>
      </c>
      <c r="J59">
        <v>0.77700000000000002</v>
      </c>
      <c r="AJ59" t="s">
        <v>109</v>
      </c>
      <c r="AK59" t="s">
        <v>22</v>
      </c>
      <c r="AL59">
        <v>28.151</v>
      </c>
      <c r="AM59">
        <v>28.975000000000001</v>
      </c>
      <c r="AN59">
        <v>27.138999999999999</v>
      </c>
      <c r="AO59">
        <v>26.957999999999998</v>
      </c>
      <c r="AP59">
        <v>29.530999999999999</v>
      </c>
    </row>
    <row r="60" spans="1:42" x14ac:dyDescent="0.2">
      <c r="A60">
        <v>-305</v>
      </c>
      <c r="B60">
        <v>144.53</v>
      </c>
      <c r="C60">
        <f t="shared" si="0"/>
        <v>1.4453E-4</v>
      </c>
      <c r="E60">
        <v>0.57999999999999996</v>
      </c>
      <c r="G60">
        <v>0.48599999999999999</v>
      </c>
      <c r="H60">
        <v>0.53700000000000003</v>
      </c>
      <c r="I60">
        <v>0.51</v>
      </c>
      <c r="J60">
        <v>0.78700000000000003</v>
      </c>
      <c r="AJ60" t="s">
        <v>110</v>
      </c>
      <c r="AK60" t="s">
        <v>22</v>
      </c>
      <c r="AL60">
        <v>4.383</v>
      </c>
      <c r="AM60">
        <v>4.5309999999999997</v>
      </c>
      <c r="AN60">
        <v>4.2160000000000002</v>
      </c>
      <c r="AO60">
        <v>3.8250000000000002</v>
      </c>
      <c r="AP60">
        <v>4.3650000000000002</v>
      </c>
    </row>
    <row r="61" spans="1:42" x14ac:dyDescent="0.2">
      <c r="A61">
        <v>-304</v>
      </c>
      <c r="B61">
        <v>147.9</v>
      </c>
      <c r="C61">
        <f t="shared" si="0"/>
        <v>1.4789999999999999E-4</v>
      </c>
      <c r="E61">
        <v>0.58899999999999997</v>
      </c>
      <c r="G61">
        <v>0.48099999999999998</v>
      </c>
      <c r="H61">
        <v>0.54</v>
      </c>
      <c r="I61">
        <v>0.51200000000000001</v>
      </c>
      <c r="J61">
        <v>0.82299999999999995</v>
      </c>
      <c r="AJ61" t="s">
        <v>111</v>
      </c>
      <c r="AK61" t="s">
        <v>22</v>
      </c>
      <c r="AL61">
        <v>46</v>
      </c>
      <c r="AM61">
        <v>46</v>
      </c>
      <c r="AN61">
        <v>39.396000000000001</v>
      </c>
      <c r="AO61">
        <v>37.6</v>
      </c>
      <c r="AP61">
        <v>43</v>
      </c>
    </row>
    <row r="62" spans="1:42" x14ac:dyDescent="0.2">
      <c r="A62">
        <v>-303</v>
      </c>
      <c r="B62">
        <v>151.30000000000001</v>
      </c>
      <c r="C62">
        <f t="shared" si="0"/>
        <v>1.5129999999999999E-4</v>
      </c>
      <c r="E62">
        <v>0.58699999999999997</v>
      </c>
      <c r="G62">
        <v>0.48599999999999999</v>
      </c>
      <c r="H62">
        <v>0.54400000000000004</v>
      </c>
      <c r="I62">
        <v>0.52300000000000002</v>
      </c>
      <c r="J62">
        <v>0.79500000000000004</v>
      </c>
      <c r="AJ62" t="s">
        <v>112</v>
      </c>
      <c r="AK62" t="s">
        <v>22</v>
      </c>
      <c r="AL62">
        <v>15.8</v>
      </c>
      <c r="AM62">
        <v>16.2</v>
      </c>
      <c r="AN62">
        <v>16.396000000000001</v>
      </c>
      <c r="AO62">
        <v>17.2</v>
      </c>
      <c r="AP62">
        <v>15.8</v>
      </c>
    </row>
    <row r="63" spans="1:42" x14ac:dyDescent="0.2">
      <c r="A63">
        <v>-302</v>
      </c>
      <c r="B63">
        <v>154.72</v>
      </c>
      <c r="C63">
        <f t="shared" si="0"/>
        <v>1.5471999999999998E-4</v>
      </c>
      <c r="E63">
        <v>0.57899999999999996</v>
      </c>
      <c r="G63">
        <v>0.48499999999999999</v>
      </c>
      <c r="H63">
        <v>0.55000000000000004</v>
      </c>
      <c r="I63">
        <v>0.52700000000000002</v>
      </c>
      <c r="J63">
        <v>0.753</v>
      </c>
      <c r="AJ63" t="s">
        <v>113</v>
      </c>
      <c r="AK63" t="s">
        <v>19</v>
      </c>
      <c r="AL63">
        <v>15.57</v>
      </c>
      <c r="AM63">
        <v>15.635999999999999</v>
      </c>
      <c r="AN63">
        <v>15.534000000000001</v>
      </c>
      <c r="AO63">
        <v>14.19</v>
      </c>
      <c r="AP63">
        <v>14.782</v>
      </c>
    </row>
    <row r="64" spans="1:42" x14ac:dyDescent="0.2">
      <c r="A64">
        <v>-301</v>
      </c>
      <c r="B64">
        <v>158.16</v>
      </c>
      <c r="C64">
        <f t="shared" si="0"/>
        <v>1.5815999999999999E-4</v>
      </c>
      <c r="E64">
        <v>0.55600000000000005</v>
      </c>
      <c r="G64">
        <v>0.49399999999999999</v>
      </c>
      <c r="H64">
        <v>0.55200000000000005</v>
      </c>
      <c r="I64">
        <v>0.52300000000000002</v>
      </c>
      <c r="J64">
        <v>0.65300000000000002</v>
      </c>
      <c r="AJ64" t="s">
        <v>114</v>
      </c>
      <c r="AK64" t="s">
        <v>19</v>
      </c>
      <c r="AL64">
        <v>56.125999999999998</v>
      </c>
      <c r="AM64">
        <v>55.91</v>
      </c>
      <c r="AN64">
        <v>60.415999999999997</v>
      </c>
      <c r="AO64">
        <v>63.802</v>
      </c>
      <c r="AP64">
        <v>53.503999999999998</v>
      </c>
    </row>
    <row r="65" spans="1:42" x14ac:dyDescent="0.2">
      <c r="A65">
        <v>-300</v>
      </c>
      <c r="B65">
        <v>161.63</v>
      </c>
      <c r="C65">
        <f t="shared" si="0"/>
        <v>1.6162999999999998E-4</v>
      </c>
      <c r="E65">
        <v>0.52700000000000002</v>
      </c>
      <c r="G65">
        <v>0.496</v>
      </c>
      <c r="H65">
        <v>0.55700000000000005</v>
      </c>
      <c r="I65">
        <v>0.52400000000000002</v>
      </c>
      <c r="J65">
        <v>0.53</v>
      </c>
      <c r="AJ65" t="s">
        <v>21</v>
      </c>
      <c r="AK65" t="s">
        <v>22</v>
      </c>
      <c r="AL65">
        <v>-2.3279999999999998</v>
      </c>
      <c r="AM65">
        <v>-2.2400000000000002</v>
      </c>
      <c r="AN65">
        <v>-1.8859999999999999</v>
      </c>
      <c r="AO65">
        <v>-2.3140000000000001</v>
      </c>
      <c r="AP65">
        <v>-2.871</v>
      </c>
    </row>
    <row r="66" spans="1:42" x14ac:dyDescent="0.2">
      <c r="A66">
        <v>-299</v>
      </c>
      <c r="B66">
        <v>165.12</v>
      </c>
      <c r="C66">
        <f t="shared" si="0"/>
        <v>1.6511999999999999E-4</v>
      </c>
      <c r="E66">
        <v>0.52700000000000002</v>
      </c>
      <c r="G66">
        <v>0.499</v>
      </c>
      <c r="H66">
        <v>0.55900000000000005</v>
      </c>
      <c r="I66">
        <v>0.53200000000000003</v>
      </c>
      <c r="J66">
        <v>0.51900000000000002</v>
      </c>
      <c r="AJ66" t="s">
        <v>23</v>
      </c>
      <c r="AK66" t="s">
        <v>22</v>
      </c>
      <c r="AL66">
        <v>-1.92</v>
      </c>
      <c r="AM66">
        <v>-1.847</v>
      </c>
      <c r="AN66">
        <v>-1.5660000000000001</v>
      </c>
      <c r="AO66">
        <v>-1.97</v>
      </c>
      <c r="AP66">
        <v>-2.2959999999999998</v>
      </c>
    </row>
    <row r="67" spans="1:42" x14ac:dyDescent="0.2">
      <c r="A67">
        <v>-298</v>
      </c>
      <c r="B67">
        <v>168.63</v>
      </c>
      <c r="C67">
        <f t="shared" si="0"/>
        <v>1.6862999999999999E-4</v>
      </c>
      <c r="E67">
        <v>0.53400000000000003</v>
      </c>
      <c r="G67">
        <v>0.502</v>
      </c>
      <c r="H67">
        <v>0.56100000000000005</v>
      </c>
      <c r="I67">
        <v>0.53900000000000003</v>
      </c>
      <c r="J67">
        <v>0.53500000000000003</v>
      </c>
      <c r="AJ67" t="s">
        <v>24</v>
      </c>
      <c r="AK67" t="s">
        <v>22</v>
      </c>
      <c r="AL67">
        <v>1.409</v>
      </c>
      <c r="AM67">
        <v>1.5589999999999999</v>
      </c>
      <c r="AN67">
        <v>1.337</v>
      </c>
      <c r="AO67">
        <v>1.3879999999999999</v>
      </c>
      <c r="AP67">
        <v>1.2410000000000001</v>
      </c>
    </row>
    <row r="68" spans="1:42" x14ac:dyDescent="0.2">
      <c r="A68">
        <v>-297</v>
      </c>
      <c r="B68">
        <v>172.16</v>
      </c>
      <c r="C68">
        <f t="shared" si="0"/>
        <v>1.7215999999999998E-4</v>
      </c>
      <c r="E68">
        <v>0.54600000000000004</v>
      </c>
      <c r="G68">
        <v>0.503</v>
      </c>
      <c r="H68">
        <v>0.56299999999999994</v>
      </c>
      <c r="I68">
        <v>0.53800000000000003</v>
      </c>
      <c r="J68">
        <v>0.57799999999999996</v>
      </c>
      <c r="AJ68" t="s">
        <v>25</v>
      </c>
      <c r="AK68" t="s">
        <v>22</v>
      </c>
      <c r="AL68">
        <v>2.754</v>
      </c>
      <c r="AM68">
        <v>2.754</v>
      </c>
      <c r="AN68">
        <v>2.4260000000000002</v>
      </c>
      <c r="AO68">
        <v>1.897</v>
      </c>
      <c r="AP68">
        <v>1.2230000000000001</v>
      </c>
    </row>
    <row r="69" spans="1:42" x14ac:dyDescent="0.2">
      <c r="A69">
        <v>-296</v>
      </c>
      <c r="B69">
        <v>175.7</v>
      </c>
      <c r="C69">
        <f t="shared" si="0"/>
        <v>1.7569999999999999E-4</v>
      </c>
      <c r="E69">
        <v>0.56000000000000005</v>
      </c>
      <c r="G69">
        <v>0.499</v>
      </c>
      <c r="H69">
        <v>0.56200000000000006</v>
      </c>
      <c r="I69">
        <v>0.54300000000000004</v>
      </c>
      <c r="J69">
        <v>0.63600000000000001</v>
      </c>
      <c r="AJ69" t="s">
        <v>26</v>
      </c>
      <c r="AK69" t="s">
        <v>22</v>
      </c>
      <c r="AL69">
        <v>-5.6909999999999998</v>
      </c>
      <c r="AM69">
        <v>-5.6909999999999998</v>
      </c>
      <c r="AN69">
        <v>-4.1769999999999996</v>
      </c>
      <c r="AO69">
        <v>-4.9459999999999997</v>
      </c>
      <c r="AP69">
        <v>-5.2060000000000004</v>
      </c>
    </row>
    <row r="70" spans="1:42" x14ac:dyDescent="0.2">
      <c r="A70">
        <v>-295</v>
      </c>
      <c r="B70">
        <v>179.26</v>
      </c>
      <c r="C70">
        <f t="shared" ref="C70:C133" si="1">B70*10^-6</f>
        <v>1.7925999999999999E-4</v>
      </c>
      <c r="E70">
        <v>0.57499999999999996</v>
      </c>
      <c r="G70">
        <v>0.50600000000000001</v>
      </c>
      <c r="H70">
        <v>0.56899999999999995</v>
      </c>
      <c r="I70">
        <v>0.54600000000000004</v>
      </c>
      <c r="J70">
        <v>0.68100000000000005</v>
      </c>
      <c r="AJ70" t="s">
        <v>27</v>
      </c>
      <c r="AK70" t="s">
        <v>19</v>
      </c>
      <c r="AL70">
        <v>73.385000000000005</v>
      </c>
      <c r="AM70">
        <v>84.394999999999996</v>
      </c>
      <c r="AN70">
        <v>85.394999999999996</v>
      </c>
      <c r="AO70">
        <v>70.447000000000003</v>
      </c>
      <c r="AP70">
        <v>54.033999999999999</v>
      </c>
    </row>
    <row r="71" spans="1:42" x14ac:dyDescent="0.2">
      <c r="A71">
        <v>-294</v>
      </c>
      <c r="B71">
        <v>182.83</v>
      </c>
      <c r="C71">
        <f t="shared" si="1"/>
        <v>1.8283000000000001E-4</v>
      </c>
      <c r="E71">
        <v>0.59199999999999997</v>
      </c>
      <c r="G71">
        <v>0.51300000000000001</v>
      </c>
      <c r="H71">
        <v>0.57699999999999996</v>
      </c>
      <c r="I71">
        <v>0.54700000000000004</v>
      </c>
      <c r="J71">
        <v>0.73099999999999998</v>
      </c>
      <c r="AJ71" t="s">
        <v>28</v>
      </c>
      <c r="AK71" t="s">
        <v>19</v>
      </c>
      <c r="AL71">
        <v>99.99</v>
      </c>
      <c r="AM71">
        <v>99.99</v>
      </c>
      <c r="AN71">
        <v>99.99</v>
      </c>
      <c r="AO71">
        <v>99.99</v>
      </c>
      <c r="AP71">
        <v>99.99</v>
      </c>
    </row>
    <row r="72" spans="1:42" x14ac:dyDescent="0.2">
      <c r="A72">
        <v>-293</v>
      </c>
      <c r="B72">
        <v>186.42</v>
      </c>
      <c r="C72">
        <f t="shared" si="1"/>
        <v>1.8641999999999997E-4</v>
      </c>
      <c r="E72">
        <v>0.62</v>
      </c>
      <c r="G72">
        <v>0.52300000000000002</v>
      </c>
      <c r="H72">
        <v>0.58299999999999996</v>
      </c>
      <c r="I72">
        <v>0.54600000000000004</v>
      </c>
      <c r="J72">
        <v>0.82799999999999996</v>
      </c>
      <c r="AJ72" t="s">
        <v>29</v>
      </c>
      <c r="AK72" t="s">
        <v>22</v>
      </c>
      <c r="AL72">
        <v>0.28399999999999997</v>
      </c>
      <c r="AM72">
        <v>0.38900000000000001</v>
      </c>
      <c r="AN72">
        <v>0.36</v>
      </c>
      <c r="AO72">
        <v>0.2</v>
      </c>
      <c r="AP72">
        <v>0.189</v>
      </c>
    </row>
    <row r="73" spans="1:42" x14ac:dyDescent="0.2">
      <c r="A73">
        <v>-292</v>
      </c>
      <c r="B73">
        <v>190.02</v>
      </c>
      <c r="C73">
        <f t="shared" si="1"/>
        <v>1.9002E-4</v>
      </c>
      <c r="E73">
        <v>0.64700000000000002</v>
      </c>
      <c r="G73">
        <v>0.52300000000000002</v>
      </c>
      <c r="H73">
        <v>0.58299999999999996</v>
      </c>
      <c r="I73">
        <v>0.54800000000000004</v>
      </c>
      <c r="J73">
        <v>0.93300000000000005</v>
      </c>
      <c r="AJ73" t="s">
        <v>30</v>
      </c>
      <c r="AK73" t="s">
        <v>22</v>
      </c>
      <c r="AL73">
        <v>0.69399999999999995</v>
      </c>
      <c r="AM73">
        <v>0.79800000000000004</v>
      </c>
      <c r="AN73">
        <v>0.68700000000000006</v>
      </c>
      <c r="AO73">
        <v>0.59</v>
      </c>
      <c r="AP73">
        <v>0.7</v>
      </c>
    </row>
    <row r="74" spans="1:42" x14ac:dyDescent="0.2">
      <c r="A74">
        <v>-291</v>
      </c>
      <c r="B74">
        <v>193.62</v>
      </c>
      <c r="C74">
        <f t="shared" si="1"/>
        <v>1.9362000000000001E-4</v>
      </c>
      <c r="E74">
        <v>0.66700000000000004</v>
      </c>
      <c r="G74">
        <v>0.52100000000000002</v>
      </c>
      <c r="H74">
        <v>0.58699999999999997</v>
      </c>
      <c r="I74">
        <v>0.55100000000000005</v>
      </c>
      <c r="J74">
        <v>1.008</v>
      </c>
      <c r="AJ74" t="s">
        <v>31</v>
      </c>
      <c r="AK74" t="s">
        <v>22</v>
      </c>
      <c r="AL74">
        <v>1.5740000000000001</v>
      </c>
      <c r="AM74">
        <v>1.756</v>
      </c>
      <c r="AN74">
        <v>1.492</v>
      </c>
      <c r="AO74">
        <v>1.599</v>
      </c>
      <c r="AP74">
        <v>1.4319999999999999</v>
      </c>
    </row>
    <row r="75" spans="1:42" x14ac:dyDescent="0.2">
      <c r="A75">
        <v>-290</v>
      </c>
      <c r="B75">
        <v>197.24</v>
      </c>
      <c r="C75">
        <f t="shared" si="1"/>
        <v>1.9724E-4</v>
      </c>
      <c r="E75">
        <v>0.67700000000000005</v>
      </c>
      <c r="G75">
        <v>0.50900000000000001</v>
      </c>
      <c r="H75">
        <v>0.59099999999999997</v>
      </c>
      <c r="I75">
        <v>0.55500000000000005</v>
      </c>
      <c r="J75">
        <v>1.054</v>
      </c>
      <c r="AJ75" t="s">
        <v>32</v>
      </c>
      <c r="AK75" t="s">
        <v>22</v>
      </c>
      <c r="AL75">
        <v>6.4710000000000001</v>
      </c>
      <c r="AM75">
        <v>6.4710000000000001</v>
      </c>
      <c r="AN75">
        <v>5.32</v>
      </c>
      <c r="AO75">
        <v>4.9370000000000003</v>
      </c>
      <c r="AP75">
        <v>5.6109999999999998</v>
      </c>
    </row>
    <row r="76" spans="1:42" x14ac:dyDescent="0.2">
      <c r="A76">
        <v>-289</v>
      </c>
      <c r="B76">
        <v>200.86</v>
      </c>
      <c r="C76">
        <f t="shared" si="1"/>
        <v>2.0086E-4</v>
      </c>
      <c r="E76">
        <v>0.68200000000000005</v>
      </c>
      <c r="G76">
        <v>0.51700000000000002</v>
      </c>
      <c r="H76">
        <v>0.6</v>
      </c>
      <c r="I76">
        <v>0.55700000000000005</v>
      </c>
      <c r="J76">
        <v>1.054</v>
      </c>
      <c r="AJ76" t="s">
        <v>33</v>
      </c>
      <c r="AK76" t="s">
        <v>22</v>
      </c>
      <c r="AL76">
        <v>-3.3490000000000002</v>
      </c>
      <c r="AM76">
        <v>-3.3490000000000002</v>
      </c>
      <c r="AN76">
        <v>-2.294</v>
      </c>
      <c r="AO76">
        <v>-2.9340000000000002</v>
      </c>
      <c r="AP76">
        <v>-2.7</v>
      </c>
    </row>
    <row r="77" spans="1:42" x14ac:dyDescent="0.2">
      <c r="A77">
        <v>-288</v>
      </c>
      <c r="B77">
        <v>204.49</v>
      </c>
      <c r="C77">
        <f t="shared" si="1"/>
        <v>2.0448999999999999E-4</v>
      </c>
      <c r="E77">
        <v>0.68200000000000005</v>
      </c>
      <c r="G77">
        <v>0.52900000000000003</v>
      </c>
      <c r="H77">
        <v>0.60599999999999998</v>
      </c>
      <c r="I77">
        <v>0.55600000000000005</v>
      </c>
      <c r="J77">
        <v>1.0389999999999999</v>
      </c>
      <c r="AJ77" t="s">
        <v>34</v>
      </c>
      <c r="AK77" t="s">
        <v>19</v>
      </c>
      <c r="AL77">
        <v>99.99</v>
      </c>
      <c r="AM77">
        <v>99.99</v>
      </c>
      <c r="AN77">
        <v>99.99</v>
      </c>
      <c r="AO77">
        <v>99.99</v>
      </c>
      <c r="AP77">
        <v>99.99</v>
      </c>
    </row>
    <row r="78" spans="1:42" x14ac:dyDescent="0.2">
      <c r="A78">
        <v>-287</v>
      </c>
      <c r="B78">
        <v>208.12</v>
      </c>
      <c r="C78">
        <f t="shared" si="1"/>
        <v>2.0812000000000001E-4</v>
      </c>
      <c r="E78">
        <v>0.68600000000000005</v>
      </c>
      <c r="G78">
        <v>0.53600000000000003</v>
      </c>
      <c r="H78">
        <v>0.61199999999999999</v>
      </c>
      <c r="I78">
        <v>0.56000000000000005</v>
      </c>
      <c r="J78">
        <v>1.0369999999999999</v>
      </c>
      <c r="AJ78" t="s">
        <v>35</v>
      </c>
      <c r="AK78" t="s">
        <v>19</v>
      </c>
      <c r="AL78">
        <v>-99.99</v>
      </c>
      <c r="AM78">
        <v>-99.99</v>
      </c>
      <c r="AN78">
        <v>-99.99</v>
      </c>
      <c r="AO78">
        <v>-99.99</v>
      </c>
      <c r="AP78">
        <v>-99.99</v>
      </c>
    </row>
    <row r="79" spans="1:42" x14ac:dyDescent="0.2">
      <c r="A79">
        <v>-286</v>
      </c>
      <c r="B79">
        <v>211.75</v>
      </c>
      <c r="C79">
        <f t="shared" si="1"/>
        <v>2.1175E-4</v>
      </c>
      <c r="E79">
        <v>0.68899999999999995</v>
      </c>
      <c r="G79">
        <v>0.53700000000000003</v>
      </c>
      <c r="H79">
        <v>0.61399999999999999</v>
      </c>
      <c r="I79">
        <v>0.56200000000000006</v>
      </c>
      <c r="J79">
        <v>1.0429999999999999</v>
      </c>
      <c r="AJ79" t="s">
        <v>36</v>
      </c>
      <c r="AK79" t="s">
        <v>22</v>
      </c>
      <c r="AL79">
        <v>2.8109999999999999</v>
      </c>
      <c r="AM79">
        <v>2.9860000000000002</v>
      </c>
      <c r="AN79">
        <v>2.6629999999999998</v>
      </c>
      <c r="AO79">
        <v>2.7109999999999999</v>
      </c>
      <c r="AP79">
        <v>2.8860000000000001</v>
      </c>
    </row>
    <row r="80" spans="1:42" x14ac:dyDescent="0.2">
      <c r="A80">
        <v>-285</v>
      </c>
      <c r="B80">
        <v>215.38</v>
      </c>
      <c r="C80">
        <f t="shared" si="1"/>
        <v>2.1537999999999999E-4</v>
      </c>
      <c r="E80">
        <v>0.68</v>
      </c>
      <c r="G80">
        <v>0.52900000000000003</v>
      </c>
      <c r="H80">
        <v>0.61499999999999999</v>
      </c>
      <c r="I80">
        <v>0.56899999999999995</v>
      </c>
      <c r="J80">
        <v>1.0089999999999999</v>
      </c>
      <c r="AJ80" t="s">
        <v>37</v>
      </c>
      <c r="AK80" t="s">
        <v>22</v>
      </c>
      <c r="AL80">
        <v>3.222</v>
      </c>
      <c r="AM80">
        <v>3.4129999999999998</v>
      </c>
      <c r="AN80">
        <v>2.9830000000000001</v>
      </c>
      <c r="AO80">
        <v>3.1219999999999999</v>
      </c>
      <c r="AP80">
        <v>3.371</v>
      </c>
    </row>
    <row r="81" spans="1:42" x14ac:dyDescent="0.2">
      <c r="A81">
        <v>-284</v>
      </c>
      <c r="B81">
        <v>219.02</v>
      </c>
      <c r="C81">
        <f t="shared" si="1"/>
        <v>2.1902E-4</v>
      </c>
      <c r="E81">
        <v>0.66200000000000003</v>
      </c>
      <c r="G81">
        <v>0.53400000000000003</v>
      </c>
      <c r="H81">
        <v>0.61699999999999999</v>
      </c>
      <c r="I81">
        <v>0.56999999999999995</v>
      </c>
      <c r="J81">
        <v>0.92600000000000005</v>
      </c>
      <c r="AJ81" t="s">
        <v>38</v>
      </c>
      <c r="AK81" t="s">
        <v>22</v>
      </c>
      <c r="AL81">
        <v>1.8029999999999999</v>
      </c>
      <c r="AM81">
        <v>1.9950000000000001</v>
      </c>
      <c r="AN81">
        <v>1.661</v>
      </c>
      <c r="AO81">
        <v>1.8109999999999999</v>
      </c>
      <c r="AP81">
        <v>1.6990000000000001</v>
      </c>
    </row>
    <row r="82" spans="1:42" x14ac:dyDescent="0.2">
      <c r="A82">
        <v>-283</v>
      </c>
      <c r="B82">
        <v>222.65</v>
      </c>
      <c r="C82">
        <f t="shared" si="1"/>
        <v>2.2264999999999999E-4</v>
      </c>
      <c r="E82">
        <v>0.64300000000000002</v>
      </c>
      <c r="G82">
        <v>0.53400000000000003</v>
      </c>
      <c r="H82">
        <v>0.622</v>
      </c>
      <c r="I82">
        <v>0.57099999999999995</v>
      </c>
      <c r="J82">
        <v>0.84299999999999997</v>
      </c>
      <c r="AJ82" t="s">
        <v>39</v>
      </c>
      <c r="AK82" t="s">
        <v>22</v>
      </c>
      <c r="AL82">
        <v>10.074</v>
      </c>
      <c r="AM82">
        <v>10.074</v>
      </c>
      <c r="AN82">
        <v>8.3490000000000002</v>
      </c>
      <c r="AO82">
        <v>8.0660000000000007</v>
      </c>
      <c r="AP82">
        <v>9.4369999999999994</v>
      </c>
    </row>
    <row r="83" spans="1:42" x14ac:dyDescent="0.2">
      <c r="A83">
        <v>-282</v>
      </c>
      <c r="B83">
        <v>226.27</v>
      </c>
      <c r="C83">
        <f t="shared" si="1"/>
        <v>2.2626999999999999E-4</v>
      </c>
      <c r="E83">
        <v>0.63500000000000001</v>
      </c>
      <c r="G83">
        <v>0.54400000000000004</v>
      </c>
      <c r="H83">
        <v>0.63</v>
      </c>
      <c r="I83">
        <v>0.57299999999999995</v>
      </c>
      <c r="J83">
        <v>0.79400000000000004</v>
      </c>
      <c r="AJ83" t="s">
        <v>40</v>
      </c>
      <c r="AK83" t="s">
        <v>22</v>
      </c>
      <c r="AL83">
        <v>-1.1140000000000001</v>
      </c>
      <c r="AM83">
        <v>-1.1140000000000001</v>
      </c>
      <c r="AN83">
        <v>-0.36</v>
      </c>
      <c r="AO83">
        <v>-1.06</v>
      </c>
      <c r="AP83">
        <v>-0.70599999999999996</v>
      </c>
    </row>
    <row r="84" spans="1:42" x14ac:dyDescent="0.2">
      <c r="A84">
        <v>-281</v>
      </c>
      <c r="B84">
        <v>229.9</v>
      </c>
      <c r="C84">
        <f t="shared" si="1"/>
        <v>2.299E-4</v>
      </c>
      <c r="E84">
        <v>0.63400000000000001</v>
      </c>
      <c r="G84">
        <v>0.55000000000000004</v>
      </c>
      <c r="H84">
        <v>0.63200000000000001</v>
      </c>
      <c r="I84">
        <v>0.57499999999999996</v>
      </c>
      <c r="J84">
        <v>0.77900000000000003</v>
      </c>
      <c r="AJ84" t="s">
        <v>41</v>
      </c>
      <c r="AK84" t="s">
        <v>19</v>
      </c>
      <c r="AL84">
        <v>55.959000000000003</v>
      </c>
      <c r="AM84">
        <v>58.469000000000001</v>
      </c>
      <c r="AN84">
        <v>55.689</v>
      </c>
      <c r="AO84">
        <v>58.024999999999999</v>
      </c>
      <c r="AP84">
        <v>50.414999999999999</v>
      </c>
    </row>
    <row r="85" spans="1:42" x14ac:dyDescent="0.2">
      <c r="A85">
        <v>-280</v>
      </c>
      <c r="B85">
        <v>233.51</v>
      </c>
      <c r="C85">
        <f t="shared" si="1"/>
        <v>2.3350999999999998E-4</v>
      </c>
      <c r="E85">
        <v>0.64</v>
      </c>
      <c r="G85">
        <v>0.54900000000000004</v>
      </c>
      <c r="H85">
        <v>0.63800000000000001</v>
      </c>
      <c r="I85">
        <v>0.57899999999999996</v>
      </c>
      <c r="J85">
        <v>0.79600000000000004</v>
      </c>
      <c r="AJ85" t="s">
        <v>42</v>
      </c>
      <c r="AK85" t="s">
        <v>19</v>
      </c>
      <c r="AL85">
        <v>-34.584000000000003</v>
      </c>
      <c r="AM85">
        <v>-32.651000000000003</v>
      </c>
      <c r="AN85">
        <v>-12.069000000000001</v>
      </c>
      <c r="AO85">
        <v>-33.957000000000001</v>
      </c>
      <c r="AP85">
        <v>-20.937000000000001</v>
      </c>
    </row>
    <row r="86" spans="1:42" x14ac:dyDescent="0.2">
      <c r="A86">
        <v>-279</v>
      </c>
      <c r="B86">
        <v>237.12</v>
      </c>
      <c r="C86">
        <f t="shared" si="1"/>
        <v>2.3712000000000001E-4</v>
      </c>
      <c r="E86">
        <v>0.65400000000000003</v>
      </c>
      <c r="G86">
        <v>0.55500000000000005</v>
      </c>
      <c r="H86">
        <v>0.64100000000000001</v>
      </c>
      <c r="I86">
        <v>0.58399999999999996</v>
      </c>
      <c r="J86">
        <v>0.83499999999999996</v>
      </c>
      <c r="AJ86" t="s">
        <v>43</v>
      </c>
      <c r="AK86" t="s">
        <v>22</v>
      </c>
      <c r="AL86">
        <v>13.234999999999999</v>
      </c>
      <c r="AM86">
        <v>13.852</v>
      </c>
      <c r="AN86">
        <v>12.484</v>
      </c>
      <c r="AO86">
        <v>13.167999999999999</v>
      </c>
      <c r="AP86">
        <v>13.436</v>
      </c>
    </row>
    <row r="87" spans="1:42" x14ac:dyDescent="0.2">
      <c r="A87">
        <v>-278</v>
      </c>
      <c r="B87">
        <v>240.73</v>
      </c>
      <c r="C87">
        <f t="shared" si="1"/>
        <v>2.4072999999999998E-4</v>
      </c>
      <c r="E87">
        <v>0.66500000000000004</v>
      </c>
      <c r="G87">
        <v>0.55900000000000005</v>
      </c>
      <c r="H87">
        <v>0.64800000000000002</v>
      </c>
      <c r="I87">
        <v>0.58799999999999997</v>
      </c>
      <c r="J87">
        <v>0.86399999999999999</v>
      </c>
      <c r="AJ87" t="s">
        <v>44</v>
      </c>
      <c r="AK87" t="s">
        <v>22</v>
      </c>
      <c r="AL87">
        <v>13.476000000000001</v>
      </c>
      <c r="AM87">
        <v>14.11</v>
      </c>
      <c r="AN87">
        <v>12.677</v>
      </c>
      <c r="AO87">
        <v>13.349</v>
      </c>
      <c r="AP87">
        <v>13.77</v>
      </c>
    </row>
    <row r="88" spans="1:42" x14ac:dyDescent="0.2">
      <c r="A88">
        <v>-277</v>
      </c>
      <c r="B88">
        <v>244.32</v>
      </c>
      <c r="C88">
        <f t="shared" si="1"/>
        <v>2.4431999999999996E-4</v>
      </c>
      <c r="E88">
        <v>0.67200000000000004</v>
      </c>
      <c r="G88">
        <v>0.57499999999999996</v>
      </c>
      <c r="H88">
        <v>0.65300000000000002</v>
      </c>
      <c r="I88">
        <v>0.59499999999999997</v>
      </c>
      <c r="J88">
        <v>0.86499999999999999</v>
      </c>
      <c r="AJ88" t="s">
        <v>45</v>
      </c>
      <c r="AK88" t="s">
        <v>22</v>
      </c>
      <c r="AL88">
        <v>2.8849999999999998</v>
      </c>
      <c r="AM88">
        <v>3.2349999999999999</v>
      </c>
      <c r="AN88">
        <v>2.5409999999999999</v>
      </c>
      <c r="AO88">
        <v>2.7109999999999999</v>
      </c>
      <c r="AP88">
        <v>2.8220000000000001</v>
      </c>
    </row>
    <row r="89" spans="1:42" x14ac:dyDescent="0.2">
      <c r="A89">
        <v>-276</v>
      </c>
      <c r="B89">
        <v>247.9</v>
      </c>
      <c r="C89">
        <f t="shared" si="1"/>
        <v>2.4790000000000001E-4</v>
      </c>
      <c r="E89">
        <v>0.67700000000000005</v>
      </c>
      <c r="G89">
        <v>0.58299999999999996</v>
      </c>
      <c r="H89">
        <v>0.66200000000000003</v>
      </c>
      <c r="I89">
        <v>0.60099999999999998</v>
      </c>
      <c r="J89">
        <v>0.86299999999999999</v>
      </c>
      <c r="AJ89" t="s">
        <v>46</v>
      </c>
      <c r="AK89" t="s">
        <v>22</v>
      </c>
      <c r="AL89">
        <v>25.38</v>
      </c>
      <c r="AM89">
        <v>25.38</v>
      </c>
      <c r="AN89">
        <v>21.256</v>
      </c>
      <c r="AO89">
        <v>21.928000000000001</v>
      </c>
      <c r="AP89">
        <v>24.524000000000001</v>
      </c>
    </row>
    <row r="90" spans="1:42" x14ac:dyDescent="0.2">
      <c r="A90">
        <v>-275</v>
      </c>
      <c r="B90">
        <v>251.47</v>
      </c>
      <c r="C90">
        <f t="shared" si="1"/>
        <v>2.5147E-4</v>
      </c>
      <c r="E90">
        <v>0.69</v>
      </c>
      <c r="G90">
        <v>0.59499999999999997</v>
      </c>
      <c r="H90">
        <v>0.67300000000000004</v>
      </c>
      <c r="I90">
        <v>0.60699999999999998</v>
      </c>
      <c r="J90">
        <v>0.88400000000000001</v>
      </c>
      <c r="AJ90" t="s">
        <v>47</v>
      </c>
      <c r="AK90" t="s">
        <v>22</v>
      </c>
      <c r="AL90">
        <v>6.452</v>
      </c>
      <c r="AM90">
        <v>6.992</v>
      </c>
      <c r="AN90">
        <v>7.1040000000000001</v>
      </c>
      <c r="AO90">
        <v>7.3479999999999999</v>
      </c>
      <c r="AP90">
        <v>6.452</v>
      </c>
    </row>
    <row r="91" spans="1:42" x14ac:dyDescent="0.2">
      <c r="A91">
        <v>-274</v>
      </c>
      <c r="B91">
        <v>255.03</v>
      </c>
      <c r="C91">
        <f t="shared" si="1"/>
        <v>2.5503E-4</v>
      </c>
      <c r="E91">
        <v>0.70199999999999996</v>
      </c>
      <c r="G91">
        <v>0.60199999999999998</v>
      </c>
      <c r="H91">
        <v>0.68</v>
      </c>
      <c r="I91">
        <v>0.61299999999999999</v>
      </c>
      <c r="J91">
        <v>0.91100000000000003</v>
      </c>
      <c r="AJ91" t="s">
        <v>48</v>
      </c>
      <c r="AK91" t="s">
        <v>19</v>
      </c>
      <c r="AL91">
        <v>21.411999999999999</v>
      </c>
      <c r="AM91">
        <v>22.93</v>
      </c>
      <c r="AN91">
        <v>20.048999999999999</v>
      </c>
      <c r="AO91">
        <v>20.312000000000001</v>
      </c>
      <c r="AP91">
        <v>20.492000000000001</v>
      </c>
    </row>
    <row r="92" spans="1:42" x14ac:dyDescent="0.2">
      <c r="A92">
        <v>-273</v>
      </c>
      <c r="B92">
        <v>258.57</v>
      </c>
      <c r="C92">
        <f t="shared" si="1"/>
        <v>2.5856999999999996E-4</v>
      </c>
      <c r="E92">
        <v>0.71499999999999997</v>
      </c>
      <c r="G92">
        <v>0.61099999999999999</v>
      </c>
      <c r="H92">
        <v>0.68799999999999994</v>
      </c>
      <c r="I92">
        <v>0.61699999999999999</v>
      </c>
      <c r="J92">
        <v>0.94599999999999995</v>
      </c>
      <c r="AJ92" t="s">
        <v>49</v>
      </c>
      <c r="AK92" t="s">
        <v>19</v>
      </c>
      <c r="AL92">
        <v>47.877000000000002</v>
      </c>
      <c r="AM92">
        <v>49.552999999999997</v>
      </c>
      <c r="AN92">
        <v>56.04</v>
      </c>
      <c r="AO92">
        <v>55.045999999999999</v>
      </c>
      <c r="AP92">
        <v>46.856999999999999</v>
      </c>
    </row>
    <row r="93" spans="1:42" x14ac:dyDescent="0.2">
      <c r="A93">
        <v>-272</v>
      </c>
      <c r="B93">
        <v>262.08999999999997</v>
      </c>
      <c r="C93">
        <f t="shared" si="1"/>
        <v>2.6208999999999998E-4</v>
      </c>
      <c r="E93">
        <v>0.72799999999999998</v>
      </c>
      <c r="G93">
        <v>0.61599999999999999</v>
      </c>
      <c r="H93">
        <v>0.69599999999999995</v>
      </c>
      <c r="I93">
        <v>0.627</v>
      </c>
      <c r="J93">
        <v>0.97299999999999998</v>
      </c>
      <c r="AJ93" t="s">
        <v>50</v>
      </c>
      <c r="AK93" t="s">
        <v>22</v>
      </c>
      <c r="AL93">
        <v>25.864000000000001</v>
      </c>
      <c r="AM93">
        <v>27.215</v>
      </c>
      <c r="AN93">
        <v>24.864999999999998</v>
      </c>
      <c r="AO93">
        <v>25.364999999999998</v>
      </c>
      <c r="AP93">
        <v>26.01</v>
      </c>
    </row>
    <row r="94" spans="1:42" x14ac:dyDescent="0.2">
      <c r="A94">
        <v>-271</v>
      </c>
      <c r="B94">
        <v>265.60000000000002</v>
      </c>
      <c r="C94">
        <f t="shared" si="1"/>
        <v>2.656E-4</v>
      </c>
      <c r="E94">
        <v>0.73699999999999999</v>
      </c>
      <c r="G94">
        <v>0.625</v>
      </c>
      <c r="H94">
        <v>0.70399999999999996</v>
      </c>
      <c r="I94">
        <v>0.63100000000000001</v>
      </c>
      <c r="J94">
        <v>0.98899999999999999</v>
      </c>
      <c r="AJ94" t="s">
        <v>51</v>
      </c>
      <c r="AK94" t="s">
        <v>22</v>
      </c>
      <c r="AL94">
        <v>25.129000000000001</v>
      </c>
      <c r="AM94">
        <v>26.207000000000001</v>
      </c>
      <c r="AN94">
        <v>24.154</v>
      </c>
      <c r="AO94">
        <v>24.555</v>
      </c>
      <c r="AP94">
        <v>25.599</v>
      </c>
    </row>
    <row r="95" spans="1:42" x14ac:dyDescent="0.2">
      <c r="A95">
        <v>-270</v>
      </c>
      <c r="B95">
        <v>269.08999999999997</v>
      </c>
      <c r="C95">
        <f t="shared" si="1"/>
        <v>2.6908999999999999E-4</v>
      </c>
      <c r="E95">
        <v>0.74399999999999999</v>
      </c>
      <c r="G95">
        <v>0.63900000000000001</v>
      </c>
      <c r="H95">
        <v>0.71199999999999997</v>
      </c>
      <c r="I95">
        <v>0.63800000000000001</v>
      </c>
      <c r="J95">
        <v>0.98599999999999999</v>
      </c>
      <c r="AJ95" t="s">
        <v>52</v>
      </c>
      <c r="AK95" t="s">
        <v>22</v>
      </c>
      <c r="AL95">
        <v>4.0579999999999998</v>
      </c>
      <c r="AM95">
        <v>4.4740000000000002</v>
      </c>
      <c r="AN95">
        <v>3.7949999999999999</v>
      </c>
      <c r="AO95">
        <v>3.5449999999999999</v>
      </c>
      <c r="AP95">
        <v>4.0460000000000003</v>
      </c>
    </row>
    <row r="96" spans="1:42" x14ac:dyDescent="0.2">
      <c r="A96">
        <v>-269</v>
      </c>
      <c r="B96">
        <v>272.57</v>
      </c>
      <c r="C96">
        <f t="shared" si="1"/>
        <v>2.7256999999999997E-4</v>
      </c>
      <c r="E96">
        <v>0.745</v>
      </c>
      <c r="G96">
        <v>0.64600000000000002</v>
      </c>
      <c r="H96">
        <v>0.72099999999999997</v>
      </c>
      <c r="I96">
        <v>0.64400000000000002</v>
      </c>
      <c r="J96">
        <v>0.96899999999999997</v>
      </c>
      <c r="AJ96" t="s">
        <v>53</v>
      </c>
      <c r="AK96" t="s">
        <v>22</v>
      </c>
      <c r="AL96">
        <v>42.284999999999997</v>
      </c>
      <c r="AM96">
        <v>41.5</v>
      </c>
      <c r="AN96">
        <v>34.799999999999997</v>
      </c>
      <c r="AO96">
        <v>34.325000000000003</v>
      </c>
      <c r="AP96">
        <v>42.284999999999997</v>
      </c>
    </row>
    <row r="97" spans="1:42" x14ac:dyDescent="0.2">
      <c r="A97">
        <v>-268</v>
      </c>
      <c r="B97">
        <v>276.02</v>
      </c>
      <c r="C97">
        <f t="shared" si="1"/>
        <v>2.7601999999999998E-4</v>
      </c>
      <c r="E97">
        <v>0.74099999999999999</v>
      </c>
      <c r="G97">
        <v>0.65600000000000003</v>
      </c>
      <c r="H97">
        <v>0.72499999999999998</v>
      </c>
      <c r="I97">
        <v>0.65200000000000002</v>
      </c>
      <c r="J97">
        <v>0.93200000000000005</v>
      </c>
      <c r="AJ97" t="s">
        <v>54</v>
      </c>
      <c r="AK97" t="s">
        <v>22</v>
      </c>
      <c r="AL97">
        <v>15.275</v>
      </c>
      <c r="AM97">
        <v>15.565</v>
      </c>
      <c r="AN97">
        <v>15.605</v>
      </c>
      <c r="AO97">
        <v>16.21</v>
      </c>
      <c r="AP97">
        <v>15.275</v>
      </c>
    </row>
    <row r="98" spans="1:42" x14ac:dyDescent="0.2">
      <c r="A98">
        <v>-267</v>
      </c>
      <c r="B98">
        <v>279.45</v>
      </c>
      <c r="C98">
        <f t="shared" si="1"/>
        <v>2.7944999999999999E-4</v>
      </c>
      <c r="E98">
        <v>0.73499999999999999</v>
      </c>
      <c r="G98">
        <v>0.66500000000000004</v>
      </c>
      <c r="H98">
        <v>0.73199999999999998</v>
      </c>
      <c r="I98">
        <v>0.66300000000000003</v>
      </c>
      <c r="J98">
        <v>0.88</v>
      </c>
      <c r="AJ98" t="s">
        <v>55</v>
      </c>
      <c r="AK98" t="s">
        <v>19</v>
      </c>
      <c r="AL98">
        <v>16.149000000000001</v>
      </c>
      <c r="AM98">
        <v>17.071000000000002</v>
      </c>
      <c r="AN98">
        <v>15.712999999999999</v>
      </c>
      <c r="AO98">
        <v>14.439</v>
      </c>
      <c r="AP98">
        <v>15.805999999999999</v>
      </c>
    </row>
    <row r="99" spans="1:42" x14ac:dyDescent="0.2">
      <c r="A99">
        <v>-266</v>
      </c>
      <c r="B99">
        <v>282.86</v>
      </c>
      <c r="C99">
        <f t="shared" si="1"/>
        <v>2.8286000000000001E-4</v>
      </c>
      <c r="E99">
        <v>0.72899999999999998</v>
      </c>
      <c r="G99">
        <v>0.67700000000000005</v>
      </c>
      <c r="H99">
        <v>0.74099999999999999</v>
      </c>
      <c r="I99">
        <v>0.67</v>
      </c>
      <c r="J99">
        <v>0.82799999999999996</v>
      </c>
      <c r="AJ99" t="s">
        <v>56</v>
      </c>
      <c r="AK99" t="s">
        <v>19</v>
      </c>
      <c r="AL99">
        <v>60.786999999999999</v>
      </c>
      <c r="AM99">
        <v>59.393000000000001</v>
      </c>
      <c r="AN99">
        <v>64.605999999999995</v>
      </c>
      <c r="AO99">
        <v>66.016000000000005</v>
      </c>
      <c r="AP99">
        <v>59.668999999999997</v>
      </c>
    </row>
    <row r="100" spans="1:42" x14ac:dyDescent="0.2">
      <c r="A100">
        <v>-265</v>
      </c>
      <c r="B100">
        <v>286.24</v>
      </c>
      <c r="C100">
        <f t="shared" si="1"/>
        <v>2.8624E-4</v>
      </c>
      <c r="E100">
        <v>0.72799999999999998</v>
      </c>
      <c r="G100">
        <v>0.68700000000000006</v>
      </c>
      <c r="H100">
        <v>0.754</v>
      </c>
      <c r="I100">
        <v>0.67800000000000005</v>
      </c>
      <c r="J100">
        <v>0.79300000000000004</v>
      </c>
      <c r="AJ100" t="s">
        <v>115</v>
      </c>
      <c r="AK100" t="s">
        <v>116</v>
      </c>
      <c r="AL100">
        <v>1297.75</v>
      </c>
      <c r="AM100">
        <v>1325.2</v>
      </c>
      <c r="AN100">
        <v>1290.2</v>
      </c>
      <c r="AO100">
        <v>1320.8</v>
      </c>
      <c r="AP100">
        <v>1254.8</v>
      </c>
    </row>
    <row r="101" spans="1:42" x14ac:dyDescent="0.2">
      <c r="A101">
        <v>-264</v>
      </c>
      <c r="B101">
        <v>289.61</v>
      </c>
      <c r="C101">
        <f t="shared" si="1"/>
        <v>2.8960999999999999E-4</v>
      </c>
      <c r="E101">
        <v>0.73199999999999998</v>
      </c>
      <c r="G101">
        <v>0.69399999999999995</v>
      </c>
      <c r="H101">
        <v>0.76400000000000001</v>
      </c>
      <c r="I101">
        <v>0.68300000000000005</v>
      </c>
      <c r="J101">
        <v>0.78800000000000003</v>
      </c>
      <c r="AJ101" t="s">
        <v>117</v>
      </c>
      <c r="AK101" t="s">
        <v>116</v>
      </c>
      <c r="AL101">
        <v>1297.057</v>
      </c>
      <c r="AM101">
        <v>1322.0740000000001</v>
      </c>
      <c r="AN101">
        <v>1288.2639999999999</v>
      </c>
      <c r="AO101">
        <v>1320.0029999999999</v>
      </c>
      <c r="AP101">
        <v>1257.8889999999999</v>
      </c>
    </row>
    <row r="102" spans="1:42" x14ac:dyDescent="0.2">
      <c r="A102">
        <v>-263</v>
      </c>
      <c r="B102">
        <v>292.95</v>
      </c>
      <c r="C102">
        <f t="shared" si="1"/>
        <v>2.9294999999999999E-4</v>
      </c>
      <c r="E102">
        <v>0.73599999999999999</v>
      </c>
      <c r="G102">
        <v>0.70199999999999996</v>
      </c>
      <c r="H102">
        <v>0.76200000000000001</v>
      </c>
      <c r="I102">
        <v>0.69199999999999995</v>
      </c>
      <c r="J102">
        <v>0.78800000000000003</v>
      </c>
      <c r="AJ102" t="s">
        <v>118</v>
      </c>
      <c r="AK102" t="s">
        <v>116</v>
      </c>
      <c r="AL102">
        <v>32.616</v>
      </c>
      <c r="AM102">
        <v>17.673999999999999</v>
      </c>
      <c r="AN102">
        <v>9.1240000000000006</v>
      </c>
      <c r="AO102">
        <v>12.234999999999999</v>
      </c>
      <c r="AP102">
        <v>30.783000000000001</v>
      </c>
    </row>
    <row r="103" spans="1:42" x14ac:dyDescent="0.2">
      <c r="A103">
        <v>-262</v>
      </c>
      <c r="B103">
        <v>296.26</v>
      </c>
      <c r="C103">
        <f t="shared" si="1"/>
        <v>2.9625999999999996E-4</v>
      </c>
      <c r="E103">
        <v>0.74199999999999999</v>
      </c>
      <c r="G103">
        <v>0.70899999999999996</v>
      </c>
      <c r="H103">
        <v>0.76800000000000002</v>
      </c>
      <c r="I103">
        <v>0.70099999999999996</v>
      </c>
      <c r="J103">
        <v>0.79100000000000004</v>
      </c>
      <c r="AJ103" t="s">
        <v>119</v>
      </c>
      <c r="AK103" t="s">
        <v>116</v>
      </c>
      <c r="AL103">
        <v>1383.8</v>
      </c>
      <c r="AM103">
        <v>1369.2</v>
      </c>
      <c r="AN103">
        <v>1312.4</v>
      </c>
      <c r="AO103">
        <v>1351.2</v>
      </c>
      <c r="AP103">
        <v>1383.8</v>
      </c>
    </row>
    <row r="104" spans="1:42" x14ac:dyDescent="0.2">
      <c r="A104">
        <v>-261</v>
      </c>
      <c r="B104">
        <v>299.54000000000002</v>
      </c>
      <c r="C104">
        <f t="shared" si="1"/>
        <v>2.9954E-4</v>
      </c>
      <c r="E104">
        <v>0.75</v>
      </c>
      <c r="G104">
        <v>0.71199999999999997</v>
      </c>
      <c r="H104">
        <v>0.78100000000000003</v>
      </c>
      <c r="I104">
        <v>0.71099999999999997</v>
      </c>
      <c r="J104">
        <v>0.79500000000000004</v>
      </c>
      <c r="AJ104" t="s">
        <v>120</v>
      </c>
      <c r="AK104" t="s">
        <v>116</v>
      </c>
      <c r="AL104">
        <v>1180.2</v>
      </c>
      <c r="AM104">
        <v>1269.5999999999999</v>
      </c>
      <c r="AN104">
        <v>1254.8</v>
      </c>
      <c r="AO104">
        <v>1267.8</v>
      </c>
      <c r="AP104">
        <v>1180.2</v>
      </c>
    </row>
    <row r="105" spans="1:42" x14ac:dyDescent="0.2">
      <c r="A105">
        <v>-260</v>
      </c>
      <c r="B105">
        <v>302.8</v>
      </c>
      <c r="C105">
        <f t="shared" si="1"/>
        <v>3.0279999999999999E-4</v>
      </c>
      <c r="E105">
        <v>0.75</v>
      </c>
      <c r="G105">
        <v>0.71699999999999997</v>
      </c>
      <c r="H105">
        <v>0.78300000000000003</v>
      </c>
      <c r="I105">
        <v>0.71499999999999997</v>
      </c>
      <c r="J105">
        <v>0.78600000000000003</v>
      </c>
      <c r="AJ105" t="s">
        <v>121</v>
      </c>
      <c r="AK105" t="s">
        <v>19</v>
      </c>
      <c r="AL105">
        <v>2.5150000000000001</v>
      </c>
      <c r="AM105">
        <v>1.337</v>
      </c>
      <c r="AN105">
        <v>0.70799999999999996</v>
      </c>
      <c r="AO105">
        <v>0.92700000000000005</v>
      </c>
      <c r="AP105">
        <v>2.4470000000000001</v>
      </c>
    </row>
    <row r="106" spans="1:42" x14ac:dyDescent="0.2">
      <c r="A106">
        <v>-259</v>
      </c>
      <c r="B106">
        <v>306.02999999999997</v>
      </c>
      <c r="C106">
        <f t="shared" si="1"/>
        <v>3.0602999999999994E-4</v>
      </c>
      <c r="E106">
        <v>0.754</v>
      </c>
      <c r="G106">
        <v>0.73099999999999998</v>
      </c>
      <c r="H106">
        <v>0.78600000000000003</v>
      </c>
      <c r="I106">
        <v>0.72399999999999998</v>
      </c>
      <c r="J106">
        <v>0.77500000000000002</v>
      </c>
      <c r="AJ106" t="s">
        <v>122</v>
      </c>
      <c r="AK106" t="s">
        <v>19</v>
      </c>
      <c r="AL106">
        <v>90.991</v>
      </c>
      <c r="AM106">
        <v>96.031000000000006</v>
      </c>
      <c r="AN106">
        <v>97.402000000000001</v>
      </c>
      <c r="AO106">
        <v>96.045000000000002</v>
      </c>
      <c r="AP106">
        <v>93.823999999999998</v>
      </c>
    </row>
    <row r="107" spans="1:42" x14ac:dyDescent="0.2">
      <c r="A107">
        <v>-258</v>
      </c>
      <c r="B107">
        <v>309.23</v>
      </c>
      <c r="C107">
        <f t="shared" si="1"/>
        <v>3.0923000000000002E-4</v>
      </c>
      <c r="E107">
        <v>0.76200000000000001</v>
      </c>
      <c r="G107">
        <v>0.74199999999999999</v>
      </c>
      <c r="H107">
        <v>0.78700000000000003</v>
      </c>
      <c r="I107">
        <v>0.73299999999999998</v>
      </c>
      <c r="J107">
        <v>0.78700000000000003</v>
      </c>
      <c r="AJ107" t="s">
        <v>123</v>
      </c>
      <c r="AK107" t="s">
        <v>22</v>
      </c>
      <c r="AL107">
        <v>13.502000000000001</v>
      </c>
      <c r="AM107">
        <v>14.16</v>
      </c>
      <c r="AN107">
        <v>12.78</v>
      </c>
      <c r="AO107">
        <v>13.36</v>
      </c>
      <c r="AP107">
        <v>13.708</v>
      </c>
    </row>
    <row r="108" spans="1:42" x14ac:dyDescent="0.2">
      <c r="A108">
        <v>-257</v>
      </c>
      <c r="B108">
        <v>312.39999999999998</v>
      </c>
      <c r="C108">
        <f t="shared" si="1"/>
        <v>3.1239999999999995E-4</v>
      </c>
      <c r="E108">
        <v>0.77400000000000002</v>
      </c>
      <c r="G108">
        <v>0.74</v>
      </c>
      <c r="H108">
        <v>0.79500000000000004</v>
      </c>
      <c r="I108">
        <v>0.74199999999999999</v>
      </c>
      <c r="J108">
        <v>0.81799999999999995</v>
      </c>
      <c r="AJ108" t="s">
        <v>124</v>
      </c>
      <c r="AK108" t="s">
        <v>22</v>
      </c>
      <c r="AL108">
        <v>13.605</v>
      </c>
      <c r="AM108">
        <v>14.244</v>
      </c>
      <c r="AN108">
        <v>12.867000000000001</v>
      </c>
      <c r="AO108">
        <v>13.406000000000001</v>
      </c>
      <c r="AP108">
        <v>13.903</v>
      </c>
    </row>
    <row r="109" spans="1:42" x14ac:dyDescent="0.2">
      <c r="A109">
        <v>-256</v>
      </c>
      <c r="B109">
        <v>315.54000000000002</v>
      </c>
      <c r="C109">
        <f t="shared" si="1"/>
        <v>3.1554E-4</v>
      </c>
      <c r="E109">
        <v>0.78400000000000003</v>
      </c>
      <c r="G109">
        <v>0.753</v>
      </c>
      <c r="H109">
        <v>0.80600000000000005</v>
      </c>
      <c r="I109">
        <v>0.75</v>
      </c>
      <c r="J109">
        <v>0.82699999999999996</v>
      </c>
      <c r="AJ109" t="s">
        <v>125</v>
      </c>
      <c r="AK109" t="s">
        <v>22</v>
      </c>
      <c r="AL109">
        <v>2.8439999999999999</v>
      </c>
      <c r="AM109">
        <v>3.1619999999999999</v>
      </c>
      <c r="AN109">
        <v>2.5499999999999998</v>
      </c>
      <c r="AO109">
        <v>2.66</v>
      </c>
      <c r="AP109">
        <v>2.786</v>
      </c>
    </row>
    <row r="110" spans="1:42" x14ac:dyDescent="0.2">
      <c r="A110">
        <v>-255</v>
      </c>
      <c r="B110">
        <v>318.64999999999998</v>
      </c>
      <c r="C110">
        <f t="shared" si="1"/>
        <v>3.1864999999999997E-4</v>
      </c>
      <c r="E110">
        <v>0.79</v>
      </c>
      <c r="G110">
        <v>0.755</v>
      </c>
      <c r="H110">
        <v>0.81</v>
      </c>
      <c r="I110">
        <v>0.75700000000000001</v>
      </c>
      <c r="J110">
        <v>0.83699999999999997</v>
      </c>
      <c r="AJ110" t="s">
        <v>126</v>
      </c>
      <c r="AK110" t="s">
        <v>22</v>
      </c>
      <c r="AL110">
        <v>25.244</v>
      </c>
      <c r="AM110">
        <v>25.244</v>
      </c>
      <c r="AN110">
        <v>20.943999999999999</v>
      </c>
      <c r="AO110">
        <v>21.611999999999998</v>
      </c>
      <c r="AP110">
        <v>24.783999999999999</v>
      </c>
    </row>
    <row r="111" spans="1:42" x14ac:dyDescent="0.2">
      <c r="A111">
        <v>-254</v>
      </c>
      <c r="B111">
        <v>321.73</v>
      </c>
      <c r="C111">
        <f t="shared" si="1"/>
        <v>3.2173E-4</v>
      </c>
      <c r="E111">
        <v>0.79800000000000004</v>
      </c>
      <c r="G111">
        <v>0.755</v>
      </c>
      <c r="H111">
        <v>0.81699999999999995</v>
      </c>
      <c r="I111">
        <v>0.77</v>
      </c>
      <c r="J111">
        <v>0.84899999999999998</v>
      </c>
      <c r="AJ111" t="s">
        <v>127</v>
      </c>
      <c r="AK111" t="s">
        <v>22</v>
      </c>
      <c r="AL111">
        <v>6.7119999999999997</v>
      </c>
      <c r="AM111">
        <v>7.16</v>
      </c>
      <c r="AN111">
        <v>7.3479999999999999</v>
      </c>
      <c r="AO111">
        <v>7.3920000000000003</v>
      </c>
      <c r="AP111">
        <v>6.7119999999999997</v>
      </c>
    </row>
    <row r="112" spans="1:42" x14ac:dyDescent="0.2">
      <c r="A112">
        <v>-253</v>
      </c>
      <c r="B112">
        <v>324.77</v>
      </c>
      <c r="C112">
        <f t="shared" si="1"/>
        <v>3.2476999999999994E-4</v>
      </c>
      <c r="E112">
        <v>0.81</v>
      </c>
      <c r="G112">
        <v>0.75600000000000001</v>
      </c>
      <c r="H112">
        <v>0.82299999999999995</v>
      </c>
      <c r="I112">
        <v>0.77700000000000002</v>
      </c>
      <c r="J112">
        <v>0.88500000000000001</v>
      </c>
      <c r="AJ112" t="s">
        <v>128</v>
      </c>
      <c r="AK112" t="s">
        <v>19</v>
      </c>
      <c r="AL112">
        <v>20.901</v>
      </c>
      <c r="AM112">
        <v>22.201000000000001</v>
      </c>
      <c r="AN112">
        <v>19.821000000000002</v>
      </c>
      <c r="AO112">
        <v>19.838999999999999</v>
      </c>
      <c r="AP112">
        <v>20.04</v>
      </c>
    </row>
    <row r="113" spans="1:42" x14ac:dyDescent="0.2">
      <c r="A113">
        <v>-252</v>
      </c>
      <c r="B113">
        <v>327.79</v>
      </c>
      <c r="C113">
        <f t="shared" si="1"/>
        <v>3.2779E-4</v>
      </c>
      <c r="E113">
        <v>0.82399999999999995</v>
      </c>
      <c r="G113">
        <v>0.76600000000000001</v>
      </c>
      <c r="H113">
        <v>0.83099999999999996</v>
      </c>
      <c r="I113">
        <v>0.78100000000000003</v>
      </c>
      <c r="J113">
        <v>0.91600000000000004</v>
      </c>
      <c r="AJ113" t="s">
        <v>129</v>
      </c>
      <c r="AK113" t="s">
        <v>19</v>
      </c>
      <c r="AL113">
        <v>49.334000000000003</v>
      </c>
      <c r="AM113">
        <v>50.267000000000003</v>
      </c>
      <c r="AN113">
        <v>57.106000000000002</v>
      </c>
      <c r="AO113">
        <v>55.137999999999998</v>
      </c>
      <c r="AP113">
        <v>48.276000000000003</v>
      </c>
    </row>
    <row r="114" spans="1:42" x14ac:dyDescent="0.2">
      <c r="A114">
        <v>-251</v>
      </c>
      <c r="B114">
        <v>330.76</v>
      </c>
      <c r="C114">
        <f t="shared" si="1"/>
        <v>3.3075999999999998E-4</v>
      </c>
      <c r="E114">
        <v>0.83499999999999996</v>
      </c>
      <c r="G114">
        <v>0.77200000000000002</v>
      </c>
      <c r="H114">
        <v>0.84</v>
      </c>
      <c r="I114">
        <v>0.78800000000000003</v>
      </c>
      <c r="J114">
        <v>0.93899999999999995</v>
      </c>
      <c r="AJ114" t="s">
        <v>130</v>
      </c>
      <c r="AK114" t="s">
        <v>22</v>
      </c>
      <c r="AL114">
        <v>12.75</v>
      </c>
      <c r="AM114">
        <v>13</v>
      </c>
      <c r="AN114">
        <v>12</v>
      </c>
      <c r="AO114">
        <v>13</v>
      </c>
      <c r="AP114">
        <v>13</v>
      </c>
    </row>
    <row r="115" spans="1:42" x14ac:dyDescent="0.2">
      <c r="A115">
        <v>-250</v>
      </c>
      <c r="B115">
        <v>333.71</v>
      </c>
      <c r="C115">
        <f t="shared" si="1"/>
        <v>3.3370999999999997E-4</v>
      </c>
      <c r="E115">
        <v>0.83799999999999997</v>
      </c>
      <c r="G115">
        <v>0.77700000000000002</v>
      </c>
      <c r="H115">
        <v>0.84199999999999997</v>
      </c>
      <c r="I115">
        <v>0.79600000000000004</v>
      </c>
      <c r="J115">
        <v>0.93600000000000005</v>
      </c>
      <c r="AJ115" t="s">
        <v>131</v>
      </c>
      <c r="AK115" t="s">
        <v>22</v>
      </c>
      <c r="AL115">
        <v>14.111000000000001</v>
      </c>
      <c r="AM115">
        <v>14.787000000000001</v>
      </c>
      <c r="AN115">
        <v>13.010999999999999</v>
      </c>
      <c r="AO115">
        <v>14.33</v>
      </c>
      <c r="AP115">
        <v>14.316000000000001</v>
      </c>
    </row>
    <row r="116" spans="1:42" x14ac:dyDescent="0.2">
      <c r="A116">
        <v>-249</v>
      </c>
      <c r="B116">
        <v>336.61</v>
      </c>
      <c r="C116">
        <f t="shared" si="1"/>
        <v>3.3660999999999999E-4</v>
      </c>
      <c r="E116">
        <v>0.84299999999999997</v>
      </c>
      <c r="G116">
        <v>0.78700000000000003</v>
      </c>
      <c r="H116">
        <v>0.84699999999999998</v>
      </c>
      <c r="I116">
        <v>0.79900000000000004</v>
      </c>
      <c r="J116">
        <v>0.93899999999999995</v>
      </c>
      <c r="AJ116" t="s">
        <v>132</v>
      </c>
      <c r="AK116" t="s">
        <v>22</v>
      </c>
      <c r="AL116">
        <v>3.4689999999999999</v>
      </c>
      <c r="AM116">
        <v>3.9910000000000001</v>
      </c>
      <c r="AN116">
        <v>2.8540000000000001</v>
      </c>
      <c r="AO116">
        <v>3.2309999999999999</v>
      </c>
      <c r="AP116">
        <v>3.4609999999999999</v>
      </c>
    </row>
    <row r="117" spans="1:42" x14ac:dyDescent="0.2">
      <c r="A117">
        <v>-248</v>
      </c>
      <c r="B117">
        <v>339.49</v>
      </c>
      <c r="C117">
        <f t="shared" si="1"/>
        <v>3.3949000000000002E-4</v>
      </c>
      <c r="E117">
        <v>0.85599999999999998</v>
      </c>
      <c r="G117">
        <v>0.79300000000000004</v>
      </c>
      <c r="H117">
        <v>0.85399999999999998</v>
      </c>
      <c r="I117">
        <v>0.80700000000000005</v>
      </c>
      <c r="J117">
        <v>0.96699999999999997</v>
      </c>
      <c r="AJ117" t="s">
        <v>133</v>
      </c>
      <c r="AK117" t="s">
        <v>22</v>
      </c>
      <c r="AL117">
        <v>29.6</v>
      </c>
      <c r="AM117">
        <v>27</v>
      </c>
      <c r="AN117">
        <v>21.6</v>
      </c>
      <c r="AO117">
        <v>24.2</v>
      </c>
      <c r="AP117">
        <v>29.6</v>
      </c>
    </row>
    <row r="118" spans="1:42" x14ac:dyDescent="0.2">
      <c r="A118">
        <v>-247</v>
      </c>
      <c r="B118">
        <v>342.32</v>
      </c>
      <c r="C118">
        <f t="shared" si="1"/>
        <v>3.4231999999999996E-4</v>
      </c>
      <c r="E118">
        <v>0.86699999999999999</v>
      </c>
      <c r="G118">
        <v>0.80500000000000005</v>
      </c>
      <c r="H118">
        <v>0.86</v>
      </c>
      <c r="I118">
        <v>0.81399999999999995</v>
      </c>
      <c r="J118">
        <v>0.98899999999999999</v>
      </c>
      <c r="AJ118" t="s">
        <v>134</v>
      </c>
      <c r="AK118" t="s">
        <v>22</v>
      </c>
      <c r="AL118">
        <v>5</v>
      </c>
      <c r="AM118">
        <v>5</v>
      </c>
      <c r="AN118">
        <v>6.3970000000000002</v>
      </c>
      <c r="AO118">
        <v>7.3970000000000002</v>
      </c>
      <c r="AP118">
        <v>5.8</v>
      </c>
    </row>
    <row r="119" spans="1:42" x14ac:dyDescent="0.2">
      <c r="A119">
        <v>-246</v>
      </c>
      <c r="B119">
        <v>345.12</v>
      </c>
      <c r="C119">
        <f t="shared" si="1"/>
        <v>3.4511999999999998E-4</v>
      </c>
      <c r="E119">
        <v>0.878</v>
      </c>
      <c r="G119">
        <v>0.81</v>
      </c>
      <c r="H119">
        <v>0.86199999999999999</v>
      </c>
      <c r="I119">
        <v>0.82199999999999995</v>
      </c>
      <c r="J119">
        <v>1.0209999999999999</v>
      </c>
      <c r="AJ119" t="s">
        <v>135</v>
      </c>
      <c r="AK119" t="s">
        <v>19</v>
      </c>
      <c r="AL119">
        <v>24.582999999999998</v>
      </c>
      <c r="AM119">
        <v>26.991</v>
      </c>
      <c r="AN119">
        <v>21.936</v>
      </c>
      <c r="AO119">
        <v>22.545999999999999</v>
      </c>
      <c r="AP119">
        <v>24.172999999999998</v>
      </c>
    </row>
    <row r="120" spans="1:42" x14ac:dyDescent="0.2">
      <c r="A120">
        <v>-245</v>
      </c>
      <c r="B120">
        <v>347.89</v>
      </c>
      <c r="C120">
        <f t="shared" si="1"/>
        <v>3.4788999999999995E-4</v>
      </c>
      <c r="E120">
        <v>0.89400000000000002</v>
      </c>
      <c r="G120">
        <v>0.81699999999999995</v>
      </c>
      <c r="H120">
        <v>0.86499999999999999</v>
      </c>
      <c r="I120">
        <v>0.82599999999999996</v>
      </c>
      <c r="J120">
        <v>1.0660000000000001</v>
      </c>
      <c r="AJ120" t="s">
        <v>136</v>
      </c>
      <c r="AK120" t="s">
        <v>19</v>
      </c>
      <c r="AL120">
        <v>35.433</v>
      </c>
      <c r="AM120">
        <v>33.811999999999998</v>
      </c>
      <c r="AN120">
        <v>49.167999999999999</v>
      </c>
      <c r="AO120">
        <v>51.62</v>
      </c>
      <c r="AP120">
        <v>40.514000000000003</v>
      </c>
    </row>
    <row r="121" spans="1:42" x14ac:dyDescent="0.2">
      <c r="A121">
        <v>-244</v>
      </c>
      <c r="B121">
        <v>350.61</v>
      </c>
      <c r="C121">
        <f t="shared" si="1"/>
        <v>3.5061000000000001E-4</v>
      </c>
      <c r="E121">
        <v>0.91200000000000003</v>
      </c>
      <c r="G121">
        <v>0.82299999999999995</v>
      </c>
      <c r="H121">
        <v>0.876</v>
      </c>
      <c r="I121">
        <v>0.83199999999999996</v>
      </c>
      <c r="J121">
        <v>1.1180000000000001</v>
      </c>
      <c r="AJ121" t="s">
        <v>137</v>
      </c>
      <c r="AK121" t="s">
        <v>22</v>
      </c>
      <c r="AL121">
        <v>44.6</v>
      </c>
      <c r="AM121">
        <v>45.6</v>
      </c>
      <c r="AN121">
        <v>43.6</v>
      </c>
      <c r="AO121">
        <v>42.6</v>
      </c>
      <c r="AP121">
        <v>46.6</v>
      </c>
    </row>
    <row r="122" spans="1:42" x14ac:dyDescent="0.2">
      <c r="A122">
        <v>-243</v>
      </c>
      <c r="B122">
        <v>353.3</v>
      </c>
      <c r="C122">
        <f t="shared" si="1"/>
        <v>3.5330000000000002E-4</v>
      </c>
      <c r="E122">
        <v>0.92400000000000004</v>
      </c>
      <c r="G122">
        <v>0.82899999999999996</v>
      </c>
      <c r="H122">
        <v>0.88300000000000001</v>
      </c>
      <c r="I122">
        <v>0.83899999999999997</v>
      </c>
      <c r="J122">
        <v>1.1459999999999999</v>
      </c>
      <c r="AJ122" t="s">
        <v>138</v>
      </c>
      <c r="AK122" t="s">
        <v>22</v>
      </c>
      <c r="AL122">
        <v>43.466999999999999</v>
      </c>
      <c r="AM122">
        <v>44.307000000000002</v>
      </c>
      <c r="AN122">
        <v>42.39</v>
      </c>
      <c r="AO122">
        <v>41.853000000000002</v>
      </c>
      <c r="AP122">
        <v>45.32</v>
      </c>
    </row>
    <row r="123" spans="1:42" x14ac:dyDescent="0.2">
      <c r="A123">
        <v>-242</v>
      </c>
      <c r="B123">
        <v>355.95</v>
      </c>
      <c r="C123">
        <f t="shared" si="1"/>
        <v>3.5594999999999995E-4</v>
      </c>
      <c r="E123">
        <v>0.93200000000000005</v>
      </c>
      <c r="G123">
        <v>0.83099999999999996</v>
      </c>
      <c r="H123">
        <v>0.88800000000000001</v>
      </c>
      <c r="I123">
        <v>0.84</v>
      </c>
      <c r="J123">
        <v>1.169</v>
      </c>
      <c r="AJ123" t="s">
        <v>139</v>
      </c>
      <c r="AK123" t="s">
        <v>22</v>
      </c>
      <c r="AL123">
        <v>5.0010000000000003</v>
      </c>
      <c r="AM123">
        <v>5.2249999999999996</v>
      </c>
      <c r="AN123">
        <v>4.59</v>
      </c>
      <c r="AO123">
        <v>4.0720000000000001</v>
      </c>
      <c r="AP123">
        <v>5.2370000000000001</v>
      </c>
    </row>
    <row r="124" spans="1:42" x14ac:dyDescent="0.2">
      <c r="A124">
        <v>-241</v>
      </c>
      <c r="B124">
        <v>358.56</v>
      </c>
      <c r="C124">
        <f t="shared" si="1"/>
        <v>3.5856000000000001E-4</v>
      </c>
      <c r="E124">
        <v>0.94499999999999995</v>
      </c>
      <c r="G124">
        <v>0.84299999999999997</v>
      </c>
      <c r="H124">
        <v>0.89600000000000002</v>
      </c>
      <c r="I124">
        <v>0.84799999999999998</v>
      </c>
      <c r="J124">
        <v>1.194</v>
      </c>
      <c r="AJ124" t="s">
        <v>140</v>
      </c>
      <c r="AK124" t="s">
        <v>22</v>
      </c>
      <c r="AL124">
        <v>71.599999999999994</v>
      </c>
      <c r="AM124">
        <v>62.6</v>
      </c>
      <c r="AN124">
        <v>54.6</v>
      </c>
      <c r="AO124">
        <v>52.6</v>
      </c>
      <c r="AP124">
        <v>71.599999999999994</v>
      </c>
    </row>
    <row r="125" spans="1:42" x14ac:dyDescent="0.2">
      <c r="A125">
        <v>-240</v>
      </c>
      <c r="B125">
        <v>361.13</v>
      </c>
      <c r="C125">
        <f t="shared" si="1"/>
        <v>3.6112999999999998E-4</v>
      </c>
      <c r="E125">
        <v>0.95099999999999996</v>
      </c>
      <c r="G125">
        <v>0.84699999999999998</v>
      </c>
      <c r="H125">
        <v>0.90500000000000003</v>
      </c>
      <c r="I125">
        <v>0.85299999999999998</v>
      </c>
      <c r="J125">
        <v>1.198</v>
      </c>
      <c r="AJ125" t="s">
        <v>141</v>
      </c>
      <c r="AK125" t="s">
        <v>22</v>
      </c>
      <c r="AL125">
        <v>31.6</v>
      </c>
      <c r="AM125">
        <v>31.6</v>
      </c>
      <c r="AN125">
        <v>31.6</v>
      </c>
      <c r="AO125">
        <v>31.6</v>
      </c>
      <c r="AP125">
        <v>33.6</v>
      </c>
    </row>
    <row r="126" spans="1:42" x14ac:dyDescent="0.2">
      <c r="A126">
        <v>-239</v>
      </c>
      <c r="B126">
        <v>363.66</v>
      </c>
      <c r="C126">
        <f t="shared" si="1"/>
        <v>3.6366000000000002E-4</v>
      </c>
      <c r="E126">
        <v>0.95399999999999996</v>
      </c>
      <c r="G126">
        <v>0.85299999999999998</v>
      </c>
      <c r="H126">
        <v>0.90900000000000003</v>
      </c>
      <c r="I126">
        <v>0.86499999999999999</v>
      </c>
      <c r="J126">
        <v>1.19</v>
      </c>
      <c r="AJ126" t="s">
        <v>142</v>
      </c>
      <c r="AK126" t="s">
        <v>19</v>
      </c>
      <c r="AL126">
        <v>11.506</v>
      </c>
      <c r="AM126">
        <v>11.794</v>
      </c>
      <c r="AN126">
        <v>10.827999999999999</v>
      </c>
      <c r="AO126">
        <v>9.7279999999999998</v>
      </c>
      <c r="AP126">
        <v>11.555999999999999</v>
      </c>
    </row>
    <row r="127" spans="1:42" x14ac:dyDescent="0.2">
      <c r="A127">
        <v>-238</v>
      </c>
      <c r="B127">
        <v>366.16</v>
      </c>
      <c r="C127">
        <f t="shared" si="1"/>
        <v>3.6616000000000003E-4</v>
      </c>
      <c r="E127">
        <v>0.95399999999999996</v>
      </c>
      <c r="G127">
        <v>0.85899999999999999</v>
      </c>
      <c r="H127">
        <v>0.90600000000000003</v>
      </c>
      <c r="I127">
        <v>0.86699999999999999</v>
      </c>
      <c r="J127">
        <v>1.1850000000000001</v>
      </c>
      <c r="AJ127" t="s">
        <v>143</v>
      </c>
      <c r="AK127" t="s">
        <v>19</v>
      </c>
      <c r="AL127">
        <v>72.697999999999993</v>
      </c>
      <c r="AM127">
        <v>71.320999999999998</v>
      </c>
      <c r="AN127">
        <v>74.546000000000006</v>
      </c>
      <c r="AO127">
        <v>75.501999999999995</v>
      </c>
      <c r="AP127">
        <v>74.14</v>
      </c>
    </row>
    <row r="128" spans="1:42" x14ac:dyDescent="0.2">
      <c r="A128">
        <v>-237</v>
      </c>
      <c r="B128">
        <v>368.61</v>
      </c>
      <c r="C128">
        <f t="shared" si="1"/>
        <v>3.6861000000000001E-4</v>
      </c>
      <c r="E128">
        <v>0.96</v>
      </c>
      <c r="G128">
        <v>0.86499999999999999</v>
      </c>
      <c r="H128">
        <v>0.91400000000000003</v>
      </c>
      <c r="I128">
        <v>0.876</v>
      </c>
      <c r="J128">
        <v>1.1850000000000001</v>
      </c>
      <c r="AJ128" t="s">
        <v>144</v>
      </c>
      <c r="AK128" t="s">
        <v>22</v>
      </c>
      <c r="AL128">
        <v>180</v>
      </c>
      <c r="AM128">
        <v>180</v>
      </c>
      <c r="AN128">
        <v>180</v>
      </c>
      <c r="AO128">
        <v>180</v>
      </c>
      <c r="AP128">
        <v>180</v>
      </c>
    </row>
    <row r="129" spans="1:42" x14ac:dyDescent="0.2">
      <c r="A129">
        <v>-236</v>
      </c>
      <c r="B129">
        <v>371.02</v>
      </c>
      <c r="C129">
        <f t="shared" si="1"/>
        <v>3.7101999999999995E-4</v>
      </c>
      <c r="E129">
        <v>0.96099999999999997</v>
      </c>
      <c r="G129">
        <v>0.86699999999999999</v>
      </c>
      <c r="H129">
        <v>0.92300000000000004</v>
      </c>
      <c r="I129">
        <v>0.88200000000000001</v>
      </c>
      <c r="J129">
        <v>1.171</v>
      </c>
      <c r="AJ129" t="s">
        <v>145</v>
      </c>
      <c r="AK129" t="s">
        <v>22</v>
      </c>
      <c r="AL129">
        <v>180</v>
      </c>
      <c r="AM129">
        <v>180</v>
      </c>
      <c r="AN129">
        <v>180</v>
      </c>
      <c r="AO129">
        <v>180</v>
      </c>
      <c r="AP129">
        <v>180</v>
      </c>
    </row>
    <row r="130" spans="1:42" x14ac:dyDescent="0.2">
      <c r="A130">
        <v>-235</v>
      </c>
      <c r="B130">
        <v>373.39</v>
      </c>
      <c r="C130">
        <f t="shared" si="1"/>
        <v>3.7338999999999997E-4</v>
      </c>
      <c r="E130">
        <v>0.96599999999999997</v>
      </c>
      <c r="G130">
        <v>0.873</v>
      </c>
      <c r="H130">
        <v>0.93</v>
      </c>
      <c r="I130">
        <v>0.89</v>
      </c>
      <c r="J130">
        <v>1.173</v>
      </c>
      <c r="AJ130" t="s">
        <v>146</v>
      </c>
      <c r="AK130" t="s">
        <v>22</v>
      </c>
      <c r="AL130">
        <v>180</v>
      </c>
      <c r="AM130">
        <v>180</v>
      </c>
      <c r="AN130">
        <v>180</v>
      </c>
      <c r="AO130">
        <v>180</v>
      </c>
      <c r="AP130">
        <v>180</v>
      </c>
    </row>
    <row r="131" spans="1:42" x14ac:dyDescent="0.2">
      <c r="A131">
        <v>-234</v>
      </c>
      <c r="B131">
        <v>375.72</v>
      </c>
      <c r="C131">
        <f t="shared" si="1"/>
        <v>3.7572000000000001E-4</v>
      </c>
      <c r="E131">
        <v>0.97599999999999998</v>
      </c>
      <c r="G131">
        <v>0.88400000000000001</v>
      </c>
      <c r="H131">
        <v>0.93600000000000005</v>
      </c>
      <c r="I131">
        <v>0.89500000000000002</v>
      </c>
      <c r="J131">
        <v>1.1879999999999999</v>
      </c>
      <c r="AJ131" t="s">
        <v>147</v>
      </c>
      <c r="AK131" t="s">
        <v>22</v>
      </c>
      <c r="AL131">
        <v>180</v>
      </c>
      <c r="AM131">
        <v>180</v>
      </c>
      <c r="AN131">
        <v>180</v>
      </c>
      <c r="AO131">
        <v>180</v>
      </c>
      <c r="AP131">
        <v>180</v>
      </c>
    </row>
    <row r="132" spans="1:42" x14ac:dyDescent="0.2">
      <c r="A132">
        <v>-233</v>
      </c>
      <c r="B132">
        <v>378.01</v>
      </c>
      <c r="C132">
        <f t="shared" si="1"/>
        <v>3.7800999999999997E-4</v>
      </c>
      <c r="E132">
        <v>0.98799999999999999</v>
      </c>
      <c r="G132">
        <v>0.88600000000000001</v>
      </c>
      <c r="H132">
        <v>0.94499999999999995</v>
      </c>
      <c r="I132">
        <v>0.90200000000000002</v>
      </c>
      <c r="J132">
        <v>1.22</v>
      </c>
      <c r="AJ132" t="s">
        <v>148</v>
      </c>
      <c r="AK132" t="s">
        <v>22</v>
      </c>
      <c r="AL132">
        <v>180</v>
      </c>
      <c r="AM132">
        <v>180</v>
      </c>
      <c r="AN132">
        <v>180</v>
      </c>
      <c r="AO132">
        <v>180</v>
      </c>
      <c r="AP132">
        <v>180</v>
      </c>
    </row>
    <row r="133" spans="1:42" x14ac:dyDescent="0.2">
      <c r="A133">
        <v>-232</v>
      </c>
      <c r="B133">
        <v>380.26</v>
      </c>
      <c r="C133">
        <f t="shared" si="1"/>
        <v>3.8025999999999999E-4</v>
      </c>
      <c r="E133">
        <v>0.999</v>
      </c>
      <c r="G133">
        <v>0.89300000000000002</v>
      </c>
      <c r="H133">
        <v>0.95399999999999996</v>
      </c>
      <c r="I133">
        <v>0.90800000000000003</v>
      </c>
      <c r="J133">
        <v>1.2410000000000001</v>
      </c>
      <c r="AJ133" t="s">
        <v>149</v>
      </c>
      <c r="AK133" t="s">
        <v>19</v>
      </c>
      <c r="AL133">
        <v>0</v>
      </c>
      <c r="AM133">
        <v>0</v>
      </c>
      <c r="AN133">
        <v>0</v>
      </c>
      <c r="AO133">
        <v>0</v>
      </c>
      <c r="AP133">
        <v>0</v>
      </c>
    </row>
    <row r="134" spans="1:42" x14ac:dyDescent="0.2">
      <c r="A134">
        <v>-231</v>
      </c>
      <c r="B134">
        <v>382.47</v>
      </c>
      <c r="C134">
        <f t="shared" ref="C134:C197" si="2">B134*10^-6</f>
        <v>3.8246999999999999E-4</v>
      </c>
      <c r="E134">
        <v>1.0089999999999999</v>
      </c>
      <c r="G134">
        <v>0.89800000000000002</v>
      </c>
      <c r="H134">
        <v>0.95599999999999996</v>
      </c>
      <c r="I134">
        <v>0.91500000000000004</v>
      </c>
      <c r="J134">
        <v>1.266</v>
      </c>
      <c r="AJ134" t="s">
        <v>150</v>
      </c>
      <c r="AK134" t="s">
        <v>19</v>
      </c>
      <c r="AL134">
        <v>0</v>
      </c>
      <c r="AM134">
        <v>0</v>
      </c>
      <c r="AN134">
        <v>0</v>
      </c>
      <c r="AO134">
        <v>0</v>
      </c>
      <c r="AP134">
        <v>0</v>
      </c>
    </row>
    <row r="135" spans="1:42" x14ac:dyDescent="0.2">
      <c r="A135">
        <v>-230</v>
      </c>
      <c r="B135">
        <v>384.63</v>
      </c>
      <c r="C135">
        <f t="shared" si="2"/>
        <v>3.8462999999999995E-4</v>
      </c>
      <c r="E135">
        <v>1.02</v>
      </c>
      <c r="G135">
        <v>0.90800000000000003</v>
      </c>
      <c r="H135">
        <v>0.96399999999999997</v>
      </c>
      <c r="I135">
        <v>0.92</v>
      </c>
      <c r="J135">
        <v>1.288</v>
      </c>
      <c r="AJ135" t="s">
        <v>151</v>
      </c>
      <c r="AK135" t="s">
        <v>22</v>
      </c>
      <c r="AL135">
        <v>180</v>
      </c>
      <c r="AM135">
        <v>180</v>
      </c>
      <c r="AN135">
        <v>180</v>
      </c>
      <c r="AO135">
        <v>180</v>
      </c>
      <c r="AP135">
        <v>180</v>
      </c>
    </row>
    <row r="136" spans="1:42" x14ac:dyDescent="0.2">
      <c r="A136">
        <v>-229</v>
      </c>
      <c r="B136">
        <v>386.76</v>
      </c>
      <c r="C136">
        <f t="shared" si="2"/>
        <v>3.8675999999999999E-4</v>
      </c>
      <c r="E136">
        <v>1.028</v>
      </c>
      <c r="G136">
        <v>0.91600000000000004</v>
      </c>
      <c r="H136">
        <v>0.96399999999999997</v>
      </c>
      <c r="I136">
        <v>0.92600000000000005</v>
      </c>
      <c r="J136">
        <v>1.306</v>
      </c>
      <c r="AJ136" t="s">
        <v>152</v>
      </c>
      <c r="AK136" t="s">
        <v>22</v>
      </c>
      <c r="AL136">
        <v>180</v>
      </c>
      <c r="AM136">
        <v>180</v>
      </c>
      <c r="AN136">
        <v>180</v>
      </c>
      <c r="AO136">
        <v>180</v>
      </c>
      <c r="AP136">
        <v>180</v>
      </c>
    </row>
    <row r="137" spans="1:42" x14ac:dyDescent="0.2">
      <c r="A137">
        <v>-228</v>
      </c>
      <c r="B137">
        <v>388.84</v>
      </c>
      <c r="C137">
        <f t="shared" si="2"/>
        <v>3.8883999999999994E-4</v>
      </c>
      <c r="E137">
        <v>1.0269999999999999</v>
      </c>
      <c r="G137">
        <v>0.92100000000000004</v>
      </c>
      <c r="H137">
        <v>0.96799999999999997</v>
      </c>
      <c r="I137">
        <v>0.93500000000000005</v>
      </c>
      <c r="J137">
        <v>1.2849999999999999</v>
      </c>
      <c r="AJ137" t="s">
        <v>153</v>
      </c>
      <c r="AK137" t="s">
        <v>22</v>
      </c>
      <c r="AL137">
        <v>180</v>
      </c>
      <c r="AM137">
        <v>180</v>
      </c>
      <c r="AN137">
        <v>180</v>
      </c>
      <c r="AO137">
        <v>180</v>
      </c>
      <c r="AP137">
        <v>180</v>
      </c>
    </row>
    <row r="138" spans="1:42" x14ac:dyDescent="0.2">
      <c r="A138">
        <v>-227</v>
      </c>
      <c r="B138">
        <v>390.88</v>
      </c>
      <c r="C138">
        <f t="shared" si="2"/>
        <v>3.9087999999999997E-4</v>
      </c>
      <c r="E138">
        <v>1.026</v>
      </c>
      <c r="G138">
        <v>0.92400000000000004</v>
      </c>
      <c r="H138">
        <v>0.97699999999999998</v>
      </c>
      <c r="I138">
        <v>0.93300000000000005</v>
      </c>
      <c r="J138">
        <v>1.2709999999999999</v>
      </c>
      <c r="AJ138" t="s">
        <v>154</v>
      </c>
      <c r="AK138" t="s">
        <v>22</v>
      </c>
      <c r="AL138">
        <v>180</v>
      </c>
      <c r="AM138">
        <v>180</v>
      </c>
      <c r="AN138">
        <v>180</v>
      </c>
      <c r="AO138">
        <v>180</v>
      </c>
      <c r="AP138">
        <v>180</v>
      </c>
    </row>
    <row r="139" spans="1:42" x14ac:dyDescent="0.2">
      <c r="A139">
        <v>-226</v>
      </c>
      <c r="B139">
        <v>392.87</v>
      </c>
      <c r="C139">
        <f t="shared" si="2"/>
        <v>3.9286999999999997E-4</v>
      </c>
      <c r="E139">
        <v>1.03</v>
      </c>
      <c r="G139">
        <v>0.92500000000000004</v>
      </c>
      <c r="H139">
        <v>0.98699999999999999</v>
      </c>
      <c r="I139">
        <v>0.93899999999999995</v>
      </c>
      <c r="J139">
        <v>1.2709999999999999</v>
      </c>
      <c r="AJ139" t="s">
        <v>155</v>
      </c>
      <c r="AK139" t="s">
        <v>22</v>
      </c>
      <c r="AL139">
        <v>180</v>
      </c>
      <c r="AM139">
        <v>180</v>
      </c>
      <c r="AN139">
        <v>180</v>
      </c>
      <c r="AO139">
        <v>180</v>
      </c>
      <c r="AP139">
        <v>180</v>
      </c>
    </row>
    <row r="140" spans="1:42" x14ac:dyDescent="0.2">
      <c r="A140">
        <v>-225</v>
      </c>
      <c r="B140">
        <v>394.83</v>
      </c>
      <c r="C140">
        <f t="shared" si="2"/>
        <v>3.9482999999999999E-4</v>
      </c>
      <c r="E140">
        <v>1.038</v>
      </c>
      <c r="G140">
        <v>0.93700000000000006</v>
      </c>
      <c r="H140">
        <v>0.995</v>
      </c>
      <c r="I140">
        <v>0.94199999999999995</v>
      </c>
      <c r="J140">
        <v>1.28</v>
      </c>
      <c r="AJ140" t="s">
        <v>156</v>
      </c>
      <c r="AK140" t="s">
        <v>19</v>
      </c>
      <c r="AL140">
        <v>0</v>
      </c>
      <c r="AM140">
        <v>0</v>
      </c>
      <c r="AN140">
        <v>0</v>
      </c>
      <c r="AO140">
        <v>0</v>
      </c>
      <c r="AP140">
        <v>0</v>
      </c>
    </row>
    <row r="141" spans="1:42" x14ac:dyDescent="0.2">
      <c r="A141">
        <v>-224</v>
      </c>
      <c r="B141">
        <v>396.74</v>
      </c>
      <c r="C141">
        <f t="shared" si="2"/>
        <v>3.9673999999999997E-4</v>
      </c>
      <c r="E141">
        <v>1.052</v>
      </c>
      <c r="G141">
        <v>0.94499999999999995</v>
      </c>
      <c r="H141">
        <v>1.0029999999999999</v>
      </c>
      <c r="I141">
        <v>0.95399999999999996</v>
      </c>
      <c r="J141">
        <v>1.306</v>
      </c>
      <c r="AJ141" t="s">
        <v>157</v>
      </c>
      <c r="AK141" t="s">
        <v>19</v>
      </c>
      <c r="AL141">
        <v>0</v>
      </c>
      <c r="AM141">
        <v>0</v>
      </c>
      <c r="AN141">
        <v>0</v>
      </c>
      <c r="AO141">
        <v>0</v>
      </c>
      <c r="AP141">
        <v>0</v>
      </c>
    </row>
    <row r="142" spans="1:42" x14ac:dyDescent="0.2">
      <c r="A142">
        <v>-223</v>
      </c>
      <c r="B142">
        <v>398.61</v>
      </c>
      <c r="C142">
        <f t="shared" si="2"/>
        <v>3.9860999999999998E-4</v>
      </c>
      <c r="E142">
        <v>1.0660000000000001</v>
      </c>
      <c r="G142">
        <v>0.95099999999999996</v>
      </c>
      <c r="H142">
        <v>1.008</v>
      </c>
      <c r="I142">
        <v>0.95899999999999996</v>
      </c>
      <c r="J142">
        <v>1.345</v>
      </c>
      <c r="AJ142" t="s">
        <v>158</v>
      </c>
      <c r="AK142" t="s">
        <v>22</v>
      </c>
      <c r="AL142">
        <v>180</v>
      </c>
      <c r="AM142">
        <v>180</v>
      </c>
      <c r="AN142">
        <v>180</v>
      </c>
      <c r="AO142">
        <v>180</v>
      </c>
      <c r="AP142">
        <v>180</v>
      </c>
    </row>
    <row r="143" spans="1:42" x14ac:dyDescent="0.2">
      <c r="A143">
        <v>-222</v>
      </c>
      <c r="B143">
        <v>400.43</v>
      </c>
      <c r="C143">
        <f t="shared" si="2"/>
        <v>4.0043000000000001E-4</v>
      </c>
      <c r="E143">
        <v>1.073</v>
      </c>
      <c r="G143">
        <v>0.95399999999999996</v>
      </c>
      <c r="H143">
        <v>1.01</v>
      </c>
      <c r="I143">
        <v>0.96199999999999997</v>
      </c>
      <c r="J143">
        <v>1.3680000000000001</v>
      </c>
      <c r="AJ143" t="s">
        <v>159</v>
      </c>
      <c r="AK143" t="s">
        <v>22</v>
      </c>
      <c r="AL143">
        <v>180</v>
      </c>
      <c r="AM143">
        <v>180</v>
      </c>
      <c r="AN143">
        <v>180</v>
      </c>
      <c r="AO143">
        <v>180</v>
      </c>
      <c r="AP143">
        <v>180</v>
      </c>
    </row>
    <row r="144" spans="1:42" x14ac:dyDescent="0.2">
      <c r="A144">
        <v>-221</v>
      </c>
      <c r="B144">
        <v>402.22</v>
      </c>
      <c r="C144">
        <f t="shared" si="2"/>
        <v>4.0222000000000001E-4</v>
      </c>
      <c r="E144">
        <v>1.083</v>
      </c>
      <c r="G144">
        <v>0.96</v>
      </c>
      <c r="H144">
        <v>1.018</v>
      </c>
      <c r="I144">
        <v>0.96599999999999997</v>
      </c>
      <c r="J144">
        <v>1.387</v>
      </c>
      <c r="AJ144" t="s">
        <v>160</v>
      </c>
      <c r="AK144" t="s">
        <v>22</v>
      </c>
      <c r="AL144">
        <v>180</v>
      </c>
      <c r="AM144">
        <v>180</v>
      </c>
      <c r="AN144">
        <v>180</v>
      </c>
      <c r="AO144">
        <v>180</v>
      </c>
      <c r="AP144">
        <v>180</v>
      </c>
    </row>
    <row r="145" spans="1:42" x14ac:dyDescent="0.2">
      <c r="A145">
        <v>-220</v>
      </c>
      <c r="B145">
        <v>403.96</v>
      </c>
      <c r="C145">
        <f t="shared" si="2"/>
        <v>4.0395999999999997E-4</v>
      </c>
      <c r="E145">
        <v>1.093</v>
      </c>
      <c r="G145">
        <v>0.96799999999999997</v>
      </c>
      <c r="H145">
        <v>1.0189999999999999</v>
      </c>
      <c r="I145">
        <v>0.97299999999999998</v>
      </c>
      <c r="J145">
        <v>1.411</v>
      </c>
      <c r="AJ145" t="s">
        <v>161</v>
      </c>
      <c r="AK145" t="s">
        <v>22</v>
      </c>
      <c r="AL145">
        <v>180</v>
      </c>
      <c r="AM145">
        <v>180</v>
      </c>
      <c r="AN145">
        <v>180</v>
      </c>
      <c r="AO145">
        <v>180</v>
      </c>
      <c r="AP145">
        <v>180</v>
      </c>
    </row>
    <row r="146" spans="1:42" x14ac:dyDescent="0.2">
      <c r="A146">
        <v>-219</v>
      </c>
      <c r="B146">
        <v>405.66</v>
      </c>
      <c r="C146">
        <f t="shared" si="2"/>
        <v>4.0566000000000002E-4</v>
      </c>
      <c r="E146">
        <v>1.097</v>
      </c>
      <c r="G146">
        <v>0.97399999999999998</v>
      </c>
      <c r="H146">
        <v>1.024</v>
      </c>
      <c r="I146">
        <v>0.98299999999999998</v>
      </c>
      <c r="J146">
        <v>1.405</v>
      </c>
      <c r="AJ146" t="s">
        <v>162</v>
      </c>
      <c r="AK146" t="s">
        <v>22</v>
      </c>
      <c r="AL146">
        <v>180</v>
      </c>
      <c r="AM146">
        <v>180</v>
      </c>
      <c r="AN146">
        <v>180</v>
      </c>
      <c r="AO146">
        <v>180</v>
      </c>
      <c r="AP146">
        <v>180</v>
      </c>
    </row>
    <row r="147" spans="1:42" x14ac:dyDescent="0.2">
      <c r="A147">
        <v>-218</v>
      </c>
      <c r="B147">
        <v>407.31</v>
      </c>
      <c r="C147">
        <f t="shared" si="2"/>
        <v>4.0730999999999997E-4</v>
      </c>
      <c r="E147">
        <v>1.0980000000000001</v>
      </c>
      <c r="G147">
        <v>0.98399999999999999</v>
      </c>
      <c r="H147">
        <v>1.032</v>
      </c>
      <c r="I147">
        <v>0.98899999999999999</v>
      </c>
      <c r="J147">
        <v>1.3859999999999999</v>
      </c>
      <c r="AJ147" t="s">
        <v>163</v>
      </c>
      <c r="AK147" t="s">
        <v>19</v>
      </c>
      <c r="AL147">
        <v>0</v>
      </c>
      <c r="AM147">
        <v>0</v>
      </c>
      <c r="AN147">
        <v>0</v>
      </c>
      <c r="AO147">
        <v>0</v>
      </c>
      <c r="AP147">
        <v>0</v>
      </c>
    </row>
    <row r="148" spans="1:42" x14ac:dyDescent="0.2">
      <c r="A148">
        <v>-217</v>
      </c>
      <c r="B148">
        <v>408.92</v>
      </c>
      <c r="C148">
        <f t="shared" si="2"/>
        <v>4.0892000000000001E-4</v>
      </c>
      <c r="E148">
        <v>1.1040000000000001</v>
      </c>
      <c r="G148">
        <v>0.98899999999999999</v>
      </c>
      <c r="H148">
        <v>1.0409999999999999</v>
      </c>
      <c r="I148">
        <v>0.99199999999999999</v>
      </c>
      <c r="J148">
        <v>1.393</v>
      </c>
      <c r="AJ148" t="s">
        <v>164</v>
      </c>
      <c r="AK148" t="s">
        <v>19</v>
      </c>
      <c r="AL148">
        <v>0</v>
      </c>
      <c r="AM148">
        <v>0</v>
      </c>
      <c r="AN148">
        <v>0</v>
      </c>
      <c r="AO148">
        <v>0</v>
      </c>
      <c r="AP148">
        <v>0</v>
      </c>
    </row>
    <row r="149" spans="1:42" x14ac:dyDescent="0.2">
      <c r="A149">
        <v>-216</v>
      </c>
      <c r="B149">
        <v>410.49</v>
      </c>
      <c r="C149">
        <f t="shared" si="2"/>
        <v>4.1049000000000001E-4</v>
      </c>
      <c r="E149">
        <v>1.1160000000000001</v>
      </c>
      <c r="G149">
        <v>0.99099999999999999</v>
      </c>
      <c r="H149">
        <v>1.048</v>
      </c>
      <c r="I149">
        <v>0.996</v>
      </c>
      <c r="J149">
        <v>1.429</v>
      </c>
      <c r="AJ149" t="s">
        <v>165</v>
      </c>
      <c r="AK149" t="s">
        <v>22</v>
      </c>
      <c r="AL149">
        <v>180</v>
      </c>
      <c r="AM149">
        <v>180</v>
      </c>
      <c r="AN149">
        <v>180</v>
      </c>
      <c r="AO149">
        <v>180</v>
      </c>
      <c r="AP149">
        <v>180</v>
      </c>
    </row>
    <row r="150" spans="1:42" x14ac:dyDescent="0.2">
      <c r="A150">
        <v>-215</v>
      </c>
      <c r="B150">
        <v>412.02</v>
      </c>
      <c r="C150">
        <f t="shared" si="2"/>
        <v>4.1201999999999998E-4</v>
      </c>
      <c r="E150">
        <v>1.133</v>
      </c>
      <c r="G150">
        <v>0.99399999999999999</v>
      </c>
      <c r="H150">
        <v>1.052</v>
      </c>
      <c r="I150">
        <v>1.0069999999999999</v>
      </c>
      <c r="J150">
        <v>1.478</v>
      </c>
      <c r="AJ150" t="s">
        <v>166</v>
      </c>
      <c r="AK150" t="s">
        <v>22</v>
      </c>
      <c r="AL150">
        <v>180</v>
      </c>
      <c r="AM150">
        <v>180</v>
      </c>
      <c r="AN150">
        <v>180</v>
      </c>
      <c r="AO150">
        <v>180</v>
      </c>
      <c r="AP150">
        <v>180</v>
      </c>
    </row>
    <row r="151" spans="1:42" x14ac:dyDescent="0.2">
      <c r="A151">
        <v>-214</v>
      </c>
      <c r="B151">
        <v>413.5</v>
      </c>
      <c r="C151">
        <f t="shared" si="2"/>
        <v>4.1349999999999997E-4</v>
      </c>
      <c r="E151">
        <v>1.1499999999999999</v>
      </c>
      <c r="G151">
        <v>1.002</v>
      </c>
      <c r="H151">
        <v>1.056</v>
      </c>
      <c r="I151">
        <v>1.0129999999999999</v>
      </c>
      <c r="J151">
        <v>1.53</v>
      </c>
      <c r="AJ151" t="s">
        <v>167</v>
      </c>
      <c r="AK151" t="s">
        <v>22</v>
      </c>
      <c r="AL151">
        <v>180</v>
      </c>
      <c r="AM151">
        <v>180</v>
      </c>
      <c r="AN151">
        <v>180</v>
      </c>
      <c r="AO151">
        <v>180</v>
      </c>
      <c r="AP151">
        <v>180</v>
      </c>
    </row>
    <row r="152" spans="1:42" x14ac:dyDescent="0.2">
      <c r="A152">
        <v>-213</v>
      </c>
      <c r="B152">
        <v>414.94</v>
      </c>
      <c r="C152">
        <f t="shared" si="2"/>
        <v>4.1493999999999998E-4</v>
      </c>
      <c r="E152">
        <v>1.1679999999999999</v>
      </c>
      <c r="G152">
        <v>1.0089999999999999</v>
      </c>
      <c r="H152">
        <v>1.0629999999999999</v>
      </c>
      <c r="I152">
        <v>1.02</v>
      </c>
      <c r="J152">
        <v>1.58</v>
      </c>
      <c r="AJ152" t="s">
        <v>168</v>
      </c>
      <c r="AK152" t="s">
        <v>22</v>
      </c>
      <c r="AL152">
        <v>180</v>
      </c>
      <c r="AM152">
        <v>180</v>
      </c>
      <c r="AN152">
        <v>180</v>
      </c>
      <c r="AO152">
        <v>180</v>
      </c>
      <c r="AP152">
        <v>180</v>
      </c>
    </row>
    <row r="153" spans="1:42" x14ac:dyDescent="0.2">
      <c r="A153">
        <v>-212</v>
      </c>
      <c r="B153">
        <v>416.33</v>
      </c>
      <c r="C153">
        <f t="shared" si="2"/>
        <v>4.1632999999999997E-4</v>
      </c>
      <c r="E153">
        <v>1.18</v>
      </c>
      <c r="G153">
        <v>1.0149999999999999</v>
      </c>
      <c r="H153">
        <v>1.071</v>
      </c>
      <c r="I153">
        <v>1.0229999999999999</v>
      </c>
      <c r="J153">
        <v>1.611</v>
      </c>
      <c r="AJ153" t="s">
        <v>169</v>
      </c>
      <c r="AK153" t="s">
        <v>22</v>
      </c>
      <c r="AL153">
        <v>180</v>
      </c>
      <c r="AM153">
        <v>180</v>
      </c>
      <c r="AN153">
        <v>180</v>
      </c>
      <c r="AO153">
        <v>180</v>
      </c>
      <c r="AP153">
        <v>180</v>
      </c>
    </row>
    <row r="154" spans="1:42" x14ac:dyDescent="0.2">
      <c r="A154">
        <v>-211</v>
      </c>
      <c r="B154">
        <v>417.69</v>
      </c>
      <c r="C154">
        <f t="shared" si="2"/>
        <v>4.1768999999999997E-4</v>
      </c>
      <c r="E154">
        <v>1.1859999999999999</v>
      </c>
      <c r="G154">
        <v>1.0249999999999999</v>
      </c>
      <c r="H154">
        <v>1.0740000000000001</v>
      </c>
      <c r="I154">
        <v>1.0289999999999999</v>
      </c>
      <c r="J154">
        <v>1.6160000000000001</v>
      </c>
      <c r="AJ154" t="s">
        <v>170</v>
      </c>
      <c r="AK154" t="s">
        <v>19</v>
      </c>
      <c r="AL154">
        <v>0</v>
      </c>
      <c r="AM154">
        <v>0</v>
      </c>
      <c r="AN154">
        <v>0</v>
      </c>
      <c r="AO154">
        <v>0</v>
      </c>
      <c r="AP154">
        <v>0</v>
      </c>
    </row>
    <row r="155" spans="1:42" x14ac:dyDescent="0.2">
      <c r="A155">
        <v>-210</v>
      </c>
      <c r="B155">
        <v>419</v>
      </c>
      <c r="C155">
        <f t="shared" si="2"/>
        <v>4.1899999999999999E-4</v>
      </c>
      <c r="E155">
        <v>1.1870000000000001</v>
      </c>
      <c r="G155">
        <v>1.0269999999999999</v>
      </c>
      <c r="H155">
        <v>1.08</v>
      </c>
      <c r="I155">
        <v>1.038</v>
      </c>
      <c r="J155">
        <v>1.6020000000000001</v>
      </c>
      <c r="AJ155" t="s">
        <v>171</v>
      </c>
      <c r="AK155" t="s">
        <v>19</v>
      </c>
      <c r="AL155">
        <v>0</v>
      </c>
      <c r="AM155">
        <v>0</v>
      </c>
      <c r="AN155">
        <v>0</v>
      </c>
      <c r="AO155">
        <v>0</v>
      </c>
      <c r="AP155">
        <v>0</v>
      </c>
    </row>
    <row r="156" spans="1:42" x14ac:dyDescent="0.2">
      <c r="A156">
        <v>-209</v>
      </c>
      <c r="B156">
        <v>420.26</v>
      </c>
      <c r="C156">
        <f t="shared" si="2"/>
        <v>4.2025999999999999E-4</v>
      </c>
      <c r="E156">
        <v>1.1850000000000001</v>
      </c>
      <c r="G156">
        <v>1.03</v>
      </c>
      <c r="H156">
        <v>1.0840000000000001</v>
      </c>
      <c r="I156">
        <v>1.0469999999999999</v>
      </c>
      <c r="J156">
        <v>1.579</v>
      </c>
      <c r="AJ156" t="s">
        <v>172</v>
      </c>
      <c r="AK156" t="s">
        <v>22</v>
      </c>
      <c r="AL156">
        <v>28.192</v>
      </c>
      <c r="AM156">
        <v>29.46</v>
      </c>
      <c r="AN156">
        <v>26.75</v>
      </c>
      <c r="AO156">
        <v>27.68</v>
      </c>
      <c r="AP156">
        <v>28.88</v>
      </c>
    </row>
    <row r="157" spans="1:42" x14ac:dyDescent="0.2">
      <c r="A157">
        <v>-208</v>
      </c>
      <c r="B157">
        <v>421.49</v>
      </c>
      <c r="C157">
        <f t="shared" si="2"/>
        <v>4.2149E-4</v>
      </c>
      <c r="E157">
        <v>1.179</v>
      </c>
      <c r="G157">
        <v>1.038</v>
      </c>
      <c r="H157">
        <v>1.0880000000000001</v>
      </c>
      <c r="I157">
        <v>1.0509999999999999</v>
      </c>
      <c r="J157">
        <v>1.5389999999999999</v>
      </c>
      <c r="AJ157" t="s">
        <v>173</v>
      </c>
      <c r="AK157" t="s">
        <v>22</v>
      </c>
      <c r="AL157">
        <v>27.05</v>
      </c>
      <c r="AM157">
        <v>28.055</v>
      </c>
      <c r="AN157">
        <v>25.721</v>
      </c>
      <c r="AO157">
        <v>26.526</v>
      </c>
      <c r="AP157">
        <v>27.896999999999998</v>
      </c>
    </row>
    <row r="158" spans="1:42" x14ac:dyDescent="0.2">
      <c r="A158">
        <v>-207</v>
      </c>
      <c r="B158">
        <v>422.67</v>
      </c>
      <c r="C158">
        <f t="shared" si="2"/>
        <v>4.2266999999999999E-4</v>
      </c>
      <c r="E158">
        <v>1.1739999999999999</v>
      </c>
      <c r="G158">
        <v>1.0449999999999999</v>
      </c>
      <c r="H158">
        <v>1.091</v>
      </c>
      <c r="I158">
        <v>1.0569999999999999</v>
      </c>
      <c r="J158">
        <v>1.504</v>
      </c>
      <c r="AJ158" t="s">
        <v>174</v>
      </c>
      <c r="AK158" t="s">
        <v>22</v>
      </c>
      <c r="AL158">
        <v>3.1589999999999998</v>
      </c>
      <c r="AM158">
        <v>3.3210000000000002</v>
      </c>
      <c r="AN158">
        <v>2.798</v>
      </c>
      <c r="AO158">
        <v>2.5379999999999998</v>
      </c>
      <c r="AP158">
        <v>3.306</v>
      </c>
    </row>
    <row r="159" spans="1:42" x14ac:dyDescent="0.2">
      <c r="A159">
        <v>-206</v>
      </c>
      <c r="B159">
        <v>423.8</v>
      </c>
      <c r="C159">
        <f t="shared" si="2"/>
        <v>4.238E-4</v>
      </c>
      <c r="E159">
        <v>1.179</v>
      </c>
      <c r="G159">
        <v>1.0549999999999999</v>
      </c>
      <c r="H159">
        <v>1.097</v>
      </c>
      <c r="I159">
        <v>1.0640000000000001</v>
      </c>
      <c r="J159">
        <v>1.5</v>
      </c>
      <c r="AJ159" t="s">
        <v>175</v>
      </c>
      <c r="AK159" t="s">
        <v>22</v>
      </c>
      <c r="AL159">
        <v>41.37</v>
      </c>
      <c r="AM159">
        <v>40.26</v>
      </c>
      <c r="AN159">
        <v>33.18</v>
      </c>
      <c r="AO159">
        <v>33.984999999999999</v>
      </c>
      <c r="AP159">
        <v>41.37</v>
      </c>
    </row>
    <row r="160" spans="1:42" x14ac:dyDescent="0.2">
      <c r="A160">
        <v>-205</v>
      </c>
      <c r="B160">
        <v>424.9</v>
      </c>
      <c r="C160">
        <f t="shared" si="2"/>
        <v>4.2489999999999997E-4</v>
      </c>
      <c r="E160">
        <v>1.1830000000000001</v>
      </c>
      <c r="G160">
        <v>1.0569999999999999</v>
      </c>
      <c r="H160">
        <v>1.1000000000000001</v>
      </c>
      <c r="I160">
        <v>1.0669999999999999</v>
      </c>
      <c r="J160">
        <v>1.5069999999999999</v>
      </c>
      <c r="AJ160" t="s">
        <v>176</v>
      </c>
      <c r="AK160" t="s">
        <v>22</v>
      </c>
      <c r="AL160">
        <v>18.945</v>
      </c>
      <c r="AM160">
        <v>19.934999999999999</v>
      </c>
      <c r="AN160">
        <v>18.945</v>
      </c>
      <c r="AO160">
        <v>20.524999999999999</v>
      </c>
      <c r="AP160">
        <v>19.96</v>
      </c>
    </row>
    <row r="161" spans="1:42" x14ac:dyDescent="0.2">
      <c r="A161">
        <v>-204</v>
      </c>
      <c r="B161">
        <v>425.95</v>
      </c>
      <c r="C161">
        <f t="shared" si="2"/>
        <v>4.2594999999999997E-4</v>
      </c>
      <c r="E161">
        <v>1.181</v>
      </c>
      <c r="G161">
        <v>1.06</v>
      </c>
      <c r="H161">
        <v>1.107</v>
      </c>
      <c r="I161">
        <v>1.071</v>
      </c>
      <c r="J161">
        <v>1.4870000000000001</v>
      </c>
      <c r="AJ161" t="s">
        <v>177</v>
      </c>
      <c r="AK161" t="s">
        <v>19</v>
      </c>
      <c r="AL161">
        <v>11.677</v>
      </c>
      <c r="AM161">
        <v>11.836</v>
      </c>
      <c r="AN161">
        <v>10.878</v>
      </c>
      <c r="AO161">
        <v>9.57</v>
      </c>
      <c r="AP161">
        <v>11.85</v>
      </c>
    </row>
    <row r="162" spans="1:42" x14ac:dyDescent="0.2">
      <c r="A162">
        <v>-203</v>
      </c>
      <c r="B162">
        <v>426.96</v>
      </c>
      <c r="C162">
        <f t="shared" si="2"/>
        <v>4.2695999999999994E-4</v>
      </c>
      <c r="E162">
        <v>1.177</v>
      </c>
      <c r="G162">
        <v>1.0640000000000001</v>
      </c>
      <c r="H162">
        <v>1.1140000000000001</v>
      </c>
      <c r="I162">
        <v>1.0740000000000001</v>
      </c>
      <c r="J162">
        <v>1.456</v>
      </c>
      <c r="AJ162" t="s">
        <v>178</v>
      </c>
      <c r="AK162" t="s">
        <v>19</v>
      </c>
      <c r="AL162">
        <v>70.037999999999997</v>
      </c>
      <c r="AM162">
        <v>71.057000000000002</v>
      </c>
      <c r="AN162">
        <v>73.656999999999996</v>
      </c>
      <c r="AO162">
        <v>77.376000000000005</v>
      </c>
      <c r="AP162">
        <v>71.55</v>
      </c>
    </row>
    <row r="163" spans="1:42" x14ac:dyDescent="0.2">
      <c r="A163">
        <v>-202</v>
      </c>
      <c r="B163">
        <v>427.92</v>
      </c>
      <c r="C163">
        <f t="shared" si="2"/>
        <v>4.2791999999999998E-4</v>
      </c>
      <c r="E163">
        <v>1.18</v>
      </c>
      <c r="G163">
        <v>1.0720000000000001</v>
      </c>
      <c r="H163">
        <v>1.1180000000000001</v>
      </c>
      <c r="I163">
        <v>1.081</v>
      </c>
      <c r="J163">
        <v>1.4490000000000001</v>
      </c>
      <c r="AJ163" t="s">
        <v>179</v>
      </c>
      <c r="AK163" t="s">
        <v>22</v>
      </c>
      <c r="AL163">
        <v>25.579000000000001</v>
      </c>
      <c r="AM163">
        <v>26.824999999999999</v>
      </c>
      <c r="AN163">
        <v>24.504999999999999</v>
      </c>
      <c r="AO163">
        <v>25.164999999999999</v>
      </c>
      <c r="AP163">
        <v>25.82</v>
      </c>
    </row>
    <row r="164" spans="1:42" x14ac:dyDescent="0.2">
      <c r="A164">
        <v>-201</v>
      </c>
      <c r="B164">
        <v>428.84</v>
      </c>
      <c r="C164">
        <f t="shared" si="2"/>
        <v>4.2883999999999994E-4</v>
      </c>
      <c r="E164">
        <v>1.181</v>
      </c>
      <c r="G164">
        <v>1.081</v>
      </c>
      <c r="H164">
        <v>1.1200000000000001</v>
      </c>
      <c r="I164">
        <v>1.0860000000000001</v>
      </c>
      <c r="J164">
        <v>1.4370000000000001</v>
      </c>
      <c r="AJ164" t="s">
        <v>180</v>
      </c>
      <c r="AK164" t="s">
        <v>22</v>
      </c>
      <c r="AL164">
        <v>24.434000000000001</v>
      </c>
      <c r="AM164">
        <v>25.408000000000001</v>
      </c>
      <c r="AN164">
        <v>23.466000000000001</v>
      </c>
      <c r="AO164">
        <v>23.965</v>
      </c>
      <c r="AP164">
        <v>24.899000000000001</v>
      </c>
    </row>
    <row r="165" spans="1:42" x14ac:dyDescent="0.2">
      <c r="A165">
        <v>-200</v>
      </c>
      <c r="B165">
        <v>429.72</v>
      </c>
      <c r="C165">
        <f t="shared" si="2"/>
        <v>4.2972000000000003E-4</v>
      </c>
      <c r="E165">
        <v>1.1739999999999999</v>
      </c>
      <c r="G165">
        <v>1.087</v>
      </c>
      <c r="H165">
        <v>1.125</v>
      </c>
      <c r="I165">
        <v>1.089</v>
      </c>
      <c r="J165">
        <v>1.3959999999999999</v>
      </c>
      <c r="AJ165" t="s">
        <v>181</v>
      </c>
      <c r="AK165" t="s">
        <v>22</v>
      </c>
      <c r="AL165">
        <v>2.8730000000000002</v>
      </c>
      <c r="AM165">
        <v>3.1040000000000001</v>
      </c>
      <c r="AN165">
        <v>2.6419999999999999</v>
      </c>
      <c r="AO165">
        <v>2.3340000000000001</v>
      </c>
      <c r="AP165">
        <v>2.95</v>
      </c>
    </row>
    <row r="166" spans="1:42" x14ac:dyDescent="0.2">
      <c r="A166">
        <v>-199</v>
      </c>
      <c r="B166">
        <v>430.55</v>
      </c>
      <c r="C166">
        <f t="shared" si="2"/>
        <v>4.3054999999999998E-4</v>
      </c>
      <c r="E166">
        <v>1.1739999999999999</v>
      </c>
      <c r="G166">
        <v>1.093</v>
      </c>
      <c r="H166">
        <v>1.1299999999999999</v>
      </c>
      <c r="I166">
        <v>1.095</v>
      </c>
      <c r="J166">
        <v>1.3779999999999999</v>
      </c>
      <c r="AJ166" t="s">
        <v>182</v>
      </c>
      <c r="AK166" t="s">
        <v>22</v>
      </c>
      <c r="AL166">
        <v>36.844999999999999</v>
      </c>
      <c r="AM166">
        <v>36.844999999999999</v>
      </c>
      <c r="AN166">
        <v>30.42</v>
      </c>
      <c r="AO166">
        <v>30.885000000000002</v>
      </c>
      <c r="AP166">
        <v>36.674999999999997</v>
      </c>
    </row>
    <row r="167" spans="1:42" x14ac:dyDescent="0.2">
      <c r="A167">
        <v>-198</v>
      </c>
      <c r="B167">
        <v>431.35</v>
      </c>
      <c r="C167">
        <f t="shared" si="2"/>
        <v>4.3135E-4</v>
      </c>
      <c r="E167">
        <v>1.18</v>
      </c>
      <c r="G167">
        <v>1.103</v>
      </c>
      <c r="H167">
        <v>1.1379999999999999</v>
      </c>
      <c r="I167">
        <v>1.1000000000000001</v>
      </c>
      <c r="J167">
        <v>1.38</v>
      </c>
      <c r="AJ167" t="s">
        <v>183</v>
      </c>
      <c r="AK167" t="s">
        <v>22</v>
      </c>
      <c r="AL167">
        <v>16.965</v>
      </c>
      <c r="AM167">
        <v>18.114999999999998</v>
      </c>
      <c r="AN167">
        <v>16.965</v>
      </c>
      <c r="AO167">
        <v>18.535</v>
      </c>
      <c r="AP167">
        <v>17.77</v>
      </c>
    </row>
    <row r="168" spans="1:42" x14ac:dyDescent="0.2">
      <c r="A168">
        <v>-197</v>
      </c>
      <c r="B168">
        <v>432.1</v>
      </c>
      <c r="C168">
        <f t="shared" si="2"/>
        <v>4.3209999999999999E-4</v>
      </c>
      <c r="E168">
        <v>1.179</v>
      </c>
      <c r="G168">
        <v>1.1100000000000001</v>
      </c>
      <c r="H168">
        <v>1.1439999999999999</v>
      </c>
      <c r="I168">
        <v>1.105</v>
      </c>
      <c r="J168">
        <v>1.357</v>
      </c>
      <c r="AJ168" t="s">
        <v>184</v>
      </c>
      <c r="AK168" t="s">
        <v>19</v>
      </c>
      <c r="AL168">
        <v>11.757</v>
      </c>
      <c r="AM168">
        <v>12.218</v>
      </c>
      <c r="AN168">
        <v>11.259</v>
      </c>
      <c r="AO168">
        <v>9.7390000000000008</v>
      </c>
      <c r="AP168">
        <v>11.847</v>
      </c>
    </row>
    <row r="169" spans="1:42" x14ac:dyDescent="0.2">
      <c r="A169">
        <v>-196</v>
      </c>
      <c r="B169">
        <v>432.8</v>
      </c>
      <c r="C169">
        <f t="shared" si="2"/>
        <v>4.328E-4</v>
      </c>
      <c r="E169">
        <v>1.18</v>
      </c>
      <c r="G169">
        <v>1.117</v>
      </c>
      <c r="H169">
        <v>1.1519999999999999</v>
      </c>
      <c r="I169">
        <v>1.1080000000000001</v>
      </c>
      <c r="J169">
        <v>1.341</v>
      </c>
      <c r="AJ169" t="s">
        <v>185</v>
      </c>
      <c r="AK169" t="s">
        <v>19</v>
      </c>
      <c r="AL169">
        <v>69.430999999999997</v>
      </c>
      <c r="AM169">
        <v>71.296999999999997</v>
      </c>
      <c r="AN169">
        <v>72.295000000000002</v>
      </c>
      <c r="AO169">
        <v>77.343000000000004</v>
      </c>
      <c r="AP169">
        <v>71.367999999999995</v>
      </c>
    </row>
    <row r="170" spans="1:42" x14ac:dyDescent="0.2">
      <c r="A170">
        <v>-195</v>
      </c>
      <c r="B170">
        <v>433.47</v>
      </c>
      <c r="C170">
        <f t="shared" si="2"/>
        <v>4.3346999999999998E-4</v>
      </c>
      <c r="E170">
        <v>1.1919999999999999</v>
      </c>
      <c r="G170">
        <v>1.1240000000000001</v>
      </c>
      <c r="H170">
        <v>1.159</v>
      </c>
      <c r="I170">
        <v>1.111</v>
      </c>
      <c r="J170">
        <v>1.373</v>
      </c>
      <c r="AJ170" t="s">
        <v>186</v>
      </c>
      <c r="AK170" t="s">
        <v>22</v>
      </c>
      <c r="AL170">
        <v>23.052</v>
      </c>
      <c r="AM170">
        <v>24.228000000000002</v>
      </c>
      <c r="AN170">
        <v>22.204000000000001</v>
      </c>
      <c r="AO170">
        <v>22.652000000000001</v>
      </c>
      <c r="AP170">
        <v>23.123999999999999</v>
      </c>
    </row>
    <row r="171" spans="1:42" x14ac:dyDescent="0.2">
      <c r="A171">
        <v>-194</v>
      </c>
      <c r="B171">
        <v>434.09</v>
      </c>
      <c r="C171">
        <f t="shared" si="2"/>
        <v>4.3408999999999993E-4</v>
      </c>
      <c r="E171">
        <v>1.2050000000000001</v>
      </c>
      <c r="G171">
        <v>1.1259999999999999</v>
      </c>
      <c r="H171">
        <v>1.1599999999999999</v>
      </c>
      <c r="I171">
        <v>1.113</v>
      </c>
      <c r="J171">
        <v>1.4219999999999999</v>
      </c>
      <c r="AJ171" t="s">
        <v>187</v>
      </c>
      <c r="AK171" t="s">
        <v>22</v>
      </c>
      <c r="AL171">
        <v>21.905999999999999</v>
      </c>
      <c r="AM171">
        <v>22.792999999999999</v>
      </c>
      <c r="AN171">
        <v>21.17</v>
      </c>
      <c r="AO171">
        <v>21.431999999999999</v>
      </c>
      <c r="AP171">
        <v>22.228000000000002</v>
      </c>
    </row>
    <row r="172" spans="1:42" x14ac:dyDescent="0.2">
      <c r="A172">
        <v>-193</v>
      </c>
      <c r="B172">
        <v>434.66</v>
      </c>
      <c r="C172">
        <f t="shared" si="2"/>
        <v>4.3466000000000002E-4</v>
      </c>
      <c r="E172">
        <v>1.216</v>
      </c>
      <c r="G172">
        <v>1.1279999999999999</v>
      </c>
      <c r="H172">
        <v>1.173</v>
      </c>
      <c r="I172">
        <v>1.1180000000000001</v>
      </c>
      <c r="J172">
        <v>1.446</v>
      </c>
      <c r="AJ172" t="s">
        <v>188</v>
      </c>
      <c r="AK172" t="s">
        <v>22</v>
      </c>
      <c r="AL172">
        <v>2.633</v>
      </c>
      <c r="AM172">
        <v>2.859</v>
      </c>
      <c r="AN172">
        <v>2.4820000000000002</v>
      </c>
      <c r="AO172">
        <v>2.1429999999999998</v>
      </c>
      <c r="AP172">
        <v>2.6859999999999999</v>
      </c>
    </row>
    <row r="173" spans="1:42" x14ac:dyDescent="0.2">
      <c r="A173">
        <v>-192</v>
      </c>
      <c r="B173">
        <v>435.2</v>
      </c>
      <c r="C173">
        <f t="shared" si="2"/>
        <v>4.3519999999999995E-4</v>
      </c>
      <c r="E173">
        <v>1.2330000000000001</v>
      </c>
      <c r="G173">
        <v>1.139</v>
      </c>
      <c r="H173">
        <v>1.175</v>
      </c>
      <c r="I173">
        <v>1.123</v>
      </c>
      <c r="J173">
        <v>1.4970000000000001</v>
      </c>
      <c r="AJ173" t="s">
        <v>189</v>
      </c>
      <c r="AK173" t="s">
        <v>22</v>
      </c>
      <c r="AL173">
        <v>33.052</v>
      </c>
      <c r="AM173">
        <v>33.052</v>
      </c>
      <c r="AN173">
        <v>27.356000000000002</v>
      </c>
      <c r="AO173">
        <v>27.635999999999999</v>
      </c>
      <c r="AP173">
        <v>32.844000000000001</v>
      </c>
    </row>
    <row r="174" spans="1:42" x14ac:dyDescent="0.2">
      <c r="A174">
        <v>-191</v>
      </c>
      <c r="B174">
        <v>435.69</v>
      </c>
      <c r="C174">
        <f t="shared" si="2"/>
        <v>4.3568999999999997E-4</v>
      </c>
      <c r="E174">
        <v>1.2609999999999999</v>
      </c>
      <c r="G174">
        <v>1.147</v>
      </c>
      <c r="H174">
        <v>1.181</v>
      </c>
      <c r="I174">
        <v>1.129</v>
      </c>
      <c r="J174">
        <v>1.5860000000000001</v>
      </c>
      <c r="AJ174" t="s">
        <v>190</v>
      </c>
      <c r="AK174" t="s">
        <v>22</v>
      </c>
      <c r="AL174">
        <v>15.1</v>
      </c>
      <c r="AM174">
        <v>16.116</v>
      </c>
      <c r="AN174">
        <v>15.1</v>
      </c>
      <c r="AO174">
        <v>16.452000000000002</v>
      </c>
      <c r="AP174">
        <v>15.592000000000001</v>
      </c>
    </row>
    <row r="175" spans="1:42" x14ac:dyDescent="0.2">
      <c r="A175">
        <v>-190</v>
      </c>
      <c r="B175">
        <v>436.14</v>
      </c>
      <c r="C175">
        <f t="shared" si="2"/>
        <v>4.3613999999999995E-4</v>
      </c>
      <c r="E175">
        <v>1.2849999999999999</v>
      </c>
      <c r="G175">
        <v>1.151</v>
      </c>
      <c r="H175">
        <v>1.1890000000000001</v>
      </c>
      <c r="I175">
        <v>1.139</v>
      </c>
      <c r="J175">
        <v>1.663</v>
      </c>
      <c r="AJ175" t="s">
        <v>191</v>
      </c>
      <c r="AK175" t="s">
        <v>19</v>
      </c>
      <c r="AL175">
        <v>12.021000000000001</v>
      </c>
      <c r="AM175">
        <v>12.542</v>
      </c>
      <c r="AN175">
        <v>11.725</v>
      </c>
      <c r="AO175">
        <v>10</v>
      </c>
      <c r="AP175">
        <v>12.086</v>
      </c>
    </row>
    <row r="176" spans="1:42" x14ac:dyDescent="0.2">
      <c r="A176">
        <v>-189</v>
      </c>
      <c r="B176">
        <v>436.54</v>
      </c>
      <c r="C176">
        <f t="shared" si="2"/>
        <v>4.3654000000000002E-4</v>
      </c>
      <c r="E176">
        <v>1.302</v>
      </c>
      <c r="G176">
        <v>1.1579999999999999</v>
      </c>
      <c r="H176">
        <v>1.196</v>
      </c>
      <c r="I176">
        <v>1.1459999999999999</v>
      </c>
      <c r="J176">
        <v>1.7090000000000001</v>
      </c>
      <c r="AJ176" t="s">
        <v>192</v>
      </c>
      <c r="AK176" t="s">
        <v>19</v>
      </c>
      <c r="AL176">
        <v>68.930999999999997</v>
      </c>
      <c r="AM176">
        <v>70.706000000000003</v>
      </c>
      <c r="AN176">
        <v>71.326999999999998</v>
      </c>
      <c r="AO176">
        <v>76.763000000000005</v>
      </c>
      <c r="AP176">
        <v>70.146000000000001</v>
      </c>
    </row>
    <row r="177" spans="1:42" x14ac:dyDescent="0.2">
      <c r="A177">
        <v>-188</v>
      </c>
      <c r="B177">
        <v>436.91</v>
      </c>
      <c r="C177">
        <f t="shared" si="2"/>
        <v>4.3690999999999999E-4</v>
      </c>
      <c r="E177">
        <v>1.3169999999999999</v>
      </c>
      <c r="G177">
        <v>1.1659999999999999</v>
      </c>
      <c r="H177">
        <v>1.206</v>
      </c>
      <c r="I177">
        <v>1.1479999999999999</v>
      </c>
      <c r="J177">
        <v>1.748</v>
      </c>
      <c r="AJ177" t="s">
        <v>193</v>
      </c>
      <c r="AK177" t="s">
        <v>8</v>
      </c>
      <c r="AL177">
        <v>0</v>
      </c>
      <c r="AM177">
        <v>0</v>
      </c>
      <c r="AN177">
        <v>0</v>
      </c>
      <c r="AO177">
        <v>0</v>
      </c>
      <c r="AP177">
        <v>0</v>
      </c>
    </row>
    <row r="178" spans="1:42" x14ac:dyDescent="0.2">
      <c r="A178">
        <v>-187</v>
      </c>
      <c r="B178">
        <v>437.23</v>
      </c>
      <c r="C178">
        <f t="shared" si="2"/>
        <v>4.3722999999999999E-4</v>
      </c>
      <c r="E178">
        <v>1.331</v>
      </c>
      <c r="G178">
        <v>1.177</v>
      </c>
      <c r="H178">
        <v>1.2130000000000001</v>
      </c>
      <c r="I178">
        <v>1.1579999999999999</v>
      </c>
      <c r="J178">
        <v>1.776</v>
      </c>
      <c r="AJ178" t="s">
        <v>194</v>
      </c>
      <c r="AK178" t="s">
        <v>8</v>
      </c>
      <c r="AL178">
        <v>0</v>
      </c>
      <c r="AM178">
        <v>0</v>
      </c>
      <c r="AN178">
        <v>0</v>
      </c>
      <c r="AO178">
        <v>0</v>
      </c>
      <c r="AP178">
        <v>0</v>
      </c>
    </row>
    <row r="179" spans="1:42" x14ac:dyDescent="0.2">
      <c r="A179">
        <v>-186</v>
      </c>
      <c r="B179">
        <v>437.51</v>
      </c>
      <c r="C179">
        <f t="shared" si="2"/>
        <v>4.3750999999999995E-4</v>
      </c>
      <c r="E179">
        <v>1.3320000000000001</v>
      </c>
      <c r="G179">
        <v>1.18</v>
      </c>
      <c r="H179">
        <v>1.2210000000000001</v>
      </c>
      <c r="I179">
        <v>1.1639999999999999</v>
      </c>
      <c r="J179">
        <v>1.7629999999999999</v>
      </c>
      <c r="AJ179" t="s">
        <v>195</v>
      </c>
      <c r="AK179" t="s">
        <v>8</v>
      </c>
      <c r="AL179">
        <v>0</v>
      </c>
      <c r="AM179">
        <v>0</v>
      </c>
      <c r="AN179">
        <v>0</v>
      </c>
      <c r="AO179">
        <v>0</v>
      </c>
      <c r="AP179">
        <v>0</v>
      </c>
    </row>
    <row r="180" spans="1:42" x14ac:dyDescent="0.2">
      <c r="A180">
        <v>-185</v>
      </c>
      <c r="B180">
        <v>437.74</v>
      </c>
      <c r="C180">
        <f t="shared" si="2"/>
        <v>4.3773999999999999E-4</v>
      </c>
      <c r="E180">
        <v>1.33</v>
      </c>
      <c r="G180">
        <v>1.1850000000000001</v>
      </c>
      <c r="H180">
        <v>1.226</v>
      </c>
      <c r="I180">
        <v>1.1679999999999999</v>
      </c>
      <c r="J180">
        <v>1.74</v>
      </c>
      <c r="AJ180" t="s">
        <v>196</v>
      </c>
      <c r="AK180" t="s">
        <v>8</v>
      </c>
      <c r="AL180">
        <v>0</v>
      </c>
      <c r="AM180">
        <v>0</v>
      </c>
      <c r="AN180">
        <v>0</v>
      </c>
      <c r="AO180">
        <v>0</v>
      </c>
      <c r="AP180">
        <v>0</v>
      </c>
    </row>
    <row r="181" spans="1:42" x14ac:dyDescent="0.2">
      <c r="A181">
        <v>-184</v>
      </c>
      <c r="B181">
        <v>437.93</v>
      </c>
      <c r="C181">
        <f t="shared" si="2"/>
        <v>4.3793E-4</v>
      </c>
      <c r="E181">
        <v>1.33</v>
      </c>
      <c r="G181">
        <v>1.1950000000000001</v>
      </c>
      <c r="H181">
        <v>1.2330000000000001</v>
      </c>
      <c r="I181">
        <v>1.1739999999999999</v>
      </c>
      <c r="J181">
        <v>1.718</v>
      </c>
      <c r="AJ181" t="s">
        <v>197</v>
      </c>
      <c r="AK181" t="s">
        <v>8</v>
      </c>
      <c r="AL181">
        <v>0</v>
      </c>
      <c r="AM181">
        <v>0</v>
      </c>
      <c r="AN181">
        <v>0</v>
      </c>
      <c r="AO181">
        <v>0</v>
      </c>
      <c r="AP181">
        <v>0</v>
      </c>
    </row>
    <row r="182" spans="1:42" x14ac:dyDescent="0.2">
      <c r="A182">
        <v>-183</v>
      </c>
      <c r="B182">
        <v>438.08</v>
      </c>
      <c r="C182">
        <f t="shared" si="2"/>
        <v>4.3807999999999998E-4</v>
      </c>
      <c r="E182">
        <v>1.333</v>
      </c>
      <c r="G182">
        <v>1.204</v>
      </c>
      <c r="H182">
        <v>1.2390000000000001</v>
      </c>
      <c r="I182">
        <v>1.1859999999999999</v>
      </c>
      <c r="J182">
        <v>1.7010000000000001</v>
      </c>
      <c r="AJ182" t="s">
        <v>198</v>
      </c>
      <c r="AK182" t="s">
        <v>19</v>
      </c>
      <c r="AL182">
        <v>0</v>
      </c>
      <c r="AM182">
        <v>0</v>
      </c>
      <c r="AN182">
        <v>0</v>
      </c>
      <c r="AO182">
        <v>0</v>
      </c>
      <c r="AP182">
        <v>0</v>
      </c>
    </row>
    <row r="183" spans="1:42" x14ac:dyDescent="0.2">
      <c r="A183">
        <v>-182</v>
      </c>
      <c r="B183">
        <v>438.19</v>
      </c>
      <c r="C183">
        <f t="shared" si="2"/>
        <v>4.3818999999999998E-4</v>
      </c>
      <c r="E183">
        <v>1.3320000000000001</v>
      </c>
      <c r="G183">
        <v>1.206</v>
      </c>
      <c r="H183">
        <v>1.2430000000000001</v>
      </c>
      <c r="I183">
        <v>1.196</v>
      </c>
      <c r="J183">
        <v>1.6819999999999999</v>
      </c>
      <c r="AJ183" t="s">
        <v>199</v>
      </c>
      <c r="AK183" t="s">
        <v>19</v>
      </c>
      <c r="AL183">
        <v>0</v>
      </c>
      <c r="AM183">
        <v>0</v>
      </c>
      <c r="AN183">
        <v>0</v>
      </c>
      <c r="AO183">
        <v>0</v>
      </c>
      <c r="AP183">
        <v>0</v>
      </c>
    </row>
    <row r="184" spans="1:42" x14ac:dyDescent="0.2">
      <c r="A184">
        <v>-181</v>
      </c>
      <c r="B184">
        <v>438.25</v>
      </c>
      <c r="C184">
        <f t="shared" si="2"/>
        <v>4.3825E-4</v>
      </c>
      <c r="E184">
        <v>1.3380000000000001</v>
      </c>
      <c r="G184">
        <v>1.2170000000000001</v>
      </c>
      <c r="H184">
        <v>1.252</v>
      </c>
      <c r="I184">
        <v>1.2010000000000001</v>
      </c>
      <c r="J184">
        <v>1.6830000000000001</v>
      </c>
      <c r="AJ184" t="s">
        <v>200</v>
      </c>
      <c r="AK184" t="s">
        <v>201</v>
      </c>
      <c r="AL184">
        <v>1.2849999999999999</v>
      </c>
      <c r="AM184">
        <v>1.3089999999999999</v>
      </c>
      <c r="AN184">
        <v>1.3109999999999999</v>
      </c>
      <c r="AO184">
        <v>1.3089999999999999</v>
      </c>
      <c r="AP184">
        <v>1.212</v>
      </c>
    </row>
    <row r="185" spans="1:42" x14ac:dyDescent="0.2">
      <c r="A185">
        <v>-180</v>
      </c>
      <c r="B185">
        <v>438.28</v>
      </c>
      <c r="C185">
        <f t="shared" si="2"/>
        <v>4.3827999999999993E-4</v>
      </c>
      <c r="E185">
        <v>1.343</v>
      </c>
      <c r="G185">
        <v>1.222</v>
      </c>
      <c r="H185">
        <v>1.2549999999999999</v>
      </c>
      <c r="I185">
        <v>1.2050000000000001</v>
      </c>
      <c r="J185">
        <v>1.6919999999999999</v>
      </c>
      <c r="AJ185" t="s">
        <v>202</v>
      </c>
      <c r="AK185" t="s">
        <v>201</v>
      </c>
      <c r="AL185">
        <v>1.286</v>
      </c>
      <c r="AM185">
        <v>1.3089999999999999</v>
      </c>
      <c r="AN185">
        <v>1.3109999999999999</v>
      </c>
      <c r="AO185">
        <v>1.3089999999999999</v>
      </c>
      <c r="AP185">
        <v>1.2150000000000001</v>
      </c>
    </row>
    <row r="186" spans="1:42" x14ac:dyDescent="0.2">
      <c r="A186">
        <v>-179</v>
      </c>
      <c r="B186">
        <v>438.25</v>
      </c>
      <c r="C186">
        <f t="shared" si="2"/>
        <v>4.3825E-4</v>
      </c>
      <c r="E186">
        <v>1.3480000000000001</v>
      </c>
      <c r="G186">
        <v>1.232</v>
      </c>
      <c r="H186">
        <v>1.2569999999999999</v>
      </c>
      <c r="I186">
        <v>1.1970000000000001</v>
      </c>
      <c r="J186">
        <v>1.706</v>
      </c>
      <c r="AJ186" t="s">
        <v>203</v>
      </c>
      <c r="AK186" t="s">
        <v>201</v>
      </c>
      <c r="AL186">
        <v>5.0999999999999997E-2</v>
      </c>
      <c r="AM186">
        <v>5.0000000000000001E-3</v>
      </c>
      <c r="AN186">
        <v>7.0000000000000001E-3</v>
      </c>
      <c r="AO186">
        <v>5.0000000000000001E-3</v>
      </c>
      <c r="AP186">
        <v>0.06</v>
      </c>
    </row>
    <row r="187" spans="1:42" x14ac:dyDescent="0.2">
      <c r="A187">
        <v>-178</v>
      </c>
      <c r="B187">
        <v>438.19</v>
      </c>
      <c r="C187">
        <f t="shared" si="2"/>
        <v>4.3818999999999998E-4</v>
      </c>
      <c r="E187">
        <v>1.3540000000000001</v>
      </c>
      <c r="G187">
        <v>1.2370000000000001</v>
      </c>
      <c r="H187">
        <v>1.2609999999999999</v>
      </c>
      <c r="I187">
        <v>1.2050000000000001</v>
      </c>
      <c r="J187">
        <v>1.712</v>
      </c>
      <c r="AJ187" t="s">
        <v>204</v>
      </c>
      <c r="AK187" t="s">
        <v>201</v>
      </c>
      <c r="AL187">
        <v>1.3460000000000001</v>
      </c>
      <c r="AM187">
        <v>1.325</v>
      </c>
      <c r="AN187">
        <v>1.33</v>
      </c>
      <c r="AO187">
        <v>1.3240000000000001</v>
      </c>
      <c r="AP187">
        <v>1.3460000000000001</v>
      </c>
    </row>
    <row r="188" spans="1:42" x14ac:dyDescent="0.2">
      <c r="A188">
        <v>-177</v>
      </c>
      <c r="B188">
        <v>438.08</v>
      </c>
      <c r="C188">
        <f t="shared" si="2"/>
        <v>4.3807999999999998E-4</v>
      </c>
      <c r="E188">
        <v>1.361</v>
      </c>
      <c r="G188">
        <v>1.25</v>
      </c>
      <c r="H188">
        <v>1.266</v>
      </c>
      <c r="I188">
        <v>1.2130000000000001</v>
      </c>
      <c r="J188">
        <v>1.716</v>
      </c>
      <c r="AJ188" t="s">
        <v>205</v>
      </c>
      <c r="AK188" t="s">
        <v>201</v>
      </c>
      <c r="AL188">
        <v>1.0089999999999999</v>
      </c>
      <c r="AM188">
        <v>1.296</v>
      </c>
      <c r="AN188">
        <v>1.2889999999999999</v>
      </c>
      <c r="AO188">
        <v>1.296</v>
      </c>
      <c r="AP188">
        <v>1.0089999999999999</v>
      </c>
    </row>
    <row r="189" spans="1:42" x14ac:dyDescent="0.2">
      <c r="A189">
        <v>-176</v>
      </c>
      <c r="B189">
        <v>437.93</v>
      </c>
      <c r="C189">
        <f t="shared" si="2"/>
        <v>4.3793E-4</v>
      </c>
      <c r="E189">
        <v>1.3640000000000001</v>
      </c>
      <c r="G189">
        <v>1.2569999999999999</v>
      </c>
      <c r="H189">
        <v>1.272</v>
      </c>
      <c r="I189">
        <v>1.22</v>
      </c>
      <c r="J189">
        <v>1.708</v>
      </c>
      <c r="AJ189" t="s">
        <v>206</v>
      </c>
      <c r="AK189" t="s">
        <v>19</v>
      </c>
      <c r="AL189">
        <v>3.976</v>
      </c>
      <c r="AM189">
        <v>0.39400000000000002</v>
      </c>
      <c r="AN189">
        <v>0.53600000000000003</v>
      </c>
      <c r="AO189">
        <v>0.39900000000000002</v>
      </c>
      <c r="AP189">
        <v>4.9210000000000003</v>
      </c>
    </row>
    <row r="190" spans="1:42" x14ac:dyDescent="0.2">
      <c r="A190">
        <v>-175</v>
      </c>
      <c r="B190">
        <v>437.74</v>
      </c>
      <c r="C190">
        <f t="shared" si="2"/>
        <v>4.3773999999999999E-4</v>
      </c>
      <c r="E190">
        <v>1.363</v>
      </c>
      <c r="G190">
        <v>1.2649999999999999</v>
      </c>
      <c r="H190">
        <v>1.278</v>
      </c>
      <c r="I190">
        <v>1.2230000000000001</v>
      </c>
      <c r="J190">
        <v>1.6879999999999999</v>
      </c>
      <c r="AJ190" t="s">
        <v>207</v>
      </c>
      <c r="AK190" t="s">
        <v>19</v>
      </c>
      <c r="AL190">
        <v>78.426000000000002</v>
      </c>
      <c r="AM190">
        <v>98.965000000000003</v>
      </c>
      <c r="AN190">
        <v>98.343999999999994</v>
      </c>
      <c r="AO190">
        <v>98.974000000000004</v>
      </c>
      <c r="AP190">
        <v>83.031000000000006</v>
      </c>
    </row>
    <row r="191" spans="1:42" x14ac:dyDescent="0.2">
      <c r="A191">
        <v>-174</v>
      </c>
      <c r="B191">
        <v>437.51</v>
      </c>
      <c r="C191">
        <f t="shared" si="2"/>
        <v>4.3750999999999995E-4</v>
      </c>
      <c r="E191">
        <v>1.361</v>
      </c>
      <c r="G191">
        <v>1.2789999999999999</v>
      </c>
      <c r="H191">
        <v>1.2809999999999999</v>
      </c>
      <c r="I191">
        <v>1.2210000000000001</v>
      </c>
      <c r="J191">
        <v>1.665</v>
      </c>
      <c r="AJ191" t="s">
        <v>208</v>
      </c>
      <c r="AK191" t="s">
        <v>201</v>
      </c>
      <c r="AL191">
        <v>1.3120000000000001</v>
      </c>
      <c r="AM191">
        <v>1.32</v>
      </c>
      <c r="AN191">
        <v>1.31</v>
      </c>
      <c r="AO191">
        <v>1.339</v>
      </c>
      <c r="AP191">
        <v>1.28</v>
      </c>
    </row>
    <row r="192" spans="1:42" x14ac:dyDescent="0.2">
      <c r="A192">
        <v>-173</v>
      </c>
      <c r="B192">
        <v>437.23</v>
      </c>
      <c r="C192">
        <f t="shared" si="2"/>
        <v>4.3722999999999999E-4</v>
      </c>
      <c r="E192">
        <v>1.355</v>
      </c>
      <c r="G192">
        <v>1.282</v>
      </c>
      <c r="H192">
        <v>1.2829999999999999</v>
      </c>
      <c r="I192">
        <v>1.222</v>
      </c>
      <c r="J192">
        <v>1.631</v>
      </c>
      <c r="AJ192" t="s">
        <v>209</v>
      </c>
      <c r="AK192" t="s">
        <v>201</v>
      </c>
      <c r="AL192">
        <v>1.3129999999999999</v>
      </c>
      <c r="AM192">
        <v>1.319</v>
      </c>
      <c r="AN192">
        <v>1.31</v>
      </c>
      <c r="AO192">
        <v>1.339</v>
      </c>
      <c r="AP192">
        <v>1.2829999999999999</v>
      </c>
    </row>
    <row r="193" spans="1:42" x14ac:dyDescent="0.2">
      <c r="A193">
        <v>-172</v>
      </c>
      <c r="B193">
        <v>436.91</v>
      </c>
      <c r="C193">
        <f t="shared" si="2"/>
        <v>4.3690999999999999E-4</v>
      </c>
      <c r="E193">
        <v>1.349</v>
      </c>
      <c r="G193">
        <v>1.2889999999999999</v>
      </c>
      <c r="H193">
        <v>1.2889999999999999</v>
      </c>
      <c r="I193">
        <v>1.2270000000000001</v>
      </c>
      <c r="J193">
        <v>1.593</v>
      </c>
      <c r="AJ193" t="s">
        <v>210</v>
      </c>
      <c r="AK193" t="s">
        <v>201</v>
      </c>
      <c r="AL193">
        <v>2.3E-2</v>
      </c>
      <c r="AM193">
        <v>6.0000000000000001E-3</v>
      </c>
      <c r="AN193">
        <v>6.0000000000000001E-3</v>
      </c>
      <c r="AO193">
        <v>7.0000000000000001E-3</v>
      </c>
      <c r="AP193">
        <v>0.02</v>
      </c>
    </row>
    <row r="194" spans="1:42" x14ac:dyDescent="0.2">
      <c r="A194">
        <v>-171</v>
      </c>
      <c r="B194">
        <v>436.54</v>
      </c>
      <c r="C194">
        <f t="shared" si="2"/>
        <v>4.3654000000000002E-4</v>
      </c>
      <c r="E194">
        <v>1.3440000000000001</v>
      </c>
      <c r="G194">
        <v>1.2949999999999999</v>
      </c>
      <c r="H194">
        <v>1.2969999999999999</v>
      </c>
      <c r="I194">
        <v>1.236</v>
      </c>
      <c r="J194">
        <v>1.5489999999999999</v>
      </c>
      <c r="AJ194" t="s">
        <v>211</v>
      </c>
      <c r="AK194" t="s">
        <v>201</v>
      </c>
      <c r="AL194">
        <v>1.3859999999999999</v>
      </c>
      <c r="AM194">
        <v>1.351</v>
      </c>
      <c r="AN194">
        <v>1.3420000000000001</v>
      </c>
      <c r="AO194">
        <v>1.3859999999999999</v>
      </c>
      <c r="AP194">
        <v>1.3440000000000001</v>
      </c>
    </row>
    <row r="195" spans="1:42" x14ac:dyDescent="0.2">
      <c r="A195">
        <v>-170</v>
      </c>
      <c r="B195">
        <v>436.14</v>
      </c>
      <c r="C195">
        <f t="shared" si="2"/>
        <v>4.3613999999999995E-4</v>
      </c>
      <c r="E195">
        <v>1.3380000000000001</v>
      </c>
      <c r="G195">
        <v>1.31</v>
      </c>
      <c r="H195">
        <v>1.3049999999999999</v>
      </c>
      <c r="I195">
        <v>1.2430000000000001</v>
      </c>
      <c r="J195">
        <v>1.4950000000000001</v>
      </c>
      <c r="AJ195" t="s">
        <v>212</v>
      </c>
      <c r="AK195" t="s">
        <v>201</v>
      </c>
      <c r="AL195">
        <v>1.226</v>
      </c>
      <c r="AM195">
        <v>1.3029999999999999</v>
      </c>
      <c r="AN195">
        <v>1.296</v>
      </c>
      <c r="AO195">
        <v>1.321</v>
      </c>
      <c r="AP195">
        <v>1.226</v>
      </c>
    </row>
    <row r="196" spans="1:42" x14ac:dyDescent="0.2">
      <c r="A196">
        <v>-169</v>
      </c>
      <c r="B196">
        <v>435.69</v>
      </c>
      <c r="C196">
        <f t="shared" si="2"/>
        <v>4.3568999999999997E-4</v>
      </c>
      <c r="E196">
        <v>1.327</v>
      </c>
      <c r="G196">
        <v>1.3160000000000001</v>
      </c>
      <c r="H196">
        <v>1.3089999999999999</v>
      </c>
      <c r="I196">
        <v>1.2470000000000001</v>
      </c>
      <c r="J196">
        <v>1.4350000000000001</v>
      </c>
      <c r="AJ196" t="s">
        <v>213</v>
      </c>
      <c r="AK196" t="s">
        <v>19</v>
      </c>
      <c r="AL196">
        <v>1.7669999999999999</v>
      </c>
      <c r="AM196">
        <v>0.45900000000000002</v>
      </c>
      <c r="AN196">
        <v>0.42399999999999999</v>
      </c>
      <c r="AO196">
        <v>0.55900000000000005</v>
      </c>
      <c r="AP196">
        <v>1.548</v>
      </c>
    </row>
    <row r="197" spans="1:42" x14ac:dyDescent="0.2">
      <c r="A197">
        <v>-168</v>
      </c>
      <c r="B197">
        <v>435.2</v>
      </c>
      <c r="C197">
        <f t="shared" si="2"/>
        <v>4.3519999999999995E-4</v>
      </c>
      <c r="E197">
        <v>1.3169999999999999</v>
      </c>
      <c r="G197">
        <v>1.325</v>
      </c>
      <c r="H197">
        <v>1.3120000000000001</v>
      </c>
      <c r="I197">
        <v>1.252</v>
      </c>
      <c r="J197">
        <v>1.3779999999999999</v>
      </c>
      <c r="AJ197" t="s">
        <v>214</v>
      </c>
      <c r="AK197" t="s">
        <v>19</v>
      </c>
      <c r="AL197">
        <v>93.400999999999996</v>
      </c>
      <c r="AM197">
        <v>98.840999999999994</v>
      </c>
      <c r="AN197">
        <v>98.893000000000001</v>
      </c>
      <c r="AO197">
        <v>98.67</v>
      </c>
      <c r="AP197">
        <v>95.578999999999994</v>
      </c>
    </row>
    <row r="198" spans="1:42" x14ac:dyDescent="0.2">
      <c r="A198">
        <v>-167</v>
      </c>
      <c r="B198">
        <v>434.66</v>
      </c>
      <c r="C198">
        <f t="shared" ref="C198:C261" si="3">B198*10^-6</f>
        <v>4.3466000000000002E-4</v>
      </c>
      <c r="E198">
        <v>1.3069999999999999</v>
      </c>
      <c r="G198">
        <v>1.333</v>
      </c>
      <c r="H198">
        <v>1.3169999999999999</v>
      </c>
      <c r="I198">
        <v>1.2629999999999999</v>
      </c>
      <c r="J198">
        <v>1.3160000000000001</v>
      </c>
      <c r="AJ198" t="s">
        <v>215</v>
      </c>
      <c r="AK198" t="s">
        <v>13</v>
      </c>
      <c r="AL198">
        <v>1.4870000000000001</v>
      </c>
      <c r="AM198">
        <v>1.429</v>
      </c>
      <c r="AN198">
        <v>1.4119999999999999</v>
      </c>
      <c r="AO198">
        <v>1.361</v>
      </c>
      <c r="AP198">
        <v>1.7470000000000001</v>
      </c>
    </row>
    <row r="199" spans="1:42" x14ac:dyDescent="0.2">
      <c r="A199">
        <v>-166</v>
      </c>
      <c r="B199">
        <v>434.09</v>
      </c>
      <c r="C199">
        <f t="shared" si="3"/>
        <v>4.3408999999999993E-4</v>
      </c>
      <c r="E199">
        <v>1.298</v>
      </c>
      <c r="G199">
        <v>1.345</v>
      </c>
      <c r="H199">
        <v>1.325</v>
      </c>
      <c r="I199">
        <v>1.274</v>
      </c>
      <c r="J199">
        <v>1.2490000000000001</v>
      </c>
      <c r="AJ199" t="s">
        <v>216</v>
      </c>
      <c r="AK199" t="s">
        <v>13</v>
      </c>
      <c r="AL199">
        <v>1.4870000000000001</v>
      </c>
      <c r="AM199">
        <v>1.429</v>
      </c>
      <c r="AN199">
        <v>1.4119999999999999</v>
      </c>
      <c r="AO199">
        <v>1.361</v>
      </c>
      <c r="AP199">
        <v>1.7470000000000001</v>
      </c>
    </row>
    <row r="200" spans="1:42" x14ac:dyDescent="0.2">
      <c r="A200">
        <v>-165</v>
      </c>
      <c r="B200">
        <v>433.47</v>
      </c>
      <c r="C200">
        <f t="shared" si="3"/>
        <v>4.3346999999999998E-4</v>
      </c>
      <c r="E200">
        <v>1.2849999999999999</v>
      </c>
      <c r="G200">
        <v>1.3560000000000001</v>
      </c>
      <c r="H200">
        <v>1.329</v>
      </c>
      <c r="I200">
        <v>1.278</v>
      </c>
      <c r="J200">
        <v>1.1759999999999999</v>
      </c>
      <c r="AJ200" t="s">
        <v>217</v>
      </c>
      <c r="AK200" t="s">
        <v>13</v>
      </c>
      <c r="AL200">
        <v>0.2</v>
      </c>
      <c r="AM200">
        <v>1.7000000000000001E-2</v>
      </c>
      <c r="AN200">
        <v>2.3E-2</v>
      </c>
      <c r="AO200">
        <v>1.7000000000000001E-2</v>
      </c>
      <c r="AP200">
        <v>0.25900000000000001</v>
      </c>
    </row>
    <row r="201" spans="1:42" x14ac:dyDescent="0.2">
      <c r="A201">
        <v>-164</v>
      </c>
      <c r="B201">
        <v>432.8</v>
      </c>
      <c r="C201">
        <f t="shared" si="3"/>
        <v>4.328E-4</v>
      </c>
      <c r="E201">
        <v>1.264</v>
      </c>
      <c r="G201">
        <v>1.3640000000000001</v>
      </c>
      <c r="H201">
        <v>1.3320000000000001</v>
      </c>
      <c r="I201">
        <v>1.2749999999999999</v>
      </c>
      <c r="J201">
        <v>1.085</v>
      </c>
      <c r="AJ201" t="s">
        <v>218</v>
      </c>
      <c r="AK201" t="s">
        <v>13</v>
      </c>
      <c r="AL201">
        <v>2.4420000000000002</v>
      </c>
      <c r="AM201">
        <v>1.472</v>
      </c>
      <c r="AN201">
        <v>1.4850000000000001</v>
      </c>
      <c r="AO201">
        <v>1.419</v>
      </c>
      <c r="AP201">
        <v>2.4420000000000002</v>
      </c>
    </row>
    <row r="202" spans="1:42" x14ac:dyDescent="0.2">
      <c r="A202">
        <v>-163</v>
      </c>
      <c r="B202">
        <v>432.1</v>
      </c>
      <c r="C202">
        <f t="shared" si="3"/>
        <v>4.3209999999999999E-4</v>
      </c>
      <c r="E202">
        <v>1.2470000000000001</v>
      </c>
      <c r="G202">
        <v>1.369</v>
      </c>
      <c r="H202">
        <v>1.3380000000000001</v>
      </c>
      <c r="I202">
        <v>1.2789999999999999</v>
      </c>
      <c r="J202">
        <v>1.002</v>
      </c>
      <c r="AJ202" t="s">
        <v>219</v>
      </c>
      <c r="AK202" t="s">
        <v>13</v>
      </c>
      <c r="AL202">
        <v>1.0229999999999999</v>
      </c>
      <c r="AM202">
        <v>1.377</v>
      </c>
      <c r="AN202">
        <v>1.349</v>
      </c>
      <c r="AO202">
        <v>1.3129999999999999</v>
      </c>
      <c r="AP202">
        <v>1.0229999999999999</v>
      </c>
    </row>
    <row r="203" spans="1:42" x14ac:dyDescent="0.2">
      <c r="A203">
        <v>-162</v>
      </c>
      <c r="B203">
        <v>431.35</v>
      </c>
      <c r="C203">
        <f t="shared" si="3"/>
        <v>4.3135E-4</v>
      </c>
      <c r="E203">
        <v>1.24</v>
      </c>
      <c r="G203">
        <v>1.3720000000000001</v>
      </c>
      <c r="H203">
        <v>1.3480000000000001</v>
      </c>
      <c r="I203">
        <v>1.2889999999999999</v>
      </c>
      <c r="J203">
        <v>0.95</v>
      </c>
      <c r="AJ203" t="s">
        <v>220</v>
      </c>
      <c r="AK203" t="s">
        <v>19</v>
      </c>
      <c r="AL203">
        <v>13.478999999999999</v>
      </c>
      <c r="AM203">
        <v>1.1950000000000001</v>
      </c>
      <c r="AN203">
        <v>1.615</v>
      </c>
      <c r="AO203">
        <v>1.278</v>
      </c>
      <c r="AP203">
        <v>14.802</v>
      </c>
    </row>
    <row r="204" spans="1:42" x14ac:dyDescent="0.2">
      <c r="A204">
        <v>-161</v>
      </c>
      <c r="B204">
        <v>430.55</v>
      </c>
      <c r="C204">
        <f t="shared" si="3"/>
        <v>4.3054999999999998E-4</v>
      </c>
      <c r="E204">
        <v>1.2430000000000001</v>
      </c>
      <c r="G204">
        <v>1.3779999999999999</v>
      </c>
      <c r="H204">
        <v>1.3580000000000001</v>
      </c>
      <c r="I204">
        <v>1.2969999999999999</v>
      </c>
      <c r="J204">
        <v>0.93700000000000006</v>
      </c>
      <c r="AJ204" t="s">
        <v>221</v>
      </c>
      <c r="AK204" t="s">
        <v>19</v>
      </c>
      <c r="AL204">
        <v>68.784999999999997</v>
      </c>
      <c r="AM204">
        <v>96.328999999999994</v>
      </c>
      <c r="AN204">
        <v>95.567999999999998</v>
      </c>
      <c r="AO204">
        <v>96.507000000000005</v>
      </c>
      <c r="AP204">
        <v>58.542999999999999</v>
      </c>
    </row>
    <row r="205" spans="1:42" x14ac:dyDescent="0.2">
      <c r="A205">
        <v>-160</v>
      </c>
      <c r="B205">
        <v>429.72</v>
      </c>
      <c r="C205">
        <f t="shared" si="3"/>
        <v>4.2972000000000003E-4</v>
      </c>
      <c r="E205">
        <v>1.252</v>
      </c>
      <c r="G205">
        <v>1.3839999999999999</v>
      </c>
      <c r="H205">
        <v>1.3640000000000001</v>
      </c>
      <c r="I205">
        <v>1.302</v>
      </c>
      <c r="J205">
        <v>0.95599999999999996</v>
      </c>
      <c r="AJ205" t="s">
        <v>222</v>
      </c>
      <c r="AK205" t="s">
        <v>13</v>
      </c>
      <c r="AL205">
        <v>0.6</v>
      </c>
      <c r="AM205">
        <v>0.51300000000000001</v>
      </c>
      <c r="AN205">
        <v>0.55700000000000005</v>
      </c>
      <c r="AO205">
        <v>0.56100000000000005</v>
      </c>
      <c r="AP205">
        <v>0.76700000000000002</v>
      </c>
    </row>
    <row r="206" spans="1:42" x14ac:dyDescent="0.2">
      <c r="A206">
        <v>-159</v>
      </c>
      <c r="B206">
        <v>428.84</v>
      </c>
      <c r="C206">
        <f t="shared" si="3"/>
        <v>4.2883999999999994E-4</v>
      </c>
      <c r="E206">
        <v>1.2689999999999999</v>
      </c>
      <c r="G206">
        <v>1.389</v>
      </c>
      <c r="H206">
        <v>1.367</v>
      </c>
      <c r="I206">
        <v>1.304</v>
      </c>
      <c r="J206">
        <v>1.0149999999999999</v>
      </c>
      <c r="AJ206" t="s">
        <v>223</v>
      </c>
      <c r="AK206" t="s">
        <v>13</v>
      </c>
      <c r="AL206">
        <v>0.61499999999999999</v>
      </c>
      <c r="AM206">
        <v>0.50800000000000001</v>
      </c>
      <c r="AN206">
        <v>0.56499999999999995</v>
      </c>
      <c r="AO206">
        <v>0.53200000000000003</v>
      </c>
      <c r="AP206">
        <v>0.85799999999999998</v>
      </c>
    </row>
    <row r="207" spans="1:42" x14ac:dyDescent="0.2">
      <c r="A207">
        <v>-158</v>
      </c>
      <c r="B207">
        <v>427.92</v>
      </c>
      <c r="C207">
        <f t="shared" si="3"/>
        <v>4.2791999999999998E-4</v>
      </c>
      <c r="E207">
        <v>1.2949999999999999</v>
      </c>
      <c r="G207">
        <v>1.3879999999999999</v>
      </c>
      <c r="H207">
        <v>1.3720000000000001</v>
      </c>
      <c r="I207">
        <v>1.3080000000000001</v>
      </c>
      <c r="J207">
        <v>1.1100000000000001</v>
      </c>
      <c r="AJ207" t="s">
        <v>224</v>
      </c>
      <c r="AK207" t="s">
        <v>13</v>
      </c>
      <c r="AL207">
        <v>0.157</v>
      </c>
      <c r="AM207">
        <v>2.9000000000000001E-2</v>
      </c>
      <c r="AN207">
        <v>2.8000000000000001E-2</v>
      </c>
      <c r="AO207">
        <v>3.6999999999999998E-2</v>
      </c>
      <c r="AP207">
        <v>0.125</v>
      </c>
    </row>
    <row r="208" spans="1:42" x14ac:dyDescent="0.2">
      <c r="A208">
        <v>-157</v>
      </c>
      <c r="B208">
        <v>426.96</v>
      </c>
      <c r="C208">
        <f t="shared" si="3"/>
        <v>4.2695999999999994E-4</v>
      </c>
      <c r="E208">
        <v>1.331</v>
      </c>
      <c r="G208">
        <v>1.3939999999999999</v>
      </c>
      <c r="H208">
        <v>1.3759999999999999</v>
      </c>
      <c r="I208">
        <v>1.3149999999999999</v>
      </c>
      <c r="J208">
        <v>1.238</v>
      </c>
      <c r="AJ208" t="s">
        <v>225</v>
      </c>
      <c r="AK208" t="s">
        <v>13</v>
      </c>
      <c r="AL208">
        <v>1.323</v>
      </c>
      <c r="AM208">
        <v>0.60599999999999998</v>
      </c>
      <c r="AN208">
        <v>0.69</v>
      </c>
      <c r="AO208">
        <v>0.68100000000000005</v>
      </c>
      <c r="AP208">
        <v>1.323</v>
      </c>
    </row>
    <row r="209" spans="1:42" x14ac:dyDescent="0.2">
      <c r="A209">
        <v>-156</v>
      </c>
      <c r="B209">
        <v>425.95</v>
      </c>
      <c r="C209">
        <f t="shared" si="3"/>
        <v>4.2594999999999997E-4</v>
      </c>
      <c r="E209">
        <v>1.3680000000000001</v>
      </c>
      <c r="G209">
        <v>1.401</v>
      </c>
      <c r="H209">
        <v>1.381</v>
      </c>
      <c r="I209">
        <v>1.3220000000000001</v>
      </c>
      <c r="J209">
        <v>1.3680000000000001</v>
      </c>
      <c r="AJ209" t="s">
        <v>226</v>
      </c>
      <c r="AK209" t="s">
        <v>13</v>
      </c>
      <c r="AL209">
        <v>0.42199999999999999</v>
      </c>
      <c r="AM209">
        <v>0.42699999999999999</v>
      </c>
      <c r="AN209">
        <v>0.48199999999999998</v>
      </c>
      <c r="AO209">
        <v>0.42199999999999999</v>
      </c>
      <c r="AP209">
        <v>0.56699999999999995</v>
      </c>
    </row>
    <row r="210" spans="1:42" x14ac:dyDescent="0.2">
      <c r="A210">
        <v>-155</v>
      </c>
      <c r="B210">
        <v>424.9</v>
      </c>
      <c r="C210">
        <f t="shared" si="3"/>
        <v>4.2489999999999997E-4</v>
      </c>
      <c r="E210">
        <v>1.401</v>
      </c>
      <c r="G210">
        <v>1.4079999999999999</v>
      </c>
      <c r="H210">
        <v>1.3879999999999999</v>
      </c>
      <c r="I210">
        <v>1.3240000000000001</v>
      </c>
      <c r="J210">
        <v>1.4830000000000001</v>
      </c>
      <c r="AJ210" t="s">
        <v>227</v>
      </c>
      <c r="AK210" t="s">
        <v>19</v>
      </c>
      <c r="AL210">
        <v>25.506</v>
      </c>
      <c r="AM210">
        <v>5.6310000000000002</v>
      </c>
      <c r="AN210">
        <v>4.9850000000000003</v>
      </c>
      <c r="AO210">
        <v>7.024</v>
      </c>
      <c r="AP210">
        <v>14.551</v>
      </c>
    </row>
    <row r="211" spans="1:42" x14ac:dyDescent="0.2">
      <c r="A211">
        <v>-154</v>
      </c>
      <c r="B211">
        <v>423.8</v>
      </c>
      <c r="C211">
        <f t="shared" si="3"/>
        <v>4.238E-4</v>
      </c>
      <c r="E211">
        <v>1.4279999999999999</v>
      </c>
      <c r="G211">
        <v>1.41</v>
      </c>
      <c r="H211">
        <v>1.3939999999999999</v>
      </c>
      <c r="I211">
        <v>1.33</v>
      </c>
      <c r="J211">
        <v>1.5780000000000001</v>
      </c>
      <c r="AJ211" t="s">
        <v>228</v>
      </c>
      <c r="AK211" t="s">
        <v>19</v>
      </c>
      <c r="AL211">
        <v>68.561999999999998</v>
      </c>
      <c r="AM211">
        <v>84.102999999999994</v>
      </c>
      <c r="AN211">
        <v>85.36</v>
      </c>
      <c r="AO211">
        <v>79.364999999999995</v>
      </c>
      <c r="AP211">
        <v>66.093000000000004</v>
      </c>
    </row>
    <row r="212" spans="1:42" x14ac:dyDescent="0.2">
      <c r="A212">
        <v>-153</v>
      </c>
      <c r="B212">
        <v>422.67</v>
      </c>
      <c r="C212">
        <f t="shared" si="3"/>
        <v>4.2266999999999999E-4</v>
      </c>
      <c r="E212">
        <v>1.45</v>
      </c>
      <c r="G212">
        <v>1.4179999999999999</v>
      </c>
      <c r="H212">
        <v>1.3979999999999999</v>
      </c>
      <c r="I212">
        <v>1.3380000000000001</v>
      </c>
      <c r="J212">
        <v>1.6479999999999999</v>
      </c>
      <c r="AJ212" t="s">
        <v>229</v>
      </c>
      <c r="AK212" t="s">
        <v>22</v>
      </c>
      <c r="AL212">
        <v>180</v>
      </c>
      <c r="AM212">
        <v>180</v>
      </c>
      <c r="AN212">
        <v>180</v>
      </c>
      <c r="AO212">
        <v>180</v>
      </c>
      <c r="AP212">
        <v>180</v>
      </c>
    </row>
    <row r="213" spans="1:42" x14ac:dyDescent="0.2">
      <c r="A213">
        <v>-152</v>
      </c>
      <c r="B213">
        <v>421.49</v>
      </c>
      <c r="C213">
        <f t="shared" si="3"/>
        <v>4.2149E-4</v>
      </c>
      <c r="E213">
        <v>1.4730000000000001</v>
      </c>
      <c r="G213">
        <v>1.423</v>
      </c>
      <c r="H213">
        <v>1.4039999999999999</v>
      </c>
      <c r="I213">
        <v>1.349</v>
      </c>
      <c r="J213">
        <v>1.7150000000000001</v>
      </c>
      <c r="AJ213" t="s">
        <v>230</v>
      </c>
      <c r="AK213" t="s">
        <v>22</v>
      </c>
      <c r="AL213">
        <v>180</v>
      </c>
      <c r="AM213">
        <v>180</v>
      </c>
      <c r="AN213">
        <v>180</v>
      </c>
      <c r="AO213">
        <v>180</v>
      </c>
      <c r="AP213">
        <v>180</v>
      </c>
    </row>
    <row r="214" spans="1:42" x14ac:dyDescent="0.2">
      <c r="A214">
        <v>-151</v>
      </c>
      <c r="B214">
        <v>420.26</v>
      </c>
      <c r="C214">
        <f t="shared" si="3"/>
        <v>4.2025999999999999E-4</v>
      </c>
      <c r="E214">
        <v>1.492</v>
      </c>
      <c r="G214">
        <v>1.429</v>
      </c>
      <c r="H214">
        <v>1.41</v>
      </c>
      <c r="I214">
        <v>1.357</v>
      </c>
      <c r="J214">
        <v>1.7709999999999999</v>
      </c>
      <c r="AJ214" t="s">
        <v>231</v>
      </c>
      <c r="AK214" t="s">
        <v>22</v>
      </c>
      <c r="AL214">
        <v>180</v>
      </c>
      <c r="AM214">
        <v>180</v>
      </c>
      <c r="AN214">
        <v>180</v>
      </c>
      <c r="AO214">
        <v>180</v>
      </c>
      <c r="AP214">
        <v>180</v>
      </c>
    </row>
    <row r="215" spans="1:42" x14ac:dyDescent="0.2">
      <c r="A215">
        <v>-150</v>
      </c>
      <c r="B215">
        <v>419</v>
      </c>
      <c r="C215">
        <f t="shared" si="3"/>
        <v>4.1899999999999999E-4</v>
      </c>
      <c r="E215">
        <v>1.5049999999999999</v>
      </c>
      <c r="G215">
        <v>1.4339999999999999</v>
      </c>
      <c r="H215">
        <v>1.4119999999999999</v>
      </c>
      <c r="I215">
        <v>1.3620000000000001</v>
      </c>
      <c r="J215">
        <v>1.8129999999999999</v>
      </c>
      <c r="AJ215" t="s">
        <v>232</v>
      </c>
      <c r="AK215" t="s">
        <v>22</v>
      </c>
      <c r="AL215">
        <v>180</v>
      </c>
      <c r="AM215">
        <v>180</v>
      </c>
      <c r="AN215">
        <v>180</v>
      </c>
      <c r="AO215">
        <v>180</v>
      </c>
      <c r="AP215">
        <v>180</v>
      </c>
    </row>
    <row r="216" spans="1:42" x14ac:dyDescent="0.2">
      <c r="A216">
        <v>-149</v>
      </c>
      <c r="B216">
        <v>417.69</v>
      </c>
      <c r="C216">
        <f t="shared" si="3"/>
        <v>4.1768999999999997E-4</v>
      </c>
      <c r="E216">
        <v>1.514</v>
      </c>
      <c r="G216">
        <v>1.4359999999999999</v>
      </c>
      <c r="H216">
        <v>1.421</v>
      </c>
      <c r="I216">
        <v>1.3660000000000001</v>
      </c>
      <c r="J216">
        <v>1.835</v>
      </c>
      <c r="AJ216" t="s">
        <v>233</v>
      </c>
      <c r="AK216" t="s">
        <v>22</v>
      </c>
      <c r="AL216">
        <v>180</v>
      </c>
      <c r="AM216">
        <v>180</v>
      </c>
      <c r="AN216">
        <v>180</v>
      </c>
      <c r="AO216">
        <v>180</v>
      </c>
      <c r="AP216">
        <v>180</v>
      </c>
    </row>
    <row r="217" spans="1:42" x14ac:dyDescent="0.2">
      <c r="A217">
        <v>-148</v>
      </c>
      <c r="B217">
        <v>416.33</v>
      </c>
      <c r="C217">
        <f t="shared" si="3"/>
        <v>4.1632999999999997E-4</v>
      </c>
      <c r="E217">
        <v>1.5229999999999999</v>
      </c>
      <c r="G217">
        <v>1.4379999999999999</v>
      </c>
      <c r="H217">
        <v>1.4239999999999999</v>
      </c>
      <c r="I217">
        <v>1.3740000000000001</v>
      </c>
      <c r="J217">
        <v>1.8580000000000001</v>
      </c>
      <c r="AJ217" t="s">
        <v>234</v>
      </c>
      <c r="AK217" t="s">
        <v>19</v>
      </c>
      <c r="AL217">
        <v>0</v>
      </c>
      <c r="AM217">
        <v>0</v>
      </c>
      <c r="AN217">
        <v>0</v>
      </c>
      <c r="AO217">
        <v>0</v>
      </c>
      <c r="AP217">
        <v>0</v>
      </c>
    </row>
    <row r="218" spans="1:42" x14ac:dyDescent="0.2">
      <c r="A218">
        <v>-147</v>
      </c>
      <c r="B218">
        <v>414.94</v>
      </c>
      <c r="C218">
        <f t="shared" si="3"/>
        <v>4.1493999999999998E-4</v>
      </c>
      <c r="E218">
        <v>1.5329999999999999</v>
      </c>
      <c r="G218">
        <v>1.4450000000000001</v>
      </c>
      <c r="H218">
        <v>1.427</v>
      </c>
      <c r="I218">
        <v>1.389</v>
      </c>
      <c r="J218">
        <v>1.871</v>
      </c>
      <c r="AJ218" t="s">
        <v>235</v>
      </c>
      <c r="AK218" t="s">
        <v>19</v>
      </c>
      <c r="AL218">
        <v>0</v>
      </c>
      <c r="AM218">
        <v>0</v>
      </c>
      <c r="AN218">
        <v>0</v>
      </c>
      <c r="AO218">
        <v>0</v>
      </c>
      <c r="AP218">
        <v>0</v>
      </c>
    </row>
    <row r="219" spans="1:42" x14ac:dyDescent="0.2">
      <c r="A219">
        <v>-146</v>
      </c>
      <c r="B219">
        <v>413.5</v>
      </c>
      <c r="C219">
        <f t="shared" si="3"/>
        <v>4.1349999999999997E-4</v>
      </c>
      <c r="E219">
        <v>1.54</v>
      </c>
      <c r="G219">
        <v>1.4510000000000001</v>
      </c>
      <c r="H219">
        <v>1.431</v>
      </c>
      <c r="I219">
        <v>1.3959999999999999</v>
      </c>
      <c r="J219">
        <v>1.8819999999999999</v>
      </c>
      <c r="AJ219" t="s">
        <v>236</v>
      </c>
      <c r="AK219" t="s">
        <v>13</v>
      </c>
      <c r="AL219">
        <v>0</v>
      </c>
      <c r="AM219">
        <v>0</v>
      </c>
      <c r="AN219">
        <v>0</v>
      </c>
      <c r="AO219">
        <v>0</v>
      </c>
      <c r="AP219">
        <v>0</v>
      </c>
    </row>
    <row r="220" spans="1:42" x14ac:dyDescent="0.2">
      <c r="A220">
        <v>-145</v>
      </c>
      <c r="B220">
        <v>412.02</v>
      </c>
      <c r="C220">
        <f t="shared" si="3"/>
        <v>4.1201999999999998E-4</v>
      </c>
      <c r="E220">
        <v>1.5389999999999999</v>
      </c>
      <c r="G220">
        <v>1.446</v>
      </c>
      <c r="H220">
        <v>1.4359999999999999</v>
      </c>
      <c r="I220">
        <v>1.401</v>
      </c>
      <c r="J220">
        <v>1.875</v>
      </c>
      <c r="AJ220" t="s">
        <v>237</v>
      </c>
      <c r="AK220" t="s">
        <v>13</v>
      </c>
      <c r="AL220">
        <v>4.8000000000000001E-2</v>
      </c>
      <c r="AM220">
        <v>6.2E-2</v>
      </c>
      <c r="AN220">
        <v>5.1999999999999998E-2</v>
      </c>
      <c r="AO220">
        <v>3.7999999999999999E-2</v>
      </c>
      <c r="AP220">
        <v>3.7999999999999999E-2</v>
      </c>
    </row>
    <row r="221" spans="1:42" x14ac:dyDescent="0.2">
      <c r="A221">
        <v>-144</v>
      </c>
      <c r="B221">
        <v>410.49</v>
      </c>
      <c r="C221">
        <f t="shared" si="3"/>
        <v>4.1049000000000001E-4</v>
      </c>
      <c r="E221">
        <v>1.5349999999999999</v>
      </c>
      <c r="G221">
        <v>1.452</v>
      </c>
      <c r="H221">
        <v>1.4410000000000001</v>
      </c>
      <c r="I221">
        <v>1.403</v>
      </c>
      <c r="J221">
        <v>1.8440000000000001</v>
      </c>
      <c r="AJ221" t="s">
        <v>238</v>
      </c>
      <c r="AK221" t="s">
        <v>13</v>
      </c>
      <c r="AL221">
        <v>0.28799999999999998</v>
      </c>
      <c r="AM221">
        <v>0.315</v>
      </c>
      <c r="AN221">
        <v>0.27600000000000002</v>
      </c>
      <c r="AO221">
        <v>0.307</v>
      </c>
      <c r="AP221">
        <v>0.252</v>
      </c>
    </row>
    <row r="222" spans="1:42" x14ac:dyDescent="0.2">
      <c r="A222">
        <v>-143</v>
      </c>
      <c r="B222">
        <v>408.92</v>
      </c>
      <c r="C222">
        <f t="shared" si="3"/>
        <v>4.0892000000000001E-4</v>
      </c>
      <c r="E222">
        <v>1.528</v>
      </c>
      <c r="G222">
        <v>1.456</v>
      </c>
      <c r="H222">
        <v>1.4470000000000001</v>
      </c>
      <c r="I222">
        <v>1.4119999999999999</v>
      </c>
      <c r="J222">
        <v>1.796</v>
      </c>
      <c r="AJ222" t="s">
        <v>239</v>
      </c>
      <c r="AK222" t="s">
        <v>13</v>
      </c>
      <c r="AL222">
        <v>3.7440000000000002</v>
      </c>
      <c r="AM222">
        <v>3.032</v>
      </c>
      <c r="AN222">
        <v>2.2879999999999998</v>
      </c>
      <c r="AO222">
        <v>3.7440000000000002</v>
      </c>
      <c r="AP222">
        <v>3.06</v>
      </c>
    </row>
    <row r="223" spans="1:42" x14ac:dyDescent="0.2">
      <c r="A223">
        <v>-142</v>
      </c>
      <c r="B223">
        <v>407.31</v>
      </c>
      <c r="C223">
        <f t="shared" si="3"/>
        <v>4.0730999999999997E-4</v>
      </c>
      <c r="E223">
        <v>1.528</v>
      </c>
      <c r="G223">
        <v>1.4650000000000001</v>
      </c>
      <c r="H223">
        <v>1.458</v>
      </c>
      <c r="I223">
        <v>1.425</v>
      </c>
      <c r="J223">
        <v>1.764</v>
      </c>
      <c r="AJ223" t="s">
        <v>240</v>
      </c>
      <c r="AK223" t="s">
        <v>13</v>
      </c>
      <c r="AL223">
        <v>0</v>
      </c>
      <c r="AM223">
        <v>0</v>
      </c>
      <c r="AN223">
        <v>0</v>
      </c>
      <c r="AO223">
        <v>0</v>
      </c>
      <c r="AP223">
        <v>0</v>
      </c>
    </row>
    <row r="224" spans="1:42" x14ac:dyDescent="0.2">
      <c r="A224">
        <v>-141</v>
      </c>
      <c r="B224">
        <v>405.66</v>
      </c>
      <c r="C224">
        <f t="shared" si="3"/>
        <v>4.0566000000000002E-4</v>
      </c>
      <c r="E224">
        <v>1.5289999999999999</v>
      </c>
      <c r="G224">
        <v>1.4690000000000001</v>
      </c>
      <c r="H224">
        <v>1.4670000000000001</v>
      </c>
      <c r="I224">
        <v>1.4339999999999999</v>
      </c>
      <c r="J224">
        <v>1.7450000000000001</v>
      </c>
      <c r="AJ224" t="s">
        <v>241</v>
      </c>
      <c r="AK224" t="s">
        <v>19</v>
      </c>
      <c r="AL224">
        <v>99.99</v>
      </c>
      <c r="AM224">
        <v>99.99</v>
      </c>
      <c r="AN224">
        <v>99.99</v>
      </c>
      <c r="AO224">
        <v>99.99</v>
      </c>
      <c r="AP224">
        <v>99.99</v>
      </c>
    </row>
    <row r="225" spans="1:42" x14ac:dyDescent="0.2">
      <c r="A225">
        <v>-140</v>
      </c>
      <c r="B225">
        <v>403.96</v>
      </c>
      <c r="C225">
        <f t="shared" si="3"/>
        <v>4.0395999999999997E-4</v>
      </c>
      <c r="E225">
        <v>1.5289999999999999</v>
      </c>
      <c r="G225">
        <v>1.47</v>
      </c>
      <c r="H225">
        <v>1.472</v>
      </c>
      <c r="I225">
        <v>1.4450000000000001</v>
      </c>
      <c r="J225">
        <v>1.7290000000000001</v>
      </c>
      <c r="AJ225" t="s">
        <v>242</v>
      </c>
      <c r="AK225" t="s">
        <v>19</v>
      </c>
      <c r="AL225">
        <v>0</v>
      </c>
      <c r="AM225">
        <v>0</v>
      </c>
      <c r="AN225">
        <v>0</v>
      </c>
      <c r="AO225">
        <v>0</v>
      </c>
      <c r="AP225">
        <v>0</v>
      </c>
    </row>
    <row r="226" spans="1:42" x14ac:dyDescent="0.2">
      <c r="A226">
        <v>-139</v>
      </c>
      <c r="B226">
        <v>402.22</v>
      </c>
      <c r="C226">
        <f t="shared" si="3"/>
        <v>4.0222000000000001E-4</v>
      </c>
      <c r="E226">
        <v>1.5329999999999999</v>
      </c>
      <c r="G226">
        <v>1.476</v>
      </c>
      <c r="H226">
        <v>1.482</v>
      </c>
      <c r="I226">
        <v>1.446</v>
      </c>
      <c r="J226">
        <v>1.73</v>
      </c>
      <c r="AJ226" t="s">
        <v>243</v>
      </c>
      <c r="AK226" t="s">
        <v>22</v>
      </c>
      <c r="AL226">
        <v>0</v>
      </c>
      <c r="AM226">
        <v>0</v>
      </c>
      <c r="AN226">
        <v>0</v>
      </c>
      <c r="AO226">
        <v>0</v>
      </c>
      <c r="AP226">
        <v>0</v>
      </c>
    </row>
    <row r="227" spans="1:42" x14ac:dyDescent="0.2">
      <c r="A227">
        <v>-138</v>
      </c>
      <c r="B227">
        <v>400.43</v>
      </c>
      <c r="C227">
        <f t="shared" si="3"/>
        <v>4.0043000000000001E-4</v>
      </c>
      <c r="E227">
        <v>1.5369999999999999</v>
      </c>
      <c r="G227">
        <v>1.484</v>
      </c>
      <c r="H227">
        <v>1.4910000000000001</v>
      </c>
      <c r="I227">
        <v>1.454</v>
      </c>
      <c r="J227">
        <v>1.722</v>
      </c>
      <c r="AJ227" t="s">
        <v>244</v>
      </c>
      <c r="AK227" t="s">
        <v>22</v>
      </c>
      <c r="AL227">
        <v>19.315000000000001</v>
      </c>
      <c r="AM227">
        <v>19.492000000000001</v>
      </c>
      <c r="AN227">
        <v>19.091000000000001</v>
      </c>
      <c r="AO227">
        <v>19.207000000000001</v>
      </c>
      <c r="AP227">
        <v>19.471</v>
      </c>
    </row>
    <row r="228" spans="1:42" x14ac:dyDescent="0.2">
      <c r="A228">
        <v>-137</v>
      </c>
      <c r="B228">
        <v>398.61</v>
      </c>
      <c r="C228">
        <f t="shared" si="3"/>
        <v>3.9860999999999998E-4</v>
      </c>
      <c r="E228">
        <v>1.536</v>
      </c>
      <c r="G228">
        <v>1.4950000000000001</v>
      </c>
      <c r="H228">
        <v>1.4950000000000001</v>
      </c>
      <c r="I228">
        <v>1.4690000000000001</v>
      </c>
      <c r="J228">
        <v>1.6859999999999999</v>
      </c>
      <c r="AJ228" t="s">
        <v>245</v>
      </c>
      <c r="AK228" t="s">
        <v>22</v>
      </c>
      <c r="AL228">
        <v>4.2089999999999996</v>
      </c>
      <c r="AM228">
        <v>4.9809999999999999</v>
      </c>
      <c r="AN228">
        <v>4.2169999999999996</v>
      </c>
      <c r="AO228">
        <v>3.4129999999999998</v>
      </c>
      <c r="AP228">
        <v>4.0839999999999996</v>
      </c>
    </row>
    <row r="229" spans="1:42" x14ac:dyDescent="0.2">
      <c r="A229">
        <v>-136</v>
      </c>
      <c r="B229">
        <v>396.74</v>
      </c>
      <c r="C229">
        <f t="shared" si="3"/>
        <v>3.9673999999999997E-4</v>
      </c>
      <c r="E229">
        <v>1.536</v>
      </c>
      <c r="G229">
        <v>1.4970000000000001</v>
      </c>
      <c r="H229">
        <v>1.5</v>
      </c>
      <c r="I229">
        <v>1.484</v>
      </c>
      <c r="J229">
        <v>1.6639999999999999</v>
      </c>
      <c r="AJ229" t="s">
        <v>246</v>
      </c>
      <c r="AK229" t="s">
        <v>22</v>
      </c>
      <c r="AL229">
        <v>37</v>
      </c>
      <c r="AM229">
        <v>31.2</v>
      </c>
      <c r="AN229">
        <v>37</v>
      </c>
      <c r="AO229">
        <v>27.8</v>
      </c>
      <c r="AP229">
        <v>32.6</v>
      </c>
    </row>
    <row r="230" spans="1:42" x14ac:dyDescent="0.2">
      <c r="A230">
        <v>-135</v>
      </c>
      <c r="B230">
        <v>394.83</v>
      </c>
      <c r="C230">
        <f t="shared" si="3"/>
        <v>3.9482999999999999E-4</v>
      </c>
      <c r="E230">
        <v>1.5269999999999999</v>
      </c>
      <c r="G230">
        <v>1.4990000000000001</v>
      </c>
      <c r="H230">
        <v>1.508</v>
      </c>
      <c r="I230">
        <v>1.4970000000000001</v>
      </c>
      <c r="J230">
        <v>1.605</v>
      </c>
      <c r="AJ230" t="s">
        <v>247</v>
      </c>
      <c r="AK230" t="s">
        <v>22</v>
      </c>
      <c r="AL230">
        <v>0.39700000000000002</v>
      </c>
      <c r="AM230">
        <v>0.39700000000000002</v>
      </c>
      <c r="AN230">
        <v>1.6</v>
      </c>
      <c r="AO230">
        <v>11.2</v>
      </c>
      <c r="AP230">
        <v>0.8</v>
      </c>
    </row>
    <row r="231" spans="1:42" x14ac:dyDescent="0.2">
      <c r="A231">
        <v>-134</v>
      </c>
      <c r="B231">
        <v>392.87</v>
      </c>
      <c r="C231">
        <f t="shared" si="3"/>
        <v>3.9286999999999997E-4</v>
      </c>
      <c r="E231">
        <v>1.514</v>
      </c>
      <c r="G231">
        <v>1.5069999999999999</v>
      </c>
      <c r="H231">
        <v>1.516</v>
      </c>
      <c r="I231">
        <v>1.4970000000000001</v>
      </c>
      <c r="J231">
        <v>1.534</v>
      </c>
      <c r="AJ231" t="s">
        <v>248</v>
      </c>
      <c r="AK231" t="s">
        <v>19</v>
      </c>
      <c r="AL231">
        <v>21.792000000000002</v>
      </c>
      <c r="AM231">
        <v>25.556000000000001</v>
      </c>
      <c r="AN231">
        <v>22.09</v>
      </c>
      <c r="AO231">
        <v>17.77</v>
      </c>
      <c r="AP231">
        <v>20.975999999999999</v>
      </c>
    </row>
    <row r="232" spans="1:42" x14ac:dyDescent="0.2">
      <c r="A232">
        <v>-133</v>
      </c>
      <c r="B232">
        <v>390.88</v>
      </c>
      <c r="C232">
        <f t="shared" si="3"/>
        <v>3.9087999999999997E-4</v>
      </c>
      <c r="E232">
        <v>1.506</v>
      </c>
      <c r="G232">
        <v>1.5189999999999999</v>
      </c>
      <c r="H232">
        <v>1.528</v>
      </c>
      <c r="I232">
        <v>1.5029999999999999</v>
      </c>
      <c r="J232">
        <v>1.4730000000000001</v>
      </c>
      <c r="AJ232" t="s">
        <v>249</v>
      </c>
      <c r="AK232" t="s">
        <v>19</v>
      </c>
      <c r="AL232">
        <v>2.0539999999999998</v>
      </c>
      <c r="AM232">
        <v>2.0350000000000001</v>
      </c>
      <c r="AN232">
        <v>8.3810000000000002</v>
      </c>
      <c r="AO232">
        <v>58.311</v>
      </c>
      <c r="AP232">
        <v>4.109</v>
      </c>
    </row>
    <row r="233" spans="1:42" x14ac:dyDescent="0.2">
      <c r="A233">
        <v>-132</v>
      </c>
      <c r="B233">
        <v>388.84</v>
      </c>
      <c r="C233">
        <f t="shared" si="3"/>
        <v>3.8883999999999994E-4</v>
      </c>
      <c r="E233">
        <v>1.4970000000000001</v>
      </c>
      <c r="G233">
        <v>1.526</v>
      </c>
      <c r="H233">
        <v>1.5429999999999999</v>
      </c>
      <c r="I233">
        <v>1.512</v>
      </c>
      <c r="J233">
        <v>1.407</v>
      </c>
      <c r="AJ233" t="s">
        <v>250</v>
      </c>
      <c r="AK233" t="s">
        <v>13</v>
      </c>
      <c r="AL233">
        <v>0</v>
      </c>
      <c r="AM233">
        <v>14.021000000000001</v>
      </c>
      <c r="AN233">
        <v>13.986000000000001</v>
      </c>
      <c r="AO233">
        <v>13.722</v>
      </c>
      <c r="AP233">
        <v>13.835000000000001</v>
      </c>
    </row>
    <row r="234" spans="1:42" x14ac:dyDescent="0.2">
      <c r="A234">
        <v>-131</v>
      </c>
      <c r="B234">
        <v>386.76</v>
      </c>
      <c r="C234">
        <f t="shared" si="3"/>
        <v>3.8675999999999999E-4</v>
      </c>
      <c r="E234">
        <v>1.5049999999999999</v>
      </c>
      <c r="G234">
        <v>1.5389999999999999</v>
      </c>
      <c r="H234">
        <v>1.554</v>
      </c>
      <c r="I234">
        <v>1.5289999999999999</v>
      </c>
      <c r="J234">
        <v>1.397</v>
      </c>
      <c r="AJ234" t="s">
        <v>251</v>
      </c>
      <c r="AK234" t="s">
        <v>13</v>
      </c>
      <c r="AL234">
        <v>0</v>
      </c>
      <c r="AM234">
        <v>-0.748</v>
      </c>
      <c r="AN234">
        <v>-0.873</v>
      </c>
      <c r="AO234">
        <v>-0.74199999999999999</v>
      </c>
      <c r="AP234">
        <v>-0.66200000000000003</v>
      </c>
    </row>
    <row r="235" spans="1:42" x14ac:dyDescent="0.2">
      <c r="A235">
        <v>-130</v>
      </c>
      <c r="B235">
        <v>384.63</v>
      </c>
      <c r="C235">
        <f t="shared" si="3"/>
        <v>3.8462999999999995E-4</v>
      </c>
      <c r="E235">
        <v>1.508</v>
      </c>
      <c r="G235">
        <v>1.5529999999999999</v>
      </c>
      <c r="H235">
        <v>1.5669999999999999</v>
      </c>
      <c r="I235">
        <v>1.546</v>
      </c>
      <c r="J235">
        <v>1.3680000000000001</v>
      </c>
      <c r="AJ235" t="s">
        <v>252</v>
      </c>
      <c r="AK235" t="s">
        <v>13</v>
      </c>
      <c r="AL235">
        <v>0</v>
      </c>
      <c r="AM235">
        <v>3.3000000000000002E-2</v>
      </c>
      <c r="AN235">
        <v>3.1E-2</v>
      </c>
      <c r="AO235">
        <v>3.1E-2</v>
      </c>
      <c r="AP235">
        <v>2.3E-2</v>
      </c>
    </row>
    <row r="236" spans="1:42" x14ac:dyDescent="0.2">
      <c r="A236">
        <v>-129</v>
      </c>
      <c r="B236">
        <v>382.47</v>
      </c>
      <c r="C236">
        <f t="shared" si="3"/>
        <v>3.8246999999999999E-4</v>
      </c>
      <c r="E236">
        <v>1.518</v>
      </c>
      <c r="G236">
        <v>1.5669999999999999</v>
      </c>
      <c r="H236">
        <v>1.577</v>
      </c>
      <c r="I236">
        <v>1.5680000000000001</v>
      </c>
      <c r="J236">
        <v>1.36</v>
      </c>
      <c r="AJ236" t="s">
        <v>253</v>
      </c>
      <c r="AK236" t="s">
        <v>13</v>
      </c>
      <c r="AL236">
        <v>0</v>
      </c>
      <c r="AM236">
        <v>2.5999999999999999E-2</v>
      </c>
      <c r="AN236">
        <v>2.5000000000000001E-2</v>
      </c>
      <c r="AO236">
        <v>2.5000000000000001E-2</v>
      </c>
      <c r="AP236">
        <v>3.0000000000000001E-3</v>
      </c>
    </row>
    <row r="237" spans="1:42" x14ac:dyDescent="0.2">
      <c r="A237">
        <v>-128</v>
      </c>
      <c r="B237">
        <v>380.26</v>
      </c>
      <c r="C237">
        <f t="shared" si="3"/>
        <v>3.8025999999999999E-4</v>
      </c>
      <c r="E237">
        <v>1.5449999999999999</v>
      </c>
      <c r="G237">
        <v>1.5780000000000001</v>
      </c>
      <c r="H237">
        <v>1.5920000000000001</v>
      </c>
      <c r="I237">
        <v>1.579</v>
      </c>
      <c r="J237">
        <v>1.4319999999999999</v>
      </c>
      <c r="AJ237" t="s">
        <v>254</v>
      </c>
      <c r="AK237" t="s">
        <v>13</v>
      </c>
      <c r="AL237">
        <v>78.367000000000004</v>
      </c>
      <c r="AM237">
        <v>78.034000000000006</v>
      </c>
      <c r="AN237">
        <v>78.994</v>
      </c>
      <c r="AO237">
        <v>79.936000000000007</v>
      </c>
      <c r="AP237">
        <v>76.504000000000005</v>
      </c>
    </row>
    <row r="238" spans="1:42" x14ac:dyDescent="0.2">
      <c r="A238">
        <v>-127</v>
      </c>
      <c r="B238">
        <v>378.01</v>
      </c>
      <c r="C238">
        <f t="shared" si="3"/>
        <v>3.7800999999999997E-4</v>
      </c>
      <c r="E238">
        <v>1.5309999999999999</v>
      </c>
      <c r="G238">
        <v>1.5940000000000001</v>
      </c>
      <c r="H238">
        <v>1.6040000000000001</v>
      </c>
      <c r="I238">
        <v>1.5760000000000001</v>
      </c>
      <c r="J238">
        <v>1.35</v>
      </c>
      <c r="AJ238" t="s">
        <v>255</v>
      </c>
      <c r="AK238" t="s">
        <v>65</v>
      </c>
      <c r="AL238">
        <v>3.835</v>
      </c>
      <c r="AM238">
        <v>3.6789999999999998</v>
      </c>
      <c r="AN238">
        <v>4.0389999999999997</v>
      </c>
      <c r="AO238">
        <v>3.7669999999999999</v>
      </c>
      <c r="AP238">
        <v>3.855</v>
      </c>
    </row>
    <row r="239" spans="1:42" x14ac:dyDescent="0.2">
      <c r="A239">
        <v>-126</v>
      </c>
      <c r="B239">
        <v>375.72</v>
      </c>
      <c r="C239">
        <f t="shared" si="3"/>
        <v>3.7572000000000001E-4</v>
      </c>
      <c r="E239">
        <v>1.5669999999999999</v>
      </c>
      <c r="G239">
        <v>1.6060000000000001</v>
      </c>
      <c r="H239">
        <v>1.6180000000000001</v>
      </c>
      <c r="I239">
        <v>1.591</v>
      </c>
      <c r="J239">
        <v>1.4510000000000001</v>
      </c>
      <c r="AJ239" t="s">
        <v>256</v>
      </c>
      <c r="AK239" t="s">
        <v>19</v>
      </c>
      <c r="AL239">
        <v>0</v>
      </c>
      <c r="AM239">
        <v>0</v>
      </c>
      <c r="AN239">
        <v>0</v>
      </c>
      <c r="AO239">
        <v>0</v>
      </c>
      <c r="AP239">
        <v>0</v>
      </c>
    </row>
    <row r="240" spans="1:42" x14ac:dyDescent="0.2">
      <c r="A240">
        <v>-125</v>
      </c>
      <c r="B240">
        <v>373.39</v>
      </c>
      <c r="C240">
        <f t="shared" si="3"/>
        <v>3.7338999999999997E-4</v>
      </c>
      <c r="E240">
        <v>1.579</v>
      </c>
      <c r="G240">
        <v>1.619</v>
      </c>
      <c r="H240">
        <v>1.627</v>
      </c>
      <c r="I240">
        <v>1.5880000000000001</v>
      </c>
      <c r="J240">
        <v>1.484</v>
      </c>
      <c r="AJ240" t="s">
        <v>257</v>
      </c>
      <c r="AK240" t="s">
        <v>19</v>
      </c>
      <c r="AL240">
        <v>43.25</v>
      </c>
      <c r="AM240">
        <v>39.332999999999998</v>
      </c>
      <c r="AN240">
        <v>44</v>
      </c>
      <c r="AO240">
        <v>43.332999999999998</v>
      </c>
      <c r="AP240">
        <v>46.332999999999998</v>
      </c>
    </row>
    <row r="241" spans="1:42" x14ac:dyDescent="0.2">
      <c r="A241">
        <v>-124</v>
      </c>
      <c r="B241">
        <v>371.02</v>
      </c>
      <c r="C241">
        <f t="shared" si="3"/>
        <v>3.7101999999999995E-4</v>
      </c>
      <c r="E241">
        <v>1.5960000000000001</v>
      </c>
      <c r="G241">
        <v>1.633</v>
      </c>
      <c r="H241">
        <v>1.635</v>
      </c>
      <c r="I241">
        <v>1.607</v>
      </c>
      <c r="J241">
        <v>1.508</v>
      </c>
      <c r="AJ241" t="s">
        <v>258</v>
      </c>
      <c r="AK241" t="s">
        <v>19</v>
      </c>
      <c r="AL241">
        <v>0</v>
      </c>
      <c r="AM241">
        <v>0</v>
      </c>
      <c r="AN241">
        <v>0</v>
      </c>
      <c r="AO241">
        <v>0</v>
      </c>
      <c r="AP241">
        <v>0</v>
      </c>
    </row>
    <row r="242" spans="1:42" x14ac:dyDescent="0.2">
      <c r="A242">
        <v>-123</v>
      </c>
      <c r="B242">
        <v>368.61</v>
      </c>
      <c r="C242">
        <f t="shared" si="3"/>
        <v>3.6861000000000001E-4</v>
      </c>
      <c r="E242">
        <v>1.64</v>
      </c>
      <c r="G242">
        <v>1.645</v>
      </c>
      <c r="H242">
        <v>1.643</v>
      </c>
      <c r="I242">
        <v>1.6479999999999999</v>
      </c>
      <c r="J242">
        <v>1.6240000000000001</v>
      </c>
      <c r="AJ242" t="s">
        <v>259</v>
      </c>
      <c r="AK242" t="s">
        <v>19</v>
      </c>
      <c r="AL242">
        <v>0</v>
      </c>
      <c r="AM242">
        <v>0</v>
      </c>
      <c r="AN242">
        <v>0</v>
      </c>
      <c r="AO242">
        <v>0</v>
      </c>
      <c r="AP242">
        <v>0</v>
      </c>
    </row>
    <row r="243" spans="1:42" x14ac:dyDescent="0.2">
      <c r="A243">
        <v>-122</v>
      </c>
      <c r="B243">
        <v>366.16</v>
      </c>
      <c r="C243">
        <f t="shared" si="3"/>
        <v>3.6616000000000003E-4</v>
      </c>
      <c r="E243">
        <v>1.68</v>
      </c>
      <c r="G243">
        <v>1.653</v>
      </c>
      <c r="H243">
        <v>1.6539999999999999</v>
      </c>
      <c r="I243">
        <v>1.6679999999999999</v>
      </c>
      <c r="J243">
        <v>1.746</v>
      </c>
      <c r="AJ243" t="s">
        <v>260</v>
      </c>
      <c r="AK243" t="s">
        <v>201</v>
      </c>
      <c r="AL243">
        <v>123.45</v>
      </c>
      <c r="AM243">
        <v>123.45</v>
      </c>
      <c r="AN243">
        <v>123.45</v>
      </c>
      <c r="AO243">
        <v>123.45</v>
      </c>
      <c r="AP243">
        <v>123.45</v>
      </c>
    </row>
    <row r="244" spans="1:42" x14ac:dyDescent="0.2">
      <c r="A244">
        <v>-121</v>
      </c>
      <c r="B244">
        <v>363.66</v>
      </c>
      <c r="C244">
        <f t="shared" si="3"/>
        <v>3.6366000000000002E-4</v>
      </c>
      <c r="E244">
        <v>1.6930000000000001</v>
      </c>
      <c r="G244">
        <v>1.6659999999999999</v>
      </c>
      <c r="H244">
        <v>1.673</v>
      </c>
      <c r="I244">
        <v>1.6779999999999999</v>
      </c>
      <c r="J244">
        <v>1.7529999999999999</v>
      </c>
    </row>
    <row r="245" spans="1:42" x14ac:dyDescent="0.2">
      <c r="A245">
        <v>-120</v>
      </c>
      <c r="B245">
        <v>361.13</v>
      </c>
      <c r="C245">
        <f t="shared" si="3"/>
        <v>3.6112999999999998E-4</v>
      </c>
      <c r="E245">
        <v>1.6930000000000001</v>
      </c>
      <c r="G245">
        <v>1.68</v>
      </c>
      <c r="H245">
        <v>1.6919999999999999</v>
      </c>
      <c r="I245">
        <v>1.6870000000000001</v>
      </c>
      <c r="J245">
        <v>1.7130000000000001</v>
      </c>
    </row>
    <row r="246" spans="1:42" x14ac:dyDescent="0.2">
      <c r="A246">
        <v>-119</v>
      </c>
      <c r="B246">
        <v>358.56</v>
      </c>
      <c r="C246">
        <f t="shared" si="3"/>
        <v>3.5856000000000001E-4</v>
      </c>
      <c r="E246">
        <v>1.7270000000000001</v>
      </c>
      <c r="G246">
        <v>1.7030000000000001</v>
      </c>
      <c r="H246">
        <v>1.712</v>
      </c>
      <c r="I246">
        <v>1.71</v>
      </c>
      <c r="J246">
        <v>1.784</v>
      </c>
    </row>
    <row r="247" spans="1:42" x14ac:dyDescent="0.2">
      <c r="A247">
        <v>-118</v>
      </c>
      <c r="B247">
        <v>355.95</v>
      </c>
      <c r="C247">
        <f t="shared" si="3"/>
        <v>3.5594999999999995E-4</v>
      </c>
      <c r="E247">
        <v>1.7470000000000001</v>
      </c>
      <c r="G247">
        <v>1.7190000000000001</v>
      </c>
      <c r="H247">
        <v>1.7290000000000001</v>
      </c>
      <c r="I247">
        <v>1.728</v>
      </c>
      <c r="J247">
        <v>1.8120000000000001</v>
      </c>
    </row>
    <row r="248" spans="1:42" x14ac:dyDescent="0.2">
      <c r="A248">
        <v>-117</v>
      </c>
      <c r="B248">
        <v>353.3</v>
      </c>
      <c r="C248">
        <f t="shared" si="3"/>
        <v>3.5330000000000002E-4</v>
      </c>
      <c r="E248">
        <v>1.7529999999999999</v>
      </c>
      <c r="G248">
        <v>1.7330000000000001</v>
      </c>
      <c r="H248">
        <v>1.7450000000000001</v>
      </c>
      <c r="I248">
        <v>1.756</v>
      </c>
      <c r="J248">
        <v>1.78</v>
      </c>
    </row>
    <row r="249" spans="1:42" x14ac:dyDescent="0.2">
      <c r="A249">
        <v>-116</v>
      </c>
      <c r="B249">
        <v>350.61</v>
      </c>
      <c r="C249">
        <f t="shared" si="3"/>
        <v>3.5061000000000001E-4</v>
      </c>
      <c r="E249">
        <v>1.7529999999999999</v>
      </c>
      <c r="G249">
        <v>1.7529999999999999</v>
      </c>
      <c r="H249">
        <v>1.76</v>
      </c>
      <c r="I249">
        <v>1.7769999999999999</v>
      </c>
      <c r="J249">
        <v>1.7210000000000001</v>
      </c>
    </row>
    <row r="250" spans="1:42" x14ac:dyDescent="0.2">
      <c r="A250">
        <v>-115</v>
      </c>
      <c r="B250">
        <v>347.89</v>
      </c>
      <c r="C250">
        <f t="shared" si="3"/>
        <v>3.4788999999999995E-4</v>
      </c>
      <c r="E250">
        <v>1.772</v>
      </c>
      <c r="G250">
        <v>1.78</v>
      </c>
      <c r="H250">
        <v>1.8009999999999999</v>
      </c>
      <c r="I250">
        <v>1.7949999999999999</v>
      </c>
      <c r="J250">
        <v>1.712</v>
      </c>
    </row>
    <row r="251" spans="1:42" x14ac:dyDescent="0.2">
      <c r="A251">
        <v>-114</v>
      </c>
      <c r="B251">
        <v>345.12</v>
      </c>
      <c r="C251">
        <f t="shared" si="3"/>
        <v>3.4511999999999998E-4</v>
      </c>
      <c r="E251">
        <v>1.7889999999999999</v>
      </c>
      <c r="G251">
        <v>1.792</v>
      </c>
      <c r="H251">
        <v>1.849</v>
      </c>
      <c r="I251">
        <v>1.8109999999999999</v>
      </c>
      <c r="J251">
        <v>1.704</v>
      </c>
    </row>
    <row r="252" spans="1:42" x14ac:dyDescent="0.2">
      <c r="A252">
        <v>-113</v>
      </c>
      <c r="B252">
        <v>342.32</v>
      </c>
      <c r="C252">
        <f t="shared" si="3"/>
        <v>3.4231999999999996E-4</v>
      </c>
      <c r="E252">
        <v>1.825</v>
      </c>
      <c r="G252">
        <v>1.8149999999999999</v>
      </c>
      <c r="H252">
        <v>1.861</v>
      </c>
      <c r="I252">
        <v>1.829</v>
      </c>
      <c r="J252">
        <v>1.7929999999999999</v>
      </c>
    </row>
    <row r="253" spans="1:42" x14ac:dyDescent="0.2">
      <c r="A253">
        <v>-112</v>
      </c>
      <c r="B253">
        <v>339.49</v>
      </c>
      <c r="C253">
        <f t="shared" si="3"/>
        <v>3.3949000000000002E-4</v>
      </c>
      <c r="E253">
        <v>1.877</v>
      </c>
      <c r="G253">
        <v>1.847</v>
      </c>
      <c r="H253">
        <v>1.8819999999999999</v>
      </c>
      <c r="I253">
        <v>1.8480000000000001</v>
      </c>
      <c r="J253">
        <v>1.9319999999999999</v>
      </c>
    </row>
    <row r="254" spans="1:42" x14ac:dyDescent="0.2">
      <c r="A254">
        <v>-111</v>
      </c>
      <c r="B254">
        <v>336.61</v>
      </c>
      <c r="C254">
        <f t="shared" si="3"/>
        <v>3.3660999999999999E-4</v>
      </c>
      <c r="E254">
        <v>1.925</v>
      </c>
      <c r="G254">
        <v>1.86</v>
      </c>
      <c r="H254">
        <v>1.873</v>
      </c>
      <c r="I254">
        <v>1.87</v>
      </c>
      <c r="J254">
        <v>2.0960000000000001</v>
      </c>
    </row>
    <row r="255" spans="1:42" x14ac:dyDescent="0.2">
      <c r="A255">
        <v>-110</v>
      </c>
      <c r="B255">
        <v>333.71</v>
      </c>
      <c r="C255">
        <f t="shared" si="3"/>
        <v>3.3370999999999997E-4</v>
      </c>
      <c r="E255">
        <v>1.952</v>
      </c>
      <c r="G255">
        <v>1.8759999999999999</v>
      </c>
      <c r="H255">
        <v>1.885</v>
      </c>
      <c r="I255">
        <v>1.883</v>
      </c>
      <c r="J255">
        <v>2.1629999999999998</v>
      </c>
    </row>
    <row r="256" spans="1:42" x14ac:dyDescent="0.2">
      <c r="A256">
        <v>-109</v>
      </c>
      <c r="B256">
        <v>330.76</v>
      </c>
      <c r="C256">
        <f t="shared" si="3"/>
        <v>3.3075999999999998E-4</v>
      </c>
      <c r="E256">
        <v>1.9610000000000001</v>
      </c>
      <c r="G256">
        <v>1.893</v>
      </c>
      <c r="H256">
        <v>1.913</v>
      </c>
      <c r="I256">
        <v>1.9</v>
      </c>
      <c r="J256">
        <v>2.1379999999999999</v>
      </c>
    </row>
    <row r="257" spans="1:10" x14ac:dyDescent="0.2">
      <c r="A257">
        <v>-108</v>
      </c>
      <c r="B257">
        <v>327.79</v>
      </c>
      <c r="C257">
        <f t="shared" si="3"/>
        <v>3.2779E-4</v>
      </c>
      <c r="E257">
        <v>1.9650000000000001</v>
      </c>
      <c r="G257">
        <v>1.921</v>
      </c>
      <c r="H257">
        <v>1.9379999999999999</v>
      </c>
      <c r="I257">
        <v>1.915</v>
      </c>
      <c r="J257">
        <v>2.0840000000000001</v>
      </c>
    </row>
    <row r="258" spans="1:10" x14ac:dyDescent="0.2">
      <c r="A258">
        <v>-107</v>
      </c>
      <c r="B258">
        <v>324.77</v>
      </c>
      <c r="C258">
        <f t="shared" si="3"/>
        <v>3.2476999999999994E-4</v>
      </c>
      <c r="E258">
        <v>1.9870000000000001</v>
      </c>
      <c r="G258">
        <v>1.95</v>
      </c>
      <c r="H258">
        <v>1.9570000000000001</v>
      </c>
      <c r="I258">
        <v>1.9419999999999999</v>
      </c>
      <c r="J258">
        <v>2.101</v>
      </c>
    </row>
    <row r="259" spans="1:10" x14ac:dyDescent="0.2">
      <c r="A259">
        <v>-106</v>
      </c>
      <c r="B259">
        <v>321.73</v>
      </c>
      <c r="C259">
        <f t="shared" si="3"/>
        <v>3.2173E-4</v>
      </c>
      <c r="E259">
        <v>2.02</v>
      </c>
      <c r="G259">
        <v>1.988</v>
      </c>
      <c r="H259">
        <v>1.9830000000000001</v>
      </c>
      <c r="I259">
        <v>1.978</v>
      </c>
      <c r="J259">
        <v>2.133</v>
      </c>
    </row>
    <row r="260" spans="1:10" x14ac:dyDescent="0.2">
      <c r="A260">
        <v>-105</v>
      </c>
      <c r="B260">
        <v>318.64999999999998</v>
      </c>
      <c r="C260">
        <f t="shared" si="3"/>
        <v>3.1864999999999997E-4</v>
      </c>
      <c r="E260">
        <v>2.0569999999999999</v>
      </c>
      <c r="G260">
        <v>2.0190000000000001</v>
      </c>
      <c r="H260">
        <v>2.0110000000000001</v>
      </c>
      <c r="I260">
        <v>2.0139999999999998</v>
      </c>
      <c r="J260">
        <v>2.1850000000000001</v>
      </c>
    </row>
    <row r="261" spans="1:10" x14ac:dyDescent="0.2">
      <c r="A261">
        <v>-104</v>
      </c>
      <c r="B261">
        <v>315.54000000000002</v>
      </c>
      <c r="C261">
        <f t="shared" si="3"/>
        <v>3.1554E-4</v>
      </c>
      <c r="E261">
        <v>2.0859999999999999</v>
      </c>
      <c r="G261">
        <v>2.0449999999999999</v>
      </c>
      <c r="H261">
        <v>2.032</v>
      </c>
      <c r="I261">
        <v>2.0459999999999998</v>
      </c>
      <c r="J261">
        <v>2.2210000000000001</v>
      </c>
    </row>
    <row r="262" spans="1:10" x14ac:dyDescent="0.2">
      <c r="A262">
        <v>-103</v>
      </c>
      <c r="B262">
        <v>312.39999999999998</v>
      </c>
      <c r="C262">
        <f t="shared" ref="C262:C325" si="4">B262*10^-6</f>
        <v>3.1239999999999995E-4</v>
      </c>
      <c r="E262">
        <v>2.0979999999999999</v>
      </c>
      <c r="G262">
        <v>2.0659999999999998</v>
      </c>
      <c r="H262">
        <v>2.0590000000000002</v>
      </c>
      <c r="I262">
        <v>2.0630000000000002</v>
      </c>
      <c r="J262">
        <v>2.2029999999999998</v>
      </c>
    </row>
    <row r="263" spans="1:10" x14ac:dyDescent="0.2">
      <c r="A263">
        <v>-102</v>
      </c>
      <c r="B263">
        <v>309.23</v>
      </c>
      <c r="C263">
        <f t="shared" si="4"/>
        <v>3.0923000000000002E-4</v>
      </c>
      <c r="E263">
        <v>2.0960000000000001</v>
      </c>
      <c r="G263">
        <v>2.0880000000000001</v>
      </c>
      <c r="H263">
        <v>2.0859999999999999</v>
      </c>
      <c r="I263">
        <v>2.0779999999999998</v>
      </c>
      <c r="J263">
        <v>2.1309999999999998</v>
      </c>
    </row>
    <row r="264" spans="1:10" x14ac:dyDescent="0.2">
      <c r="A264">
        <v>-101</v>
      </c>
      <c r="B264">
        <v>306.02999999999997</v>
      </c>
      <c r="C264">
        <f t="shared" si="4"/>
        <v>3.0602999999999994E-4</v>
      </c>
      <c r="E264">
        <v>2.1040000000000001</v>
      </c>
      <c r="G264">
        <v>2.1160000000000001</v>
      </c>
      <c r="H264">
        <v>2.117</v>
      </c>
      <c r="I264">
        <v>2.1070000000000002</v>
      </c>
      <c r="J264">
        <v>2.0750000000000002</v>
      </c>
    </row>
    <row r="265" spans="1:10" x14ac:dyDescent="0.2">
      <c r="A265">
        <v>-100</v>
      </c>
      <c r="B265">
        <v>302.8</v>
      </c>
      <c r="C265">
        <f t="shared" si="4"/>
        <v>3.0279999999999999E-4</v>
      </c>
      <c r="E265">
        <v>2.121</v>
      </c>
      <c r="G265">
        <v>2.1440000000000001</v>
      </c>
      <c r="H265">
        <v>2.137</v>
      </c>
      <c r="I265">
        <v>2.141</v>
      </c>
      <c r="J265">
        <v>2.06</v>
      </c>
    </row>
    <row r="266" spans="1:10" x14ac:dyDescent="0.2">
      <c r="A266">
        <v>-99</v>
      </c>
      <c r="B266">
        <v>299.54000000000002</v>
      </c>
      <c r="C266">
        <f t="shared" si="4"/>
        <v>2.9954E-4</v>
      </c>
      <c r="E266">
        <v>2.15</v>
      </c>
      <c r="G266">
        <v>2.1779999999999999</v>
      </c>
      <c r="H266">
        <v>2.1669999999999998</v>
      </c>
      <c r="I266">
        <v>2.177</v>
      </c>
      <c r="J266">
        <v>2.077</v>
      </c>
    </row>
    <row r="267" spans="1:10" x14ac:dyDescent="0.2">
      <c r="A267">
        <v>-98</v>
      </c>
      <c r="B267">
        <v>296.26</v>
      </c>
      <c r="C267">
        <f t="shared" si="4"/>
        <v>2.9625999999999996E-4</v>
      </c>
      <c r="E267">
        <v>2.1890000000000001</v>
      </c>
      <c r="G267">
        <v>2.2130000000000001</v>
      </c>
      <c r="H267">
        <v>2.2069999999999999</v>
      </c>
      <c r="I267">
        <v>2.2109999999999999</v>
      </c>
      <c r="J267">
        <v>2.1259999999999999</v>
      </c>
    </row>
    <row r="268" spans="1:10" x14ac:dyDescent="0.2">
      <c r="A268">
        <v>-97</v>
      </c>
      <c r="B268">
        <v>292.95</v>
      </c>
      <c r="C268">
        <f t="shared" si="4"/>
        <v>2.9294999999999999E-4</v>
      </c>
      <c r="E268">
        <v>2.2360000000000002</v>
      </c>
      <c r="G268">
        <v>2.258</v>
      </c>
      <c r="H268">
        <v>2.2530000000000001</v>
      </c>
      <c r="I268">
        <v>2.246</v>
      </c>
      <c r="J268">
        <v>2.1869999999999998</v>
      </c>
    </row>
    <row r="269" spans="1:10" x14ac:dyDescent="0.2">
      <c r="A269">
        <v>-96</v>
      </c>
      <c r="B269">
        <v>289.61</v>
      </c>
      <c r="C269">
        <f t="shared" si="4"/>
        <v>2.8960999999999999E-4</v>
      </c>
      <c r="E269">
        <v>2.278</v>
      </c>
      <c r="G269">
        <v>2.2949999999999999</v>
      </c>
      <c r="H269">
        <v>2.2919999999999998</v>
      </c>
      <c r="I269">
        <v>2.2890000000000001</v>
      </c>
      <c r="J269">
        <v>2.2349999999999999</v>
      </c>
    </row>
    <row r="270" spans="1:10" x14ac:dyDescent="0.2">
      <c r="A270">
        <v>-95</v>
      </c>
      <c r="B270">
        <v>286.24</v>
      </c>
      <c r="C270">
        <f t="shared" si="4"/>
        <v>2.8624E-4</v>
      </c>
      <c r="E270">
        <v>2.3180000000000001</v>
      </c>
      <c r="G270">
        <v>2.3319999999999999</v>
      </c>
      <c r="H270">
        <v>2.3260000000000001</v>
      </c>
      <c r="I270">
        <v>2.33</v>
      </c>
      <c r="J270">
        <v>2.2829999999999999</v>
      </c>
    </row>
    <row r="271" spans="1:10" x14ac:dyDescent="0.2">
      <c r="A271">
        <v>-94</v>
      </c>
      <c r="B271">
        <v>282.86</v>
      </c>
      <c r="C271">
        <f t="shared" si="4"/>
        <v>2.8286000000000001E-4</v>
      </c>
      <c r="E271">
        <v>2.359</v>
      </c>
      <c r="G271">
        <v>2.3639999999999999</v>
      </c>
      <c r="H271">
        <v>2.36</v>
      </c>
      <c r="I271">
        <v>2.3559999999999999</v>
      </c>
      <c r="J271">
        <v>2.3540000000000001</v>
      </c>
    </row>
    <row r="272" spans="1:10" x14ac:dyDescent="0.2">
      <c r="A272">
        <v>-93</v>
      </c>
      <c r="B272">
        <v>279.45</v>
      </c>
      <c r="C272">
        <f t="shared" si="4"/>
        <v>2.7944999999999999E-4</v>
      </c>
      <c r="E272">
        <v>2.403</v>
      </c>
      <c r="G272">
        <v>2.4009999999999998</v>
      </c>
      <c r="H272">
        <v>2.387</v>
      </c>
      <c r="I272">
        <v>2.39</v>
      </c>
      <c r="J272">
        <v>2.4319999999999999</v>
      </c>
    </row>
    <row r="273" spans="1:10" x14ac:dyDescent="0.2">
      <c r="A273">
        <v>-92</v>
      </c>
      <c r="B273">
        <v>276.02</v>
      </c>
      <c r="C273">
        <f t="shared" si="4"/>
        <v>2.7601999999999998E-4</v>
      </c>
      <c r="E273">
        <v>2.4529999999999998</v>
      </c>
      <c r="G273">
        <v>2.4390000000000001</v>
      </c>
      <c r="H273">
        <v>2.4239999999999999</v>
      </c>
      <c r="I273">
        <v>2.431</v>
      </c>
      <c r="J273">
        <v>2.5179999999999998</v>
      </c>
    </row>
    <row r="274" spans="1:10" x14ac:dyDescent="0.2">
      <c r="A274">
        <v>-91</v>
      </c>
      <c r="B274">
        <v>272.57</v>
      </c>
      <c r="C274">
        <f t="shared" si="4"/>
        <v>2.7256999999999997E-4</v>
      </c>
      <c r="E274">
        <v>2.5089999999999999</v>
      </c>
      <c r="G274">
        <v>2.4809999999999999</v>
      </c>
      <c r="H274">
        <v>2.4670000000000001</v>
      </c>
      <c r="I274">
        <v>2.4780000000000002</v>
      </c>
      <c r="J274">
        <v>2.6110000000000002</v>
      </c>
    </row>
    <row r="275" spans="1:10" x14ac:dyDescent="0.2">
      <c r="A275">
        <v>-90</v>
      </c>
      <c r="B275">
        <v>269.08999999999997</v>
      </c>
      <c r="C275">
        <f t="shared" si="4"/>
        <v>2.6908999999999999E-4</v>
      </c>
      <c r="E275">
        <v>2.5720000000000001</v>
      </c>
      <c r="G275">
        <v>2.5249999999999999</v>
      </c>
      <c r="H275">
        <v>2.5139999999999998</v>
      </c>
      <c r="I275">
        <v>2.5270000000000001</v>
      </c>
      <c r="J275">
        <v>2.7229999999999999</v>
      </c>
    </row>
    <row r="276" spans="1:10" x14ac:dyDescent="0.2">
      <c r="A276">
        <v>-89</v>
      </c>
      <c r="B276">
        <v>265.60000000000002</v>
      </c>
      <c r="C276">
        <f t="shared" si="4"/>
        <v>2.656E-4</v>
      </c>
      <c r="E276">
        <v>2.6349999999999998</v>
      </c>
      <c r="G276">
        <v>2.5760000000000001</v>
      </c>
      <c r="H276">
        <v>2.5590000000000002</v>
      </c>
      <c r="I276">
        <v>2.57</v>
      </c>
      <c r="J276">
        <v>2.8370000000000002</v>
      </c>
    </row>
    <row r="277" spans="1:10" x14ac:dyDescent="0.2">
      <c r="A277">
        <v>-88</v>
      </c>
      <c r="B277">
        <v>262.08999999999997</v>
      </c>
      <c r="C277">
        <f t="shared" si="4"/>
        <v>2.6208999999999998E-4</v>
      </c>
      <c r="E277">
        <v>2.694</v>
      </c>
      <c r="G277">
        <v>2.629</v>
      </c>
      <c r="H277">
        <v>2.6070000000000002</v>
      </c>
      <c r="I277">
        <v>2.6120000000000001</v>
      </c>
      <c r="J277">
        <v>2.9289999999999998</v>
      </c>
    </row>
    <row r="278" spans="1:10" x14ac:dyDescent="0.2">
      <c r="A278">
        <v>-87</v>
      </c>
      <c r="B278">
        <v>258.57</v>
      </c>
      <c r="C278">
        <f t="shared" si="4"/>
        <v>2.5856999999999996E-4</v>
      </c>
      <c r="E278">
        <v>2.7410000000000001</v>
      </c>
      <c r="G278">
        <v>2.6749999999999998</v>
      </c>
      <c r="H278">
        <v>2.6509999999999998</v>
      </c>
      <c r="I278">
        <v>2.6549999999999998</v>
      </c>
      <c r="J278">
        <v>2.9809999999999999</v>
      </c>
    </row>
    <row r="279" spans="1:10" x14ac:dyDescent="0.2">
      <c r="A279">
        <v>-86</v>
      </c>
      <c r="B279">
        <v>255.03</v>
      </c>
      <c r="C279">
        <f t="shared" si="4"/>
        <v>2.5503E-4</v>
      </c>
      <c r="E279">
        <v>2.7839999999999998</v>
      </c>
      <c r="G279">
        <v>2.722</v>
      </c>
      <c r="H279">
        <v>2.6960000000000002</v>
      </c>
      <c r="I279">
        <v>2.71</v>
      </c>
      <c r="J279">
        <v>3.0070000000000001</v>
      </c>
    </row>
    <row r="280" spans="1:10" x14ac:dyDescent="0.2">
      <c r="A280">
        <v>-85</v>
      </c>
      <c r="B280">
        <v>251.47</v>
      </c>
      <c r="C280">
        <f t="shared" si="4"/>
        <v>2.5147E-4</v>
      </c>
      <c r="E280">
        <v>2.8210000000000002</v>
      </c>
      <c r="G280">
        <v>2.766</v>
      </c>
      <c r="H280">
        <v>2.7429999999999999</v>
      </c>
      <c r="I280">
        <v>2.758</v>
      </c>
      <c r="J280">
        <v>3.016</v>
      </c>
    </row>
    <row r="281" spans="1:10" x14ac:dyDescent="0.2">
      <c r="A281">
        <v>-84</v>
      </c>
      <c r="B281">
        <v>247.9</v>
      </c>
      <c r="C281">
        <f t="shared" si="4"/>
        <v>2.4790000000000001E-4</v>
      </c>
      <c r="E281">
        <v>2.8620000000000001</v>
      </c>
      <c r="G281">
        <v>2.8130000000000002</v>
      </c>
      <c r="H281">
        <v>2.798</v>
      </c>
      <c r="I281">
        <v>2.8010000000000002</v>
      </c>
      <c r="J281">
        <v>3.0350000000000001</v>
      </c>
    </row>
    <row r="282" spans="1:10" x14ac:dyDescent="0.2">
      <c r="A282">
        <v>-83</v>
      </c>
      <c r="B282">
        <v>244.32</v>
      </c>
      <c r="C282">
        <f t="shared" si="4"/>
        <v>2.4431999999999996E-4</v>
      </c>
      <c r="E282">
        <v>2.91</v>
      </c>
      <c r="G282">
        <v>2.8610000000000002</v>
      </c>
      <c r="H282">
        <v>2.851</v>
      </c>
      <c r="I282">
        <v>2.8450000000000002</v>
      </c>
      <c r="J282">
        <v>3.081</v>
      </c>
    </row>
    <row r="283" spans="1:10" x14ac:dyDescent="0.2">
      <c r="A283">
        <v>-82</v>
      </c>
      <c r="B283">
        <v>240.73</v>
      </c>
      <c r="C283">
        <f t="shared" si="4"/>
        <v>2.4072999999999998E-4</v>
      </c>
      <c r="E283">
        <v>2.972</v>
      </c>
      <c r="G283">
        <v>2.919</v>
      </c>
      <c r="H283">
        <v>2.9089999999999998</v>
      </c>
      <c r="I283">
        <v>2.9060000000000001</v>
      </c>
      <c r="J283">
        <v>3.1549999999999998</v>
      </c>
    </row>
    <row r="284" spans="1:10" x14ac:dyDescent="0.2">
      <c r="A284">
        <v>-81</v>
      </c>
      <c r="B284">
        <v>237.12</v>
      </c>
      <c r="C284">
        <f t="shared" si="4"/>
        <v>2.3712000000000001E-4</v>
      </c>
      <c r="E284">
        <v>3.0409999999999999</v>
      </c>
      <c r="G284">
        <v>2.98</v>
      </c>
      <c r="H284">
        <v>2.9689999999999999</v>
      </c>
      <c r="I284">
        <v>2.97</v>
      </c>
      <c r="J284">
        <v>3.2440000000000002</v>
      </c>
    </row>
    <row r="285" spans="1:10" x14ac:dyDescent="0.2">
      <c r="A285">
        <v>-80</v>
      </c>
      <c r="B285">
        <v>233.51</v>
      </c>
      <c r="C285">
        <f t="shared" si="4"/>
        <v>2.3350999999999998E-4</v>
      </c>
      <c r="E285">
        <v>3.1059999999999999</v>
      </c>
      <c r="G285">
        <v>3.048</v>
      </c>
      <c r="H285">
        <v>3.0339999999999998</v>
      </c>
      <c r="I285">
        <v>3.0329999999999999</v>
      </c>
      <c r="J285">
        <v>3.3109999999999999</v>
      </c>
    </row>
    <row r="286" spans="1:10" x14ac:dyDescent="0.2">
      <c r="A286">
        <v>-79</v>
      </c>
      <c r="B286">
        <v>229.9</v>
      </c>
      <c r="C286">
        <f t="shared" si="4"/>
        <v>2.299E-4</v>
      </c>
      <c r="E286">
        <v>3.1669999999999998</v>
      </c>
      <c r="G286">
        <v>3.1080000000000001</v>
      </c>
      <c r="H286">
        <v>3.1</v>
      </c>
      <c r="I286">
        <v>3.093</v>
      </c>
      <c r="J286">
        <v>3.3660000000000001</v>
      </c>
    </row>
    <row r="287" spans="1:10" x14ac:dyDescent="0.2">
      <c r="A287">
        <v>-78</v>
      </c>
      <c r="B287">
        <v>226.27</v>
      </c>
      <c r="C287">
        <f t="shared" si="4"/>
        <v>2.2626999999999999E-4</v>
      </c>
      <c r="E287">
        <v>3.2210000000000001</v>
      </c>
      <c r="G287">
        <v>3.1680000000000001</v>
      </c>
      <c r="H287">
        <v>3.1669999999999998</v>
      </c>
      <c r="I287">
        <v>3.15</v>
      </c>
      <c r="J287">
        <v>3.399</v>
      </c>
    </row>
    <row r="288" spans="1:10" x14ac:dyDescent="0.2">
      <c r="A288">
        <v>-77</v>
      </c>
      <c r="B288">
        <v>222.65</v>
      </c>
      <c r="C288">
        <f t="shared" si="4"/>
        <v>2.2264999999999999E-4</v>
      </c>
      <c r="E288">
        <v>3.2770000000000001</v>
      </c>
      <c r="G288">
        <v>3.2269999999999999</v>
      </c>
      <c r="H288">
        <v>3.2269999999999999</v>
      </c>
      <c r="I288">
        <v>3.2210000000000001</v>
      </c>
      <c r="J288">
        <v>3.4319999999999999</v>
      </c>
    </row>
    <row r="289" spans="1:10" x14ac:dyDescent="0.2">
      <c r="A289">
        <v>-76</v>
      </c>
      <c r="B289">
        <v>219.02</v>
      </c>
      <c r="C289">
        <f t="shared" si="4"/>
        <v>2.1902E-4</v>
      </c>
      <c r="E289">
        <v>3.339</v>
      </c>
      <c r="G289">
        <v>3.2930000000000001</v>
      </c>
      <c r="H289">
        <v>3.2930000000000001</v>
      </c>
      <c r="I289">
        <v>3.2850000000000001</v>
      </c>
      <c r="J289">
        <v>3.4849999999999999</v>
      </c>
    </row>
    <row r="290" spans="1:10" x14ac:dyDescent="0.2">
      <c r="A290">
        <v>-75</v>
      </c>
      <c r="B290">
        <v>215.38</v>
      </c>
      <c r="C290">
        <f t="shared" si="4"/>
        <v>2.1537999999999999E-4</v>
      </c>
      <c r="E290">
        <v>3.4129999999999998</v>
      </c>
      <c r="G290">
        <v>3.3650000000000002</v>
      </c>
      <c r="H290">
        <v>3.367</v>
      </c>
      <c r="I290">
        <v>3.3580000000000001</v>
      </c>
      <c r="J290">
        <v>3.5619999999999998</v>
      </c>
    </row>
    <row r="291" spans="1:10" x14ac:dyDescent="0.2">
      <c r="A291">
        <v>-74</v>
      </c>
      <c r="B291">
        <v>211.75</v>
      </c>
      <c r="C291">
        <f t="shared" si="4"/>
        <v>2.1175E-4</v>
      </c>
      <c r="E291">
        <v>3.492</v>
      </c>
      <c r="G291">
        <v>3.4489999999999998</v>
      </c>
      <c r="H291">
        <v>3.4489999999999998</v>
      </c>
      <c r="I291">
        <v>3.4369999999999998</v>
      </c>
      <c r="J291">
        <v>3.6309999999999998</v>
      </c>
    </row>
    <row r="292" spans="1:10" x14ac:dyDescent="0.2">
      <c r="A292">
        <v>-73</v>
      </c>
      <c r="B292">
        <v>208.12</v>
      </c>
      <c r="C292">
        <f t="shared" si="4"/>
        <v>2.0812000000000001E-4</v>
      </c>
      <c r="E292">
        <v>3.5750000000000002</v>
      </c>
      <c r="G292">
        <v>3.5430000000000001</v>
      </c>
      <c r="H292">
        <v>3.5339999999999998</v>
      </c>
      <c r="I292">
        <v>3.5219999999999998</v>
      </c>
      <c r="J292">
        <v>3.702</v>
      </c>
    </row>
    <row r="293" spans="1:10" x14ac:dyDescent="0.2">
      <c r="A293">
        <v>-72</v>
      </c>
      <c r="B293">
        <v>204.49</v>
      </c>
      <c r="C293">
        <f t="shared" si="4"/>
        <v>2.0448999999999999E-4</v>
      </c>
      <c r="E293">
        <v>3.6589999999999998</v>
      </c>
      <c r="G293">
        <v>3.621</v>
      </c>
      <c r="H293">
        <v>3.6120000000000001</v>
      </c>
      <c r="I293">
        <v>3.609</v>
      </c>
      <c r="J293">
        <v>3.794</v>
      </c>
    </row>
    <row r="294" spans="1:10" x14ac:dyDescent="0.2">
      <c r="A294">
        <v>-71</v>
      </c>
      <c r="B294">
        <v>200.86</v>
      </c>
      <c r="C294">
        <f t="shared" si="4"/>
        <v>2.0086E-4</v>
      </c>
      <c r="E294">
        <v>3.742</v>
      </c>
      <c r="G294">
        <v>3.7010000000000001</v>
      </c>
      <c r="H294">
        <v>3.6880000000000002</v>
      </c>
      <c r="I294">
        <v>3.6869999999999998</v>
      </c>
      <c r="J294">
        <v>3.8940000000000001</v>
      </c>
    </row>
    <row r="295" spans="1:10" x14ac:dyDescent="0.2">
      <c r="A295">
        <v>-70</v>
      </c>
      <c r="B295">
        <v>197.24</v>
      </c>
      <c r="C295">
        <f t="shared" si="4"/>
        <v>1.9724E-4</v>
      </c>
      <c r="E295">
        <v>3.8220000000000001</v>
      </c>
      <c r="G295">
        <v>3.77</v>
      </c>
      <c r="H295">
        <v>3.77</v>
      </c>
      <c r="I295">
        <v>3.7709999999999999</v>
      </c>
      <c r="J295">
        <v>3.9750000000000001</v>
      </c>
    </row>
    <row r="296" spans="1:10" x14ac:dyDescent="0.2">
      <c r="A296">
        <v>-69</v>
      </c>
      <c r="B296">
        <v>193.62</v>
      </c>
      <c r="C296">
        <f t="shared" si="4"/>
        <v>1.9362000000000001E-4</v>
      </c>
      <c r="E296">
        <v>3.9140000000000001</v>
      </c>
      <c r="G296">
        <v>3.8620000000000001</v>
      </c>
      <c r="H296">
        <v>3.8740000000000001</v>
      </c>
      <c r="I296">
        <v>3.8620000000000001</v>
      </c>
      <c r="J296">
        <v>4.0590000000000002</v>
      </c>
    </row>
    <row r="297" spans="1:10" x14ac:dyDescent="0.2">
      <c r="A297">
        <v>-68</v>
      </c>
      <c r="B297">
        <v>190.02</v>
      </c>
      <c r="C297">
        <f t="shared" si="4"/>
        <v>1.9002E-4</v>
      </c>
      <c r="E297">
        <v>4.0259999999999998</v>
      </c>
      <c r="G297">
        <v>3.976</v>
      </c>
      <c r="H297">
        <v>3.992</v>
      </c>
      <c r="I297">
        <v>3.97</v>
      </c>
      <c r="J297">
        <v>4.1660000000000004</v>
      </c>
    </row>
    <row r="298" spans="1:10" x14ac:dyDescent="0.2">
      <c r="A298">
        <v>-67</v>
      </c>
      <c r="B298">
        <v>186.42</v>
      </c>
      <c r="C298">
        <f t="shared" si="4"/>
        <v>1.8641999999999997E-4</v>
      </c>
      <c r="E298">
        <v>4.1360000000000001</v>
      </c>
      <c r="G298">
        <v>4.1050000000000004</v>
      </c>
      <c r="H298">
        <v>4.0990000000000002</v>
      </c>
      <c r="I298">
        <v>4.0830000000000002</v>
      </c>
      <c r="J298">
        <v>4.2590000000000003</v>
      </c>
    </row>
    <row r="299" spans="1:10" x14ac:dyDescent="0.2">
      <c r="A299">
        <v>-66</v>
      </c>
      <c r="B299">
        <v>182.83</v>
      </c>
      <c r="C299">
        <f t="shared" si="4"/>
        <v>1.8283000000000001E-4</v>
      </c>
      <c r="E299">
        <v>4.2279999999999998</v>
      </c>
      <c r="G299">
        <v>4.2069999999999999</v>
      </c>
      <c r="H299">
        <v>4.1909999999999998</v>
      </c>
      <c r="I299">
        <v>4.1980000000000004</v>
      </c>
      <c r="J299">
        <v>4.3159999999999998</v>
      </c>
    </row>
    <row r="300" spans="1:10" x14ac:dyDescent="0.2">
      <c r="A300">
        <v>-65</v>
      </c>
      <c r="B300">
        <v>179.26</v>
      </c>
      <c r="C300">
        <f t="shared" si="4"/>
        <v>1.7925999999999999E-4</v>
      </c>
      <c r="E300">
        <v>4.3170000000000002</v>
      </c>
      <c r="G300">
        <v>4.2960000000000003</v>
      </c>
      <c r="H300">
        <v>4.2889999999999997</v>
      </c>
      <c r="I300">
        <v>4.3</v>
      </c>
      <c r="J300">
        <v>4.3860000000000001</v>
      </c>
    </row>
    <row r="301" spans="1:10" x14ac:dyDescent="0.2">
      <c r="A301">
        <v>-64</v>
      </c>
      <c r="B301">
        <v>175.7</v>
      </c>
      <c r="C301">
        <f t="shared" si="4"/>
        <v>1.7569999999999999E-4</v>
      </c>
      <c r="E301">
        <v>4.4290000000000003</v>
      </c>
      <c r="G301">
        <v>4.3929999999999998</v>
      </c>
      <c r="H301">
        <v>4.3959999999999999</v>
      </c>
      <c r="I301">
        <v>4.4029999999999996</v>
      </c>
      <c r="J301">
        <v>4.524</v>
      </c>
    </row>
    <row r="302" spans="1:10" x14ac:dyDescent="0.2">
      <c r="A302">
        <v>-63</v>
      </c>
      <c r="B302">
        <v>172.16</v>
      </c>
      <c r="C302">
        <f t="shared" si="4"/>
        <v>1.7215999999999998E-4</v>
      </c>
      <c r="E302">
        <v>4.5659999999999998</v>
      </c>
      <c r="G302">
        <v>4.5279999999999996</v>
      </c>
      <c r="H302">
        <v>4.5270000000000001</v>
      </c>
      <c r="I302">
        <v>4.53</v>
      </c>
      <c r="J302">
        <v>4.68</v>
      </c>
    </row>
    <row r="303" spans="1:10" x14ac:dyDescent="0.2">
      <c r="A303">
        <v>-62</v>
      </c>
      <c r="B303">
        <v>168.63</v>
      </c>
      <c r="C303">
        <f t="shared" si="4"/>
        <v>1.6862999999999999E-4</v>
      </c>
      <c r="E303">
        <v>4.7089999999999996</v>
      </c>
      <c r="G303">
        <v>4.6820000000000004</v>
      </c>
      <c r="H303">
        <v>4.6639999999999997</v>
      </c>
      <c r="I303">
        <v>4.6660000000000004</v>
      </c>
      <c r="J303">
        <v>4.8230000000000004</v>
      </c>
    </row>
    <row r="304" spans="1:10" x14ac:dyDescent="0.2">
      <c r="A304">
        <v>-61</v>
      </c>
      <c r="B304">
        <v>165.12</v>
      </c>
      <c r="C304">
        <f t="shared" si="4"/>
        <v>1.6511999999999999E-4</v>
      </c>
      <c r="E304">
        <v>4.8289999999999997</v>
      </c>
      <c r="G304">
        <v>4.8099999999999996</v>
      </c>
      <c r="H304">
        <v>4.79</v>
      </c>
      <c r="I304">
        <v>4.798</v>
      </c>
      <c r="J304">
        <v>4.9169999999999998</v>
      </c>
    </row>
    <row r="305" spans="1:10" x14ac:dyDescent="0.2">
      <c r="A305">
        <v>-60</v>
      </c>
      <c r="B305">
        <v>161.63</v>
      </c>
      <c r="C305">
        <f t="shared" si="4"/>
        <v>1.6162999999999998E-4</v>
      </c>
      <c r="E305">
        <v>4.9390000000000001</v>
      </c>
      <c r="G305">
        <v>4.9219999999999997</v>
      </c>
      <c r="H305">
        <v>4.9089999999999998</v>
      </c>
      <c r="I305">
        <v>4.9169999999999998</v>
      </c>
      <c r="J305">
        <v>5.01</v>
      </c>
    </row>
    <row r="306" spans="1:10" x14ac:dyDescent="0.2">
      <c r="A306">
        <v>-59</v>
      </c>
      <c r="B306">
        <v>158.16</v>
      </c>
      <c r="C306">
        <f t="shared" si="4"/>
        <v>1.5815999999999999E-4</v>
      </c>
      <c r="E306">
        <v>5.0670000000000002</v>
      </c>
      <c r="G306">
        <v>5.0439999999999996</v>
      </c>
      <c r="H306">
        <v>5.0449999999999999</v>
      </c>
      <c r="I306">
        <v>5.0469999999999997</v>
      </c>
      <c r="J306">
        <v>5.1310000000000002</v>
      </c>
    </row>
    <row r="307" spans="1:10" x14ac:dyDescent="0.2">
      <c r="A307">
        <v>-58</v>
      </c>
      <c r="B307">
        <v>154.72</v>
      </c>
      <c r="C307">
        <f t="shared" si="4"/>
        <v>1.5471999999999998E-4</v>
      </c>
      <c r="E307">
        <v>5.2309999999999999</v>
      </c>
      <c r="G307">
        <v>5.2039999999999997</v>
      </c>
      <c r="H307">
        <v>5.2080000000000002</v>
      </c>
      <c r="I307">
        <v>5.2039999999999997</v>
      </c>
      <c r="J307">
        <v>5.3090000000000002</v>
      </c>
    </row>
    <row r="308" spans="1:10" x14ac:dyDescent="0.2">
      <c r="A308">
        <v>-57</v>
      </c>
      <c r="B308">
        <v>151.30000000000001</v>
      </c>
      <c r="C308">
        <f t="shared" si="4"/>
        <v>1.5129999999999999E-4</v>
      </c>
      <c r="E308">
        <v>5.4059999999999997</v>
      </c>
      <c r="G308">
        <v>5.3929999999999998</v>
      </c>
      <c r="H308">
        <v>5.3650000000000002</v>
      </c>
      <c r="I308">
        <v>5.3680000000000003</v>
      </c>
      <c r="J308">
        <v>5.4989999999999997</v>
      </c>
    </row>
    <row r="309" spans="1:10" x14ac:dyDescent="0.2">
      <c r="A309">
        <v>-56</v>
      </c>
      <c r="B309">
        <v>147.9</v>
      </c>
      <c r="C309">
        <f t="shared" si="4"/>
        <v>1.4789999999999999E-4</v>
      </c>
      <c r="E309">
        <v>5.5609999999999999</v>
      </c>
      <c r="G309">
        <v>5.5490000000000004</v>
      </c>
      <c r="H309">
        <v>5.5209999999999999</v>
      </c>
      <c r="I309">
        <v>5.5270000000000001</v>
      </c>
      <c r="J309">
        <v>5.6459999999999999</v>
      </c>
    </row>
    <row r="310" spans="1:10" x14ac:dyDescent="0.2">
      <c r="A310">
        <v>-55</v>
      </c>
      <c r="B310">
        <v>144.53</v>
      </c>
      <c r="C310">
        <f t="shared" si="4"/>
        <v>1.4453E-4</v>
      </c>
      <c r="E310">
        <v>5.71</v>
      </c>
      <c r="G310">
        <v>5.6849999999999996</v>
      </c>
      <c r="H310">
        <v>5.6840000000000002</v>
      </c>
      <c r="I310">
        <v>5.68</v>
      </c>
      <c r="J310">
        <v>5.7910000000000004</v>
      </c>
    </row>
    <row r="311" spans="1:10" x14ac:dyDescent="0.2">
      <c r="A311">
        <v>-54</v>
      </c>
      <c r="B311">
        <v>141.19</v>
      </c>
      <c r="C311">
        <f t="shared" si="4"/>
        <v>1.4118999999999999E-4</v>
      </c>
      <c r="E311">
        <v>5.8970000000000002</v>
      </c>
      <c r="G311">
        <v>5.8579999999999997</v>
      </c>
      <c r="H311">
        <v>5.8760000000000003</v>
      </c>
      <c r="I311">
        <v>5.8620000000000001</v>
      </c>
      <c r="J311">
        <v>5.9909999999999997</v>
      </c>
    </row>
    <row r="312" spans="1:10" x14ac:dyDescent="0.2">
      <c r="A312">
        <v>-53</v>
      </c>
      <c r="B312">
        <v>137.88999999999999</v>
      </c>
      <c r="C312">
        <f t="shared" si="4"/>
        <v>1.3788999999999997E-4</v>
      </c>
      <c r="E312">
        <v>6.1219999999999999</v>
      </c>
      <c r="G312">
        <v>6.0819999999999999</v>
      </c>
      <c r="H312">
        <v>6.0679999999999996</v>
      </c>
      <c r="I312">
        <v>6.0640000000000001</v>
      </c>
      <c r="J312">
        <v>6.2729999999999997</v>
      </c>
    </row>
    <row r="313" spans="1:10" x14ac:dyDescent="0.2">
      <c r="A313">
        <v>-52</v>
      </c>
      <c r="B313">
        <v>134.61000000000001</v>
      </c>
      <c r="C313">
        <f t="shared" si="4"/>
        <v>1.3461000000000001E-4</v>
      </c>
      <c r="E313">
        <v>6.3280000000000003</v>
      </c>
      <c r="G313">
        <v>6.2850000000000001</v>
      </c>
      <c r="H313">
        <v>6.2560000000000002</v>
      </c>
      <c r="I313">
        <v>6.2530000000000001</v>
      </c>
      <c r="J313">
        <v>6.5170000000000003</v>
      </c>
    </row>
    <row r="314" spans="1:10" x14ac:dyDescent="0.2">
      <c r="A314">
        <v>-51</v>
      </c>
      <c r="B314">
        <v>131.37</v>
      </c>
      <c r="C314">
        <f t="shared" si="4"/>
        <v>1.3137000000000001E-4</v>
      </c>
      <c r="E314">
        <v>6.524</v>
      </c>
      <c r="G314">
        <v>6.4640000000000004</v>
      </c>
      <c r="H314">
        <v>6.452</v>
      </c>
      <c r="I314">
        <v>6.4470000000000001</v>
      </c>
      <c r="J314">
        <v>6.7320000000000002</v>
      </c>
    </row>
    <row r="315" spans="1:10" x14ac:dyDescent="0.2">
      <c r="A315">
        <v>-50</v>
      </c>
      <c r="B315">
        <v>128.16</v>
      </c>
      <c r="C315">
        <f t="shared" si="4"/>
        <v>1.2815999999999999E-4</v>
      </c>
      <c r="E315">
        <v>6.7309999999999999</v>
      </c>
      <c r="G315">
        <v>6.6639999999999997</v>
      </c>
      <c r="H315">
        <v>6.66</v>
      </c>
      <c r="I315">
        <v>6.657</v>
      </c>
      <c r="J315">
        <v>6.9420000000000002</v>
      </c>
    </row>
    <row r="316" spans="1:10" x14ac:dyDescent="0.2">
      <c r="A316">
        <v>-49</v>
      </c>
      <c r="B316">
        <v>124.99</v>
      </c>
      <c r="C316">
        <f t="shared" si="4"/>
        <v>1.2498999999999998E-4</v>
      </c>
      <c r="E316">
        <v>6.9569999999999999</v>
      </c>
      <c r="G316">
        <v>6.9009999999999998</v>
      </c>
      <c r="H316">
        <v>6.8840000000000003</v>
      </c>
      <c r="I316">
        <v>6.8840000000000003</v>
      </c>
      <c r="J316">
        <v>7.157</v>
      </c>
    </row>
    <row r="317" spans="1:10" x14ac:dyDescent="0.2">
      <c r="A317">
        <v>-48</v>
      </c>
      <c r="B317">
        <v>121.85</v>
      </c>
      <c r="C317">
        <f t="shared" si="4"/>
        <v>1.2184999999999999E-4</v>
      </c>
      <c r="E317">
        <v>7.1790000000000003</v>
      </c>
      <c r="G317">
        <v>7.141</v>
      </c>
      <c r="H317">
        <v>7.1159999999999997</v>
      </c>
      <c r="I317">
        <v>7.1189999999999998</v>
      </c>
      <c r="J317">
        <v>7.34</v>
      </c>
    </row>
    <row r="318" spans="1:10" x14ac:dyDescent="0.2">
      <c r="A318">
        <v>-47</v>
      </c>
      <c r="B318">
        <v>118.76</v>
      </c>
      <c r="C318">
        <f t="shared" si="4"/>
        <v>1.1875999999999999E-4</v>
      </c>
      <c r="E318">
        <v>7.4130000000000003</v>
      </c>
      <c r="G318">
        <v>7.3949999999999996</v>
      </c>
      <c r="H318">
        <v>7.359</v>
      </c>
      <c r="I318">
        <v>7.36</v>
      </c>
      <c r="J318">
        <v>7.5380000000000003</v>
      </c>
    </row>
    <row r="319" spans="1:10" x14ac:dyDescent="0.2">
      <c r="A319">
        <v>-46</v>
      </c>
      <c r="B319">
        <v>115.7</v>
      </c>
      <c r="C319">
        <f t="shared" si="4"/>
        <v>1.1569999999999999E-4</v>
      </c>
      <c r="E319">
        <v>7.641</v>
      </c>
      <c r="G319">
        <v>7.633</v>
      </c>
      <c r="H319">
        <v>7.6159999999999997</v>
      </c>
      <c r="I319">
        <v>7.6020000000000003</v>
      </c>
      <c r="J319">
        <v>7.7119999999999997</v>
      </c>
    </row>
    <row r="320" spans="1:10" x14ac:dyDescent="0.2">
      <c r="A320">
        <v>-45</v>
      </c>
      <c r="B320">
        <v>112.69</v>
      </c>
      <c r="C320">
        <f t="shared" si="4"/>
        <v>1.1268999999999999E-4</v>
      </c>
      <c r="E320">
        <v>7.88</v>
      </c>
      <c r="G320">
        <v>7.8860000000000001</v>
      </c>
      <c r="H320">
        <v>7.8780000000000001</v>
      </c>
      <c r="I320">
        <v>7.8639999999999999</v>
      </c>
      <c r="J320">
        <v>7.891</v>
      </c>
    </row>
    <row r="321" spans="1:10" x14ac:dyDescent="0.2">
      <c r="A321">
        <v>-44</v>
      </c>
      <c r="B321">
        <v>109.72</v>
      </c>
      <c r="C321">
        <f t="shared" si="4"/>
        <v>1.0972E-4</v>
      </c>
      <c r="E321">
        <v>8.1620000000000008</v>
      </c>
      <c r="G321">
        <v>8.1880000000000006</v>
      </c>
      <c r="H321">
        <v>8.1720000000000006</v>
      </c>
      <c r="I321">
        <v>8.1470000000000002</v>
      </c>
      <c r="J321">
        <v>8.1419999999999995</v>
      </c>
    </row>
    <row r="322" spans="1:10" x14ac:dyDescent="0.2">
      <c r="A322">
        <v>-43</v>
      </c>
      <c r="B322">
        <v>106.8</v>
      </c>
      <c r="C322">
        <f t="shared" si="4"/>
        <v>1.0679999999999999E-4</v>
      </c>
      <c r="E322">
        <v>8.4749999999999996</v>
      </c>
      <c r="G322">
        <v>8.5299999999999994</v>
      </c>
      <c r="H322">
        <v>8.4659999999999993</v>
      </c>
      <c r="I322">
        <v>8.4589999999999996</v>
      </c>
      <c r="J322">
        <v>8.4440000000000008</v>
      </c>
    </row>
    <row r="323" spans="1:10" x14ac:dyDescent="0.2">
      <c r="A323">
        <v>-42</v>
      </c>
      <c r="B323">
        <v>103.92</v>
      </c>
      <c r="C323">
        <f t="shared" si="4"/>
        <v>1.0391999999999999E-4</v>
      </c>
      <c r="E323">
        <v>8.7360000000000007</v>
      </c>
      <c r="G323">
        <v>8.7759999999999998</v>
      </c>
      <c r="H323">
        <v>8.7309999999999999</v>
      </c>
      <c r="I323">
        <v>8.7379999999999995</v>
      </c>
      <c r="J323">
        <v>8.6980000000000004</v>
      </c>
    </row>
    <row r="324" spans="1:10" x14ac:dyDescent="0.2">
      <c r="A324">
        <v>-41</v>
      </c>
      <c r="B324">
        <v>101.09</v>
      </c>
      <c r="C324">
        <f t="shared" si="4"/>
        <v>1.0109E-4</v>
      </c>
      <c r="E324">
        <v>9.0500000000000007</v>
      </c>
      <c r="G324">
        <v>9.0609999999999999</v>
      </c>
      <c r="H324">
        <v>9.0549999999999997</v>
      </c>
      <c r="I324">
        <v>9.0350000000000001</v>
      </c>
      <c r="J324">
        <v>9.048</v>
      </c>
    </row>
    <row r="325" spans="1:10" x14ac:dyDescent="0.2">
      <c r="A325">
        <v>-40</v>
      </c>
      <c r="B325">
        <v>98.3</v>
      </c>
      <c r="C325">
        <f t="shared" si="4"/>
        <v>9.8299999999999991E-5</v>
      </c>
      <c r="E325">
        <v>9.4610000000000003</v>
      </c>
      <c r="G325">
        <v>9.4740000000000002</v>
      </c>
      <c r="H325">
        <v>9.4339999999999993</v>
      </c>
      <c r="I325">
        <v>9.423</v>
      </c>
      <c r="J325">
        <v>9.5139999999999993</v>
      </c>
    </row>
    <row r="326" spans="1:10" x14ac:dyDescent="0.2">
      <c r="A326">
        <v>-39</v>
      </c>
      <c r="B326">
        <v>95.57</v>
      </c>
      <c r="C326">
        <f t="shared" ref="C326:C389" si="5">B326*10^-6</f>
        <v>9.5569999999999995E-5</v>
      </c>
      <c r="E326">
        <v>9.82</v>
      </c>
      <c r="G326">
        <v>9.8249999999999993</v>
      </c>
      <c r="H326">
        <v>9.7569999999999997</v>
      </c>
      <c r="I326">
        <v>9.7650000000000006</v>
      </c>
      <c r="J326">
        <v>9.9329999999999998</v>
      </c>
    </row>
    <row r="327" spans="1:10" x14ac:dyDescent="0.2">
      <c r="A327">
        <v>-38</v>
      </c>
      <c r="B327">
        <v>92.89</v>
      </c>
      <c r="C327">
        <f t="shared" si="5"/>
        <v>9.289E-5</v>
      </c>
      <c r="E327">
        <v>10.182</v>
      </c>
      <c r="G327">
        <v>10.164</v>
      </c>
      <c r="H327">
        <v>10.121</v>
      </c>
      <c r="I327">
        <v>10.112</v>
      </c>
      <c r="J327">
        <v>10.332000000000001</v>
      </c>
    </row>
    <row r="328" spans="1:10" x14ac:dyDescent="0.2">
      <c r="A328">
        <v>-37</v>
      </c>
      <c r="B328">
        <v>90.26</v>
      </c>
      <c r="C328">
        <f t="shared" si="5"/>
        <v>9.0260000000000007E-5</v>
      </c>
      <c r="E328">
        <v>10.571</v>
      </c>
      <c r="G328">
        <v>10.547000000000001</v>
      </c>
      <c r="H328">
        <v>10.494999999999999</v>
      </c>
      <c r="I328">
        <v>10.502000000000001</v>
      </c>
      <c r="J328">
        <v>10.74</v>
      </c>
    </row>
    <row r="329" spans="1:10" x14ac:dyDescent="0.2">
      <c r="A329">
        <v>-36</v>
      </c>
      <c r="B329">
        <v>87.69</v>
      </c>
      <c r="C329">
        <f t="shared" si="5"/>
        <v>8.7689999999999996E-5</v>
      </c>
      <c r="E329">
        <v>10.948</v>
      </c>
      <c r="G329">
        <v>10.904</v>
      </c>
      <c r="H329">
        <v>10.891999999999999</v>
      </c>
      <c r="I329">
        <v>10.881</v>
      </c>
      <c r="J329">
        <v>11.114000000000001</v>
      </c>
    </row>
    <row r="330" spans="1:10" x14ac:dyDescent="0.2">
      <c r="A330">
        <v>-35</v>
      </c>
      <c r="B330">
        <v>85.17</v>
      </c>
      <c r="C330">
        <f t="shared" si="5"/>
        <v>8.5169999999999999E-5</v>
      </c>
      <c r="E330">
        <v>11.446</v>
      </c>
      <c r="G330">
        <v>11.430999999999999</v>
      </c>
      <c r="H330">
        <v>11.353999999999999</v>
      </c>
      <c r="I330">
        <v>11.353</v>
      </c>
      <c r="J330">
        <v>11.647</v>
      </c>
    </row>
    <row r="331" spans="1:10" x14ac:dyDescent="0.2">
      <c r="A331">
        <v>-34</v>
      </c>
      <c r="B331">
        <v>82.71</v>
      </c>
      <c r="C331">
        <f t="shared" si="5"/>
        <v>8.2709999999999986E-5</v>
      </c>
      <c r="E331">
        <v>11.843999999999999</v>
      </c>
      <c r="G331">
        <v>11.834</v>
      </c>
      <c r="H331">
        <v>11.754</v>
      </c>
      <c r="I331">
        <v>11.781000000000001</v>
      </c>
      <c r="J331">
        <v>12.009</v>
      </c>
    </row>
    <row r="332" spans="1:10" x14ac:dyDescent="0.2">
      <c r="A332">
        <v>-33</v>
      </c>
      <c r="B332">
        <v>80.31</v>
      </c>
      <c r="C332">
        <f t="shared" si="5"/>
        <v>8.0309999999999995E-5</v>
      </c>
      <c r="E332">
        <v>12.227</v>
      </c>
      <c r="G332">
        <v>12.221</v>
      </c>
      <c r="H332">
        <v>12.183</v>
      </c>
      <c r="I332">
        <v>12.196</v>
      </c>
      <c r="J332">
        <v>12.308999999999999</v>
      </c>
    </row>
    <row r="333" spans="1:10" x14ac:dyDescent="0.2">
      <c r="A333">
        <v>-32</v>
      </c>
      <c r="B333">
        <v>77.959999999999994</v>
      </c>
      <c r="C333">
        <f t="shared" si="5"/>
        <v>7.7959999999999992E-5</v>
      </c>
      <c r="E333">
        <v>12.747999999999999</v>
      </c>
      <c r="G333">
        <v>12.772</v>
      </c>
      <c r="H333">
        <v>12.701000000000001</v>
      </c>
      <c r="I333">
        <v>12.71</v>
      </c>
      <c r="J333">
        <v>12.808999999999999</v>
      </c>
    </row>
    <row r="334" spans="1:10" x14ac:dyDescent="0.2">
      <c r="A334">
        <v>-31</v>
      </c>
      <c r="B334">
        <v>75.67</v>
      </c>
      <c r="C334">
        <f t="shared" si="5"/>
        <v>7.5669999999999999E-5</v>
      </c>
      <c r="E334">
        <v>13.226000000000001</v>
      </c>
      <c r="G334">
        <v>13.257</v>
      </c>
      <c r="H334">
        <v>13.199</v>
      </c>
      <c r="I334">
        <v>13.209</v>
      </c>
      <c r="J334">
        <v>13.238</v>
      </c>
    </row>
    <row r="335" spans="1:10" x14ac:dyDescent="0.2">
      <c r="A335">
        <v>-30</v>
      </c>
      <c r="B335">
        <v>73.45</v>
      </c>
      <c r="C335">
        <f t="shared" si="5"/>
        <v>7.3449999999999996E-5</v>
      </c>
      <c r="E335">
        <v>13.779</v>
      </c>
      <c r="G335">
        <v>13.839</v>
      </c>
      <c r="H335">
        <v>13.74</v>
      </c>
      <c r="I335">
        <v>13.763</v>
      </c>
      <c r="J335">
        <v>13.773</v>
      </c>
    </row>
    <row r="336" spans="1:10" x14ac:dyDescent="0.2">
      <c r="A336">
        <v>-29</v>
      </c>
      <c r="B336">
        <v>71.290000000000006</v>
      </c>
      <c r="C336">
        <f t="shared" si="5"/>
        <v>7.1290000000000004E-5</v>
      </c>
      <c r="E336">
        <v>14.23</v>
      </c>
      <c r="G336">
        <v>14.266</v>
      </c>
      <c r="H336">
        <v>14.224</v>
      </c>
      <c r="I336">
        <v>14.243</v>
      </c>
      <c r="J336">
        <v>14.189</v>
      </c>
    </row>
    <row r="337" spans="1:10" x14ac:dyDescent="0.2">
      <c r="A337">
        <v>-28</v>
      </c>
      <c r="B337">
        <v>69.19</v>
      </c>
      <c r="C337">
        <f t="shared" si="5"/>
        <v>6.9189999999999993E-5</v>
      </c>
      <c r="E337">
        <v>14.811999999999999</v>
      </c>
      <c r="G337">
        <v>14.875</v>
      </c>
      <c r="H337">
        <v>14.827</v>
      </c>
      <c r="I337">
        <v>14.805</v>
      </c>
      <c r="J337">
        <v>14.741</v>
      </c>
    </row>
    <row r="338" spans="1:10" x14ac:dyDescent="0.2">
      <c r="A338">
        <v>-27</v>
      </c>
      <c r="B338">
        <v>67.150000000000006</v>
      </c>
      <c r="C338">
        <f t="shared" si="5"/>
        <v>6.7150000000000006E-5</v>
      </c>
      <c r="E338">
        <v>15.457000000000001</v>
      </c>
      <c r="G338">
        <v>15.526999999999999</v>
      </c>
      <c r="H338">
        <v>15.422000000000001</v>
      </c>
      <c r="I338">
        <v>15.422000000000001</v>
      </c>
      <c r="J338">
        <v>15.456</v>
      </c>
    </row>
    <row r="339" spans="1:10" x14ac:dyDescent="0.2">
      <c r="A339">
        <v>-26</v>
      </c>
      <c r="B339">
        <v>65.180000000000007</v>
      </c>
      <c r="C339">
        <f t="shared" si="5"/>
        <v>6.518000000000001E-5</v>
      </c>
      <c r="E339">
        <v>16.024000000000001</v>
      </c>
      <c r="G339">
        <v>16.085999999999999</v>
      </c>
      <c r="H339">
        <v>16.010000000000002</v>
      </c>
      <c r="I339">
        <v>16.001999999999999</v>
      </c>
      <c r="J339">
        <v>15.999000000000001</v>
      </c>
    </row>
    <row r="340" spans="1:10" x14ac:dyDescent="0.2">
      <c r="A340">
        <v>-25</v>
      </c>
      <c r="B340">
        <v>63.28</v>
      </c>
      <c r="C340">
        <f t="shared" si="5"/>
        <v>6.3280000000000004E-5</v>
      </c>
      <c r="E340">
        <v>16.646000000000001</v>
      </c>
      <c r="G340">
        <v>16.713999999999999</v>
      </c>
      <c r="H340">
        <v>16.616</v>
      </c>
      <c r="I340">
        <v>16.613</v>
      </c>
      <c r="J340">
        <v>16.641999999999999</v>
      </c>
    </row>
    <row r="341" spans="1:10" x14ac:dyDescent="0.2">
      <c r="A341">
        <v>-24</v>
      </c>
      <c r="B341">
        <v>61.44</v>
      </c>
      <c r="C341">
        <f t="shared" si="5"/>
        <v>6.1439999999999995E-5</v>
      </c>
      <c r="E341">
        <v>17.254000000000001</v>
      </c>
      <c r="G341">
        <v>17.305</v>
      </c>
      <c r="H341">
        <v>17.25</v>
      </c>
      <c r="I341">
        <v>17.231000000000002</v>
      </c>
      <c r="J341">
        <v>17.231000000000002</v>
      </c>
    </row>
    <row r="342" spans="1:10" x14ac:dyDescent="0.2">
      <c r="A342">
        <v>-23</v>
      </c>
      <c r="B342">
        <v>59.67</v>
      </c>
      <c r="C342">
        <f t="shared" si="5"/>
        <v>5.9669999999999996E-5</v>
      </c>
      <c r="E342">
        <v>17.994</v>
      </c>
      <c r="G342">
        <v>18.081</v>
      </c>
      <c r="H342">
        <v>17.954000000000001</v>
      </c>
      <c r="I342">
        <v>17.927</v>
      </c>
      <c r="J342">
        <v>18.015999999999998</v>
      </c>
    </row>
    <row r="343" spans="1:10" x14ac:dyDescent="0.2">
      <c r="A343">
        <v>-22</v>
      </c>
      <c r="B343">
        <v>57.97</v>
      </c>
      <c r="C343">
        <f t="shared" si="5"/>
        <v>5.7969999999999996E-5</v>
      </c>
      <c r="E343">
        <v>18.661000000000001</v>
      </c>
      <c r="G343">
        <v>18.738</v>
      </c>
      <c r="H343">
        <v>18.603000000000002</v>
      </c>
      <c r="I343">
        <v>18.614000000000001</v>
      </c>
      <c r="J343">
        <v>18.687000000000001</v>
      </c>
    </row>
    <row r="344" spans="1:10" x14ac:dyDescent="0.2">
      <c r="A344">
        <v>-21</v>
      </c>
      <c r="B344">
        <v>56.34</v>
      </c>
      <c r="C344">
        <f t="shared" si="5"/>
        <v>5.6339999999999999E-5</v>
      </c>
      <c r="E344">
        <v>19.288</v>
      </c>
      <c r="G344">
        <v>19.363</v>
      </c>
      <c r="H344">
        <v>19.266999999999999</v>
      </c>
      <c r="I344">
        <v>19.265000000000001</v>
      </c>
      <c r="J344">
        <v>19.256</v>
      </c>
    </row>
    <row r="345" spans="1:10" x14ac:dyDescent="0.2">
      <c r="A345">
        <v>-20</v>
      </c>
      <c r="B345">
        <v>54.78</v>
      </c>
      <c r="C345">
        <f t="shared" si="5"/>
        <v>5.4780000000000001E-5</v>
      </c>
      <c r="E345">
        <v>20.015999999999998</v>
      </c>
      <c r="G345">
        <v>20.093</v>
      </c>
      <c r="H345">
        <v>19.989000000000001</v>
      </c>
      <c r="I345">
        <v>20.007999999999999</v>
      </c>
      <c r="J345">
        <v>19.972999999999999</v>
      </c>
    </row>
    <row r="346" spans="1:10" x14ac:dyDescent="0.2">
      <c r="A346">
        <v>-19</v>
      </c>
      <c r="B346">
        <v>53.29</v>
      </c>
      <c r="C346">
        <f t="shared" si="5"/>
        <v>5.329E-5</v>
      </c>
      <c r="E346">
        <v>20.734000000000002</v>
      </c>
      <c r="G346">
        <v>20.850999999999999</v>
      </c>
      <c r="H346">
        <v>20.724</v>
      </c>
      <c r="I346">
        <v>20.727</v>
      </c>
      <c r="J346">
        <v>20.634</v>
      </c>
    </row>
    <row r="347" spans="1:10" x14ac:dyDescent="0.2">
      <c r="A347">
        <v>-18</v>
      </c>
      <c r="B347">
        <v>51.87</v>
      </c>
      <c r="C347">
        <f t="shared" si="5"/>
        <v>5.1869999999999996E-5</v>
      </c>
      <c r="E347">
        <v>21.489000000000001</v>
      </c>
      <c r="G347">
        <v>21.622</v>
      </c>
      <c r="H347">
        <v>21.44</v>
      </c>
      <c r="I347">
        <v>21.483000000000001</v>
      </c>
      <c r="J347">
        <v>21.411999999999999</v>
      </c>
    </row>
    <row r="348" spans="1:10" x14ac:dyDescent="0.2">
      <c r="A348">
        <v>-17</v>
      </c>
      <c r="B348">
        <v>50.53</v>
      </c>
      <c r="C348">
        <f t="shared" si="5"/>
        <v>5.0529999999999999E-5</v>
      </c>
      <c r="E348">
        <v>22.108000000000001</v>
      </c>
      <c r="G348">
        <v>22.216999999999999</v>
      </c>
      <c r="H348">
        <v>22.132999999999999</v>
      </c>
      <c r="I348">
        <v>22.164000000000001</v>
      </c>
      <c r="J348">
        <v>21.919</v>
      </c>
    </row>
    <row r="349" spans="1:10" x14ac:dyDescent="0.2">
      <c r="A349">
        <v>-16</v>
      </c>
      <c r="B349">
        <v>49.26</v>
      </c>
      <c r="C349">
        <f t="shared" si="5"/>
        <v>4.9259999999999993E-5</v>
      </c>
      <c r="E349">
        <v>22.873000000000001</v>
      </c>
      <c r="G349">
        <v>22.989000000000001</v>
      </c>
      <c r="H349">
        <v>22.873000000000001</v>
      </c>
      <c r="I349">
        <v>22.923999999999999</v>
      </c>
      <c r="J349">
        <v>22.706</v>
      </c>
    </row>
    <row r="350" spans="1:10" x14ac:dyDescent="0.2">
      <c r="A350">
        <v>-15</v>
      </c>
      <c r="B350">
        <v>48.06</v>
      </c>
      <c r="C350">
        <f t="shared" si="5"/>
        <v>4.8059999999999997E-5</v>
      </c>
      <c r="E350">
        <v>23.619</v>
      </c>
      <c r="G350">
        <v>23.765999999999998</v>
      </c>
      <c r="H350">
        <v>23.632999999999999</v>
      </c>
      <c r="I350">
        <v>23.670999999999999</v>
      </c>
      <c r="J350">
        <v>23.407</v>
      </c>
    </row>
    <row r="351" spans="1:10" x14ac:dyDescent="0.2">
      <c r="A351">
        <v>-14</v>
      </c>
      <c r="B351">
        <v>46.93</v>
      </c>
      <c r="C351">
        <f t="shared" si="5"/>
        <v>4.693E-5</v>
      </c>
      <c r="E351">
        <v>24.349</v>
      </c>
      <c r="G351">
        <v>24.521999999999998</v>
      </c>
      <c r="H351">
        <v>24.335000000000001</v>
      </c>
      <c r="I351">
        <v>24.384</v>
      </c>
      <c r="J351">
        <v>24.152999999999999</v>
      </c>
    </row>
    <row r="352" spans="1:10" x14ac:dyDescent="0.2">
      <c r="A352">
        <v>-13</v>
      </c>
      <c r="B352">
        <v>45.89</v>
      </c>
      <c r="C352">
        <f t="shared" si="5"/>
        <v>4.5889999999999996E-5</v>
      </c>
      <c r="E352">
        <v>25.001999999999999</v>
      </c>
      <c r="G352">
        <v>25.149000000000001</v>
      </c>
      <c r="H352">
        <v>25.021000000000001</v>
      </c>
      <c r="I352">
        <v>25.094999999999999</v>
      </c>
      <c r="J352">
        <v>24.744</v>
      </c>
    </row>
    <row r="353" spans="1:10" x14ac:dyDescent="0.2">
      <c r="A353">
        <v>-12</v>
      </c>
      <c r="B353">
        <v>44.91</v>
      </c>
      <c r="C353">
        <f t="shared" si="5"/>
        <v>4.4909999999999995E-5</v>
      </c>
      <c r="E353">
        <v>25.724</v>
      </c>
      <c r="G353">
        <v>25.902000000000001</v>
      </c>
      <c r="H353">
        <v>25.75</v>
      </c>
      <c r="I353">
        <v>25.815999999999999</v>
      </c>
      <c r="J353">
        <v>25.428999999999998</v>
      </c>
    </row>
    <row r="354" spans="1:10" x14ac:dyDescent="0.2">
      <c r="A354">
        <v>-11</v>
      </c>
      <c r="B354">
        <v>44.02</v>
      </c>
      <c r="C354">
        <f t="shared" si="5"/>
        <v>4.4020000000000002E-5</v>
      </c>
      <c r="E354">
        <v>26.43</v>
      </c>
      <c r="G354">
        <v>26.61</v>
      </c>
      <c r="H354">
        <v>26.417999999999999</v>
      </c>
      <c r="I354">
        <v>26.521999999999998</v>
      </c>
      <c r="J354">
        <v>26.170999999999999</v>
      </c>
    </row>
    <row r="355" spans="1:10" x14ac:dyDescent="0.2">
      <c r="A355">
        <v>-10</v>
      </c>
      <c r="B355">
        <v>43.2</v>
      </c>
      <c r="C355">
        <f t="shared" si="5"/>
        <v>4.32E-5</v>
      </c>
      <c r="E355">
        <v>27.135999999999999</v>
      </c>
      <c r="G355">
        <v>27.35</v>
      </c>
      <c r="H355">
        <v>27.103000000000002</v>
      </c>
      <c r="I355">
        <v>27.247</v>
      </c>
      <c r="J355">
        <v>26.846</v>
      </c>
    </row>
    <row r="356" spans="1:10" x14ac:dyDescent="0.2">
      <c r="A356">
        <v>-9</v>
      </c>
      <c r="B356">
        <v>42.45</v>
      </c>
      <c r="C356">
        <f t="shared" si="5"/>
        <v>4.2450000000000002E-5</v>
      </c>
      <c r="E356">
        <v>27.713999999999999</v>
      </c>
      <c r="G356">
        <v>27.9</v>
      </c>
      <c r="H356">
        <v>27.693999999999999</v>
      </c>
      <c r="I356">
        <v>27.867000000000001</v>
      </c>
      <c r="J356">
        <v>27.393999999999998</v>
      </c>
    </row>
    <row r="357" spans="1:10" x14ac:dyDescent="0.2">
      <c r="A357">
        <v>-8</v>
      </c>
      <c r="B357">
        <v>41.79</v>
      </c>
      <c r="C357">
        <f t="shared" si="5"/>
        <v>4.1789999999999998E-5</v>
      </c>
      <c r="E357">
        <v>28.405999999999999</v>
      </c>
      <c r="G357">
        <v>28.638000000000002</v>
      </c>
      <c r="H357">
        <v>28.350999999999999</v>
      </c>
      <c r="I357">
        <v>28.562000000000001</v>
      </c>
      <c r="J357">
        <v>28.071999999999999</v>
      </c>
    </row>
    <row r="358" spans="1:10" x14ac:dyDescent="0.2">
      <c r="A358">
        <v>-7</v>
      </c>
      <c r="B358">
        <v>41.2</v>
      </c>
      <c r="C358">
        <f t="shared" si="5"/>
        <v>4.1199999999999999E-5</v>
      </c>
      <c r="E358">
        <v>29.055</v>
      </c>
      <c r="G358">
        <v>29.318000000000001</v>
      </c>
      <c r="H358">
        <v>28.995999999999999</v>
      </c>
      <c r="I358">
        <v>29.222000000000001</v>
      </c>
      <c r="J358">
        <v>28.681999999999999</v>
      </c>
    </row>
    <row r="359" spans="1:10" x14ac:dyDescent="0.2">
      <c r="A359">
        <v>-6</v>
      </c>
      <c r="B359">
        <v>40.69</v>
      </c>
      <c r="C359">
        <f t="shared" si="5"/>
        <v>4.0689999999999998E-5</v>
      </c>
      <c r="E359">
        <v>29.677</v>
      </c>
      <c r="G359">
        <v>29.972999999999999</v>
      </c>
      <c r="H359">
        <v>29.61</v>
      </c>
      <c r="I359">
        <v>29.888999999999999</v>
      </c>
      <c r="J359">
        <v>29.236999999999998</v>
      </c>
    </row>
    <row r="360" spans="1:10" x14ac:dyDescent="0.2">
      <c r="A360">
        <v>-5</v>
      </c>
      <c r="B360">
        <v>40.26</v>
      </c>
      <c r="C360">
        <f t="shared" si="5"/>
        <v>4.0259999999999997E-5</v>
      </c>
      <c r="E360">
        <v>30.352</v>
      </c>
      <c r="G360">
        <v>30.677</v>
      </c>
      <c r="H360">
        <v>30.268000000000001</v>
      </c>
      <c r="I360">
        <v>30.58</v>
      </c>
      <c r="J360">
        <v>29.884</v>
      </c>
    </row>
    <row r="361" spans="1:10" x14ac:dyDescent="0.2">
      <c r="A361">
        <v>-4</v>
      </c>
      <c r="B361">
        <v>39.9</v>
      </c>
      <c r="C361">
        <f t="shared" si="5"/>
        <v>3.9899999999999994E-5</v>
      </c>
      <c r="E361">
        <v>31.071999999999999</v>
      </c>
      <c r="G361">
        <v>31.445</v>
      </c>
      <c r="H361">
        <v>31.02</v>
      </c>
      <c r="I361">
        <v>31.327000000000002</v>
      </c>
      <c r="J361">
        <v>30.495000000000001</v>
      </c>
    </row>
    <row r="362" spans="1:10" x14ac:dyDescent="0.2">
      <c r="A362">
        <v>-3</v>
      </c>
      <c r="B362">
        <v>39.630000000000003</v>
      </c>
      <c r="C362">
        <f t="shared" si="5"/>
        <v>3.9629999999999998E-5</v>
      </c>
      <c r="E362">
        <v>31.855</v>
      </c>
      <c r="G362">
        <v>32.247999999999998</v>
      </c>
      <c r="H362">
        <v>31.818999999999999</v>
      </c>
      <c r="I362">
        <v>32.145000000000003</v>
      </c>
      <c r="J362">
        <v>31.207000000000001</v>
      </c>
    </row>
    <row r="363" spans="1:10" x14ac:dyDescent="0.2">
      <c r="A363">
        <v>-2</v>
      </c>
      <c r="B363">
        <v>39.43</v>
      </c>
      <c r="C363">
        <f t="shared" si="5"/>
        <v>3.943E-5</v>
      </c>
      <c r="E363">
        <v>32.764000000000003</v>
      </c>
      <c r="G363">
        <v>33.192</v>
      </c>
      <c r="H363">
        <v>32.774000000000001</v>
      </c>
      <c r="I363">
        <v>33.095999999999997</v>
      </c>
      <c r="J363">
        <v>31.995000000000001</v>
      </c>
    </row>
    <row r="364" spans="1:10" x14ac:dyDescent="0.2">
      <c r="A364">
        <v>-1</v>
      </c>
      <c r="B364">
        <v>39.31</v>
      </c>
      <c r="C364">
        <f t="shared" si="5"/>
        <v>3.9310000000000001E-5</v>
      </c>
      <c r="E364">
        <v>33.804000000000002</v>
      </c>
      <c r="G364">
        <v>34.207000000000001</v>
      </c>
      <c r="H364">
        <v>33.868000000000002</v>
      </c>
      <c r="I364">
        <v>34.198999999999998</v>
      </c>
      <c r="J364">
        <v>32.939</v>
      </c>
    </row>
    <row r="365" spans="1:10" x14ac:dyDescent="0.2">
      <c r="A365">
        <v>0</v>
      </c>
      <c r="B365">
        <v>39.270000000000003</v>
      </c>
      <c r="C365">
        <f t="shared" si="5"/>
        <v>3.9270000000000002E-5</v>
      </c>
      <c r="E365">
        <v>34.978999999999999</v>
      </c>
      <c r="G365">
        <v>35.360999999999997</v>
      </c>
      <c r="H365">
        <v>35.137999999999998</v>
      </c>
      <c r="I365">
        <v>35.439</v>
      </c>
      <c r="J365">
        <v>33.978999999999999</v>
      </c>
    </row>
    <row r="366" spans="1:10" x14ac:dyDescent="0.2">
      <c r="A366">
        <v>1</v>
      </c>
      <c r="B366">
        <v>39.31</v>
      </c>
      <c r="C366">
        <f t="shared" si="5"/>
        <v>3.9310000000000001E-5</v>
      </c>
      <c r="E366">
        <v>36.345999999999997</v>
      </c>
      <c r="G366">
        <v>36.692999999999998</v>
      </c>
      <c r="H366">
        <v>36.643999999999998</v>
      </c>
      <c r="I366">
        <v>36.856000000000002</v>
      </c>
      <c r="J366">
        <v>35.19</v>
      </c>
    </row>
    <row r="367" spans="1:10" x14ac:dyDescent="0.2">
      <c r="A367">
        <v>2</v>
      </c>
      <c r="B367">
        <v>39.43</v>
      </c>
      <c r="C367">
        <f t="shared" si="5"/>
        <v>3.943E-5</v>
      </c>
      <c r="E367">
        <v>37.966000000000001</v>
      </c>
      <c r="G367">
        <v>38.274000000000001</v>
      </c>
      <c r="H367">
        <v>38.408999999999999</v>
      </c>
      <c r="I367">
        <v>38.512</v>
      </c>
      <c r="J367">
        <v>36.670999999999999</v>
      </c>
    </row>
    <row r="368" spans="1:10" x14ac:dyDescent="0.2">
      <c r="A368">
        <v>3</v>
      </c>
      <c r="B368">
        <v>39.630000000000003</v>
      </c>
      <c r="C368">
        <f t="shared" si="5"/>
        <v>3.9629999999999998E-5</v>
      </c>
      <c r="E368">
        <v>39.747999999999998</v>
      </c>
      <c r="G368">
        <v>39.954999999999998</v>
      </c>
      <c r="H368">
        <v>40.383000000000003</v>
      </c>
      <c r="I368">
        <v>40.36</v>
      </c>
      <c r="J368">
        <v>38.292999999999999</v>
      </c>
    </row>
    <row r="369" spans="1:10" x14ac:dyDescent="0.2">
      <c r="A369">
        <v>4</v>
      </c>
      <c r="B369">
        <v>39.9</v>
      </c>
      <c r="C369">
        <f t="shared" si="5"/>
        <v>3.9899999999999994E-5</v>
      </c>
      <c r="E369">
        <v>41.698</v>
      </c>
      <c r="G369">
        <v>41.808999999999997</v>
      </c>
      <c r="H369">
        <v>42.578000000000003</v>
      </c>
      <c r="I369">
        <v>42.335999999999999</v>
      </c>
      <c r="J369">
        <v>40.067</v>
      </c>
    </row>
    <row r="370" spans="1:10" x14ac:dyDescent="0.2">
      <c r="A370">
        <v>5</v>
      </c>
      <c r="B370">
        <v>40.26</v>
      </c>
      <c r="C370">
        <f t="shared" si="5"/>
        <v>4.0259999999999997E-5</v>
      </c>
      <c r="E370">
        <v>43.841000000000001</v>
      </c>
      <c r="G370">
        <v>43.85</v>
      </c>
      <c r="H370">
        <v>44.97</v>
      </c>
      <c r="I370">
        <v>44.487000000000002</v>
      </c>
      <c r="J370">
        <v>42.058</v>
      </c>
    </row>
    <row r="371" spans="1:10" x14ac:dyDescent="0.2">
      <c r="A371">
        <v>6</v>
      </c>
      <c r="B371">
        <v>40.69</v>
      </c>
      <c r="C371">
        <f t="shared" si="5"/>
        <v>4.0689999999999998E-5</v>
      </c>
      <c r="E371">
        <v>46.081000000000003</v>
      </c>
      <c r="G371">
        <v>45.948</v>
      </c>
      <c r="H371">
        <v>47.460999999999999</v>
      </c>
      <c r="I371">
        <v>46.74</v>
      </c>
      <c r="J371">
        <v>44.173999999999999</v>
      </c>
    </row>
    <row r="372" spans="1:10" x14ac:dyDescent="0.2">
      <c r="A372">
        <v>7</v>
      </c>
      <c r="B372">
        <v>41.2</v>
      </c>
      <c r="C372">
        <f t="shared" si="5"/>
        <v>4.1199999999999999E-5</v>
      </c>
      <c r="E372">
        <v>48.381</v>
      </c>
      <c r="G372">
        <v>48.115000000000002</v>
      </c>
      <c r="H372">
        <v>50.023000000000003</v>
      </c>
      <c r="I372">
        <v>49.033000000000001</v>
      </c>
      <c r="J372">
        <v>46.353000000000002</v>
      </c>
    </row>
    <row r="373" spans="1:10" x14ac:dyDescent="0.2">
      <c r="A373">
        <v>8</v>
      </c>
      <c r="B373">
        <v>41.79</v>
      </c>
      <c r="C373">
        <f t="shared" si="5"/>
        <v>4.1789999999999998E-5</v>
      </c>
      <c r="E373">
        <v>50.747</v>
      </c>
      <c r="G373">
        <v>50.338999999999999</v>
      </c>
      <c r="H373">
        <v>52.631</v>
      </c>
      <c r="I373">
        <v>51.390999999999998</v>
      </c>
      <c r="J373">
        <v>48.627000000000002</v>
      </c>
    </row>
    <row r="374" spans="1:10" x14ac:dyDescent="0.2">
      <c r="A374">
        <v>9</v>
      </c>
      <c r="B374">
        <v>42.45</v>
      </c>
      <c r="C374">
        <f t="shared" si="5"/>
        <v>4.2450000000000002E-5</v>
      </c>
      <c r="E374">
        <v>53.079000000000001</v>
      </c>
      <c r="G374">
        <v>52.542000000000002</v>
      </c>
      <c r="H374">
        <v>55.167999999999999</v>
      </c>
      <c r="I374">
        <v>53.723999999999997</v>
      </c>
      <c r="J374">
        <v>50.883000000000003</v>
      </c>
    </row>
    <row r="375" spans="1:10" x14ac:dyDescent="0.2">
      <c r="A375">
        <v>10</v>
      </c>
      <c r="B375">
        <v>43.2</v>
      </c>
      <c r="C375">
        <f t="shared" si="5"/>
        <v>4.32E-5</v>
      </c>
      <c r="E375">
        <v>55.356000000000002</v>
      </c>
      <c r="G375">
        <v>54.679000000000002</v>
      </c>
      <c r="H375">
        <v>57.631999999999998</v>
      </c>
      <c r="I375">
        <v>56.01</v>
      </c>
      <c r="J375">
        <v>53.101999999999997</v>
      </c>
    </row>
    <row r="376" spans="1:10" x14ac:dyDescent="0.2">
      <c r="A376">
        <v>11</v>
      </c>
      <c r="B376">
        <v>44.02</v>
      </c>
      <c r="C376">
        <f t="shared" si="5"/>
        <v>4.4020000000000002E-5</v>
      </c>
      <c r="E376">
        <v>57.524999999999999</v>
      </c>
      <c r="G376">
        <v>56.731999999999999</v>
      </c>
      <c r="H376">
        <v>59.930999999999997</v>
      </c>
      <c r="I376">
        <v>58.204000000000001</v>
      </c>
      <c r="J376">
        <v>55.231000000000002</v>
      </c>
    </row>
    <row r="377" spans="1:10" x14ac:dyDescent="0.2">
      <c r="A377">
        <v>12</v>
      </c>
      <c r="B377">
        <v>44.91</v>
      </c>
      <c r="C377">
        <f t="shared" si="5"/>
        <v>4.4909999999999995E-5</v>
      </c>
      <c r="E377">
        <v>59.533000000000001</v>
      </c>
      <c r="G377">
        <v>58.61</v>
      </c>
      <c r="H377">
        <v>62.057000000000002</v>
      </c>
      <c r="I377">
        <v>60.25</v>
      </c>
      <c r="J377">
        <v>57.213999999999999</v>
      </c>
    </row>
    <row r="378" spans="1:10" x14ac:dyDescent="0.2">
      <c r="A378">
        <v>13</v>
      </c>
      <c r="B378">
        <v>45.89</v>
      </c>
      <c r="C378">
        <f t="shared" si="5"/>
        <v>4.5889999999999996E-5</v>
      </c>
      <c r="E378">
        <v>61.332999999999998</v>
      </c>
      <c r="G378">
        <v>60.323</v>
      </c>
      <c r="H378">
        <v>63.905999999999999</v>
      </c>
      <c r="I378">
        <v>62.091999999999999</v>
      </c>
      <c r="J378">
        <v>59.011000000000003</v>
      </c>
    </row>
    <row r="379" spans="1:10" x14ac:dyDescent="0.2">
      <c r="A379">
        <v>14</v>
      </c>
      <c r="B379">
        <v>46.93</v>
      </c>
      <c r="C379">
        <f t="shared" si="5"/>
        <v>4.693E-5</v>
      </c>
      <c r="E379">
        <v>62.875999999999998</v>
      </c>
      <c r="G379">
        <v>61.789000000000001</v>
      </c>
      <c r="H379">
        <v>65.453999999999994</v>
      </c>
      <c r="I379">
        <v>63.68</v>
      </c>
      <c r="J379">
        <v>60.582000000000001</v>
      </c>
    </row>
    <row r="380" spans="1:10" x14ac:dyDescent="0.2">
      <c r="A380">
        <v>15</v>
      </c>
      <c r="B380">
        <v>48.06</v>
      </c>
      <c r="C380">
        <f t="shared" si="5"/>
        <v>4.8059999999999997E-5</v>
      </c>
      <c r="E380">
        <v>64.114000000000004</v>
      </c>
      <c r="G380">
        <v>62.997</v>
      </c>
      <c r="H380">
        <v>66.626999999999995</v>
      </c>
      <c r="I380">
        <v>64.966999999999999</v>
      </c>
      <c r="J380">
        <v>61.866</v>
      </c>
    </row>
    <row r="381" spans="1:10" x14ac:dyDescent="0.2">
      <c r="A381">
        <v>16</v>
      </c>
      <c r="B381">
        <v>49.26</v>
      </c>
      <c r="C381">
        <f t="shared" si="5"/>
        <v>4.9259999999999993E-5</v>
      </c>
      <c r="E381">
        <v>65.046999999999997</v>
      </c>
      <c r="G381">
        <v>63.92</v>
      </c>
      <c r="H381">
        <v>67.47</v>
      </c>
      <c r="I381">
        <v>65.950999999999993</v>
      </c>
      <c r="J381">
        <v>62.847000000000001</v>
      </c>
    </row>
    <row r="382" spans="1:10" x14ac:dyDescent="0.2">
      <c r="A382">
        <v>17</v>
      </c>
      <c r="B382">
        <v>50.53</v>
      </c>
      <c r="C382">
        <f t="shared" si="5"/>
        <v>5.0529999999999999E-5</v>
      </c>
      <c r="E382">
        <v>65.647000000000006</v>
      </c>
      <c r="G382">
        <v>64.554000000000002</v>
      </c>
      <c r="H382">
        <v>67.912999999999997</v>
      </c>
      <c r="I382">
        <v>66.631</v>
      </c>
      <c r="J382">
        <v>63.488</v>
      </c>
    </row>
    <row r="383" spans="1:10" x14ac:dyDescent="0.2">
      <c r="A383">
        <v>18</v>
      </c>
      <c r="B383">
        <v>51.87</v>
      </c>
      <c r="C383">
        <f t="shared" si="5"/>
        <v>5.1869999999999996E-5</v>
      </c>
      <c r="E383">
        <v>65.941000000000003</v>
      </c>
      <c r="G383">
        <v>64.915999999999997</v>
      </c>
      <c r="H383">
        <v>68.022999999999996</v>
      </c>
      <c r="I383">
        <v>66.968999999999994</v>
      </c>
      <c r="J383">
        <v>63.857999999999997</v>
      </c>
    </row>
    <row r="384" spans="1:10" x14ac:dyDescent="0.2">
      <c r="A384">
        <v>19</v>
      </c>
      <c r="B384">
        <v>53.29</v>
      </c>
      <c r="C384">
        <f t="shared" si="5"/>
        <v>5.329E-5</v>
      </c>
      <c r="E384">
        <v>65.944000000000003</v>
      </c>
      <c r="G384">
        <v>65.003</v>
      </c>
      <c r="H384">
        <v>67.823999999999998</v>
      </c>
      <c r="I384">
        <v>67.004000000000005</v>
      </c>
      <c r="J384">
        <v>63.944000000000003</v>
      </c>
    </row>
    <row r="385" spans="1:10" x14ac:dyDescent="0.2">
      <c r="A385">
        <v>20</v>
      </c>
      <c r="B385">
        <v>54.78</v>
      </c>
      <c r="C385">
        <f t="shared" si="5"/>
        <v>5.4780000000000001E-5</v>
      </c>
      <c r="E385">
        <v>65.638999999999996</v>
      </c>
      <c r="G385">
        <v>64.858999999999995</v>
      </c>
      <c r="H385">
        <v>67.311000000000007</v>
      </c>
      <c r="I385">
        <v>66.673000000000002</v>
      </c>
      <c r="J385">
        <v>63.713999999999999</v>
      </c>
    </row>
    <row r="386" spans="1:10" x14ac:dyDescent="0.2">
      <c r="A386">
        <v>21</v>
      </c>
      <c r="B386">
        <v>56.34</v>
      </c>
      <c r="C386">
        <f t="shared" si="5"/>
        <v>5.6339999999999999E-5</v>
      </c>
      <c r="E386">
        <v>65.087000000000003</v>
      </c>
      <c r="G386">
        <v>64.415000000000006</v>
      </c>
      <c r="H386">
        <v>66.551000000000002</v>
      </c>
      <c r="I386">
        <v>66.111999999999995</v>
      </c>
      <c r="J386">
        <v>63.271999999999998</v>
      </c>
    </row>
    <row r="387" spans="1:10" x14ac:dyDescent="0.2">
      <c r="A387">
        <v>22</v>
      </c>
      <c r="B387">
        <v>57.97</v>
      </c>
      <c r="C387">
        <f t="shared" si="5"/>
        <v>5.7969999999999996E-5</v>
      </c>
      <c r="E387">
        <v>64.268000000000001</v>
      </c>
      <c r="G387">
        <v>63.783999999999999</v>
      </c>
      <c r="H387">
        <v>65.498000000000005</v>
      </c>
      <c r="I387">
        <v>65.212000000000003</v>
      </c>
      <c r="J387">
        <v>62.576000000000001</v>
      </c>
    </row>
    <row r="388" spans="1:10" x14ac:dyDescent="0.2">
      <c r="A388">
        <v>23</v>
      </c>
      <c r="B388">
        <v>59.67</v>
      </c>
      <c r="C388">
        <f t="shared" si="5"/>
        <v>5.9669999999999996E-5</v>
      </c>
      <c r="E388">
        <v>63.261000000000003</v>
      </c>
      <c r="G388">
        <v>62.863</v>
      </c>
      <c r="H388">
        <v>64.323999999999998</v>
      </c>
      <c r="I388">
        <v>64.147999999999996</v>
      </c>
      <c r="J388">
        <v>61.707000000000001</v>
      </c>
    </row>
    <row r="389" spans="1:10" x14ac:dyDescent="0.2">
      <c r="A389">
        <v>24</v>
      </c>
      <c r="B389">
        <v>61.44</v>
      </c>
      <c r="C389">
        <f t="shared" si="5"/>
        <v>6.1439999999999995E-5</v>
      </c>
      <c r="E389">
        <v>62.067999999999998</v>
      </c>
      <c r="G389">
        <v>61.841000000000001</v>
      </c>
      <c r="H389">
        <v>62.863</v>
      </c>
      <c r="I389">
        <v>62.878999999999998</v>
      </c>
      <c r="J389">
        <v>60.686999999999998</v>
      </c>
    </row>
    <row r="390" spans="1:10" x14ac:dyDescent="0.2">
      <c r="A390">
        <v>25</v>
      </c>
      <c r="B390">
        <v>63.28</v>
      </c>
      <c r="C390">
        <f t="shared" ref="C390:C453" si="6">B390*10^-6</f>
        <v>6.3280000000000004E-5</v>
      </c>
      <c r="E390">
        <v>60.738999999999997</v>
      </c>
      <c r="G390">
        <v>60.606000000000002</v>
      </c>
      <c r="H390">
        <v>61.375</v>
      </c>
      <c r="I390">
        <v>61.473999999999997</v>
      </c>
      <c r="J390">
        <v>59.500999999999998</v>
      </c>
    </row>
    <row r="391" spans="1:10" x14ac:dyDescent="0.2">
      <c r="A391">
        <v>26</v>
      </c>
      <c r="B391">
        <v>65.180000000000007</v>
      </c>
      <c r="C391">
        <f t="shared" si="6"/>
        <v>6.518000000000001E-5</v>
      </c>
      <c r="E391">
        <v>59.261000000000003</v>
      </c>
      <c r="G391">
        <v>59.271999999999998</v>
      </c>
      <c r="H391">
        <v>59.694000000000003</v>
      </c>
      <c r="I391">
        <v>59.877000000000002</v>
      </c>
      <c r="J391">
        <v>58.203000000000003</v>
      </c>
    </row>
    <row r="392" spans="1:10" x14ac:dyDescent="0.2">
      <c r="A392">
        <v>27</v>
      </c>
      <c r="B392">
        <v>67.150000000000006</v>
      </c>
      <c r="C392">
        <f t="shared" si="6"/>
        <v>6.7150000000000006E-5</v>
      </c>
      <c r="E392">
        <v>57.731999999999999</v>
      </c>
      <c r="G392">
        <v>57.814999999999998</v>
      </c>
      <c r="H392">
        <v>58.070999999999998</v>
      </c>
      <c r="I392">
        <v>58.246000000000002</v>
      </c>
      <c r="J392">
        <v>56.796999999999997</v>
      </c>
    </row>
    <row r="393" spans="1:10" x14ac:dyDescent="0.2">
      <c r="A393">
        <v>28</v>
      </c>
      <c r="B393">
        <v>69.19</v>
      </c>
      <c r="C393">
        <f t="shared" si="6"/>
        <v>6.9189999999999993E-5</v>
      </c>
      <c r="E393">
        <v>56.110999999999997</v>
      </c>
      <c r="G393">
        <v>56.298999999999999</v>
      </c>
      <c r="H393">
        <v>56.295999999999999</v>
      </c>
      <c r="I393">
        <v>56.539000000000001</v>
      </c>
      <c r="J393">
        <v>55.308999999999997</v>
      </c>
    </row>
    <row r="394" spans="1:10" x14ac:dyDescent="0.2">
      <c r="A394">
        <v>29</v>
      </c>
      <c r="B394">
        <v>71.290000000000006</v>
      </c>
      <c r="C394">
        <f t="shared" si="6"/>
        <v>7.1290000000000004E-5</v>
      </c>
      <c r="E394">
        <v>54.481000000000002</v>
      </c>
      <c r="G394">
        <v>54.704999999999998</v>
      </c>
      <c r="H394">
        <v>54.637999999999998</v>
      </c>
      <c r="I394">
        <v>54.831000000000003</v>
      </c>
      <c r="J394">
        <v>53.752000000000002</v>
      </c>
    </row>
    <row r="395" spans="1:10" x14ac:dyDescent="0.2">
      <c r="A395">
        <v>30</v>
      </c>
      <c r="B395">
        <v>73.45</v>
      </c>
      <c r="C395">
        <f t="shared" si="6"/>
        <v>7.3449999999999996E-5</v>
      </c>
      <c r="E395">
        <v>52.792999999999999</v>
      </c>
      <c r="G395">
        <v>53.100999999999999</v>
      </c>
      <c r="H395">
        <v>52.85</v>
      </c>
      <c r="I395">
        <v>53.052</v>
      </c>
      <c r="J395">
        <v>52.17</v>
      </c>
    </row>
    <row r="396" spans="1:10" x14ac:dyDescent="0.2">
      <c r="A396">
        <v>31</v>
      </c>
      <c r="B396">
        <v>75.67</v>
      </c>
      <c r="C396">
        <f t="shared" si="6"/>
        <v>7.5669999999999999E-5</v>
      </c>
      <c r="E396">
        <v>51.149000000000001</v>
      </c>
      <c r="G396">
        <v>51.463999999999999</v>
      </c>
      <c r="H396">
        <v>51.204000000000001</v>
      </c>
      <c r="I396">
        <v>51.341000000000001</v>
      </c>
      <c r="J396">
        <v>50.587000000000003</v>
      </c>
    </row>
    <row r="397" spans="1:10" x14ac:dyDescent="0.2">
      <c r="A397">
        <v>32</v>
      </c>
      <c r="B397">
        <v>77.959999999999994</v>
      </c>
      <c r="C397">
        <f t="shared" si="6"/>
        <v>7.7959999999999992E-5</v>
      </c>
      <c r="E397">
        <v>49.481999999999999</v>
      </c>
      <c r="G397">
        <v>49.856000000000002</v>
      </c>
      <c r="H397">
        <v>49.460999999999999</v>
      </c>
      <c r="I397">
        <v>49.606999999999999</v>
      </c>
      <c r="J397">
        <v>49.006</v>
      </c>
    </row>
    <row r="398" spans="1:10" x14ac:dyDescent="0.2">
      <c r="A398">
        <v>33</v>
      </c>
      <c r="B398">
        <v>80.31</v>
      </c>
      <c r="C398">
        <f t="shared" si="6"/>
        <v>8.0309999999999995E-5</v>
      </c>
      <c r="E398">
        <v>47.877000000000002</v>
      </c>
      <c r="G398">
        <v>48.243000000000002</v>
      </c>
      <c r="H398">
        <v>47.866</v>
      </c>
      <c r="I398">
        <v>47.951000000000001</v>
      </c>
      <c r="J398">
        <v>47.447000000000003</v>
      </c>
    </row>
    <row r="399" spans="1:10" x14ac:dyDescent="0.2">
      <c r="A399">
        <v>34</v>
      </c>
      <c r="B399">
        <v>82.71</v>
      </c>
      <c r="C399">
        <f t="shared" si="6"/>
        <v>8.2709999999999986E-5</v>
      </c>
      <c r="E399">
        <v>46.267000000000003</v>
      </c>
      <c r="G399">
        <v>46.661000000000001</v>
      </c>
      <c r="H399">
        <v>46.216999999999999</v>
      </c>
      <c r="I399">
        <v>46.284999999999997</v>
      </c>
      <c r="J399">
        <v>45.902999999999999</v>
      </c>
    </row>
    <row r="400" spans="1:10" x14ac:dyDescent="0.2">
      <c r="A400">
        <v>35</v>
      </c>
      <c r="B400">
        <v>85.17</v>
      </c>
      <c r="C400">
        <f t="shared" si="6"/>
        <v>8.5169999999999999E-5</v>
      </c>
      <c r="E400">
        <v>44.713999999999999</v>
      </c>
      <c r="G400">
        <v>45.107999999999997</v>
      </c>
      <c r="H400">
        <v>44.683999999999997</v>
      </c>
      <c r="I400">
        <v>44.68</v>
      </c>
      <c r="J400">
        <v>44.384</v>
      </c>
    </row>
    <row r="401" spans="1:10" x14ac:dyDescent="0.2">
      <c r="A401">
        <v>36</v>
      </c>
      <c r="B401">
        <v>87.69</v>
      </c>
      <c r="C401">
        <f t="shared" si="6"/>
        <v>8.7689999999999996E-5</v>
      </c>
      <c r="E401">
        <v>43.18</v>
      </c>
      <c r="G401">
        <v>43.581000000000003</v>
      </c>
      <c r="H401">
        <v>43.104999999999997</v>
      </c>
      <c r="I401">
        <v>43.110999999999997</v>
      </c>
      <c r="J401">
        <v>42.923000000000002</v>
      </c>
    </row>
    <row r="402" spans="1:10" x14ac:dyDescent="0.2">
      <c r="A402">
        <v>37</v>
      </c>
      <c r="B402">
        <v>90.26</v>
      </c>
      <c r="C402">
        <f t="shared" si="6"/>
        <v>9.0260000000000007E-5</v>
      </c>
      <c r="E402">
        <v>41.713999999999999</v>
      </c>
      <c r="G402">
        <v>42.116999999999997</v>
      </c>
      <c r="H402">
        <v>41.636000000000003</v>
      </c>
      <c r="I402">
        <v>41.598999999999997</v>
      </c>
      <c r="J402">
        <v>41.506</v>
      </c>
    </row>
    <row r="403" spans="1:10" x14ac:dyDescent="0.2">
      <c r="A403">
        <v>38</v>
      </c>
      <c r="B403">
        <v>92.89</v>
      </c>
      <c r="C403">
        <f t="shared" si="6"/>
        <v>9.289E-5</v>
      </c>
      <c r="E403">
        <v>40.287999999999997</v>
      </c>
      <c r="G403">
        <v>40.692999999999998</v>
      </c>
      <c r="H403">
        <v>40.186999999999998</v>
      </c>
      <c r="I403">
        <v>40.137999999999998</v>
      </c>
      <c r="J403">
        <v>40.134</v>
      </c>
    </row>
    <row r="404" spans="1:10" x14ac:dyDescent="0.2">
      <c r="A404">
        <v>39</v>
      </c>
      <c r="B404">
        <v>95.57</v>
      </c>
      <c r="C404">
        <f t="shared" si="6"/>
        <v>9.5569999999999995E-5</v>
      </c>
      <c r="E404">
        <v>38.917000000000002</v>
      </c>
      <c r="G404">
        <v>39.332999999999998</v>
      </c>
      <c r="H404">
        <v>38.805</v>
      </c>
      <c r="I404">
        <v>38.735999999999997</v>
      </c>
      <c r="J404">
        <v>38.795000000000002</v>
      </c>
    </row>
    <row r="405" spans="1:10" x14ac:dyDescent="0.2">
      <c r="A405">
        <v>40</v>
      </c>
      <c r="B405">
        <v>98.3</v>
      </c>
      <c r="C405">
        <f t="shared" si="6"/>
        <v>9.8299999999999991E-5</v>
      </c>
      <c r="E405">
        <v>37.591000000000001</v>
      </c>
      <c r="G405">
        <v>37.994999999999997</v>
      </c>
      <c r="H405">
        <v>37.46</v>
      </c>
      <c r="I405">
        <v>37.393000000000001</v>
      </c>
      <c r="J405">
        <v>37.515999999999998</v>
      </c>
    </row>
    <row r="406" spans="1:10" x14ac:dyDescent="0.2">
      <c r="A406">
        <v>41</v>
      </c>
      <c r="B406">
        <v>101.09</v>
      </c>
      <c r="C406">
        <f t="shared" si="6"/>
        <v>1.0109E-4</v>
      </c>
      <c r="E406">
        <v>36.313000000000002</v>
      </c>
      <c r="G406">
        <v>36.741</v>
      </c>
      <c r="H406">
        <v>36.164999999999999</v>
      </c>
      <c r="I406">
        <v>36.073</v>
      </c>
      <c r="J406">
        <v>36.274000000000001</v>
      </c>
    </row>
    <row r="407" spans="1:10" x14ac:dyDescent="0.2">
      <c r="A407">
        <v>42</v>
      </c>
      <c r="B407">
        <v>103.92</v>
      </c>
      <c r="C407">
        <f t="shared" si="6"/>
        <v>1.0391999999999999E-4</v>
      </c>
      <c r="E407">
        <v>35.085000000000001</v>
      </c>
      <c r="G407">
        <v>35.491</v>
      </c>
      <c r="H407">
        <v>34.938000000000002</v>
      </c>
      <c r="I407">
        <v>34.832000000000001</v>
      </c>
      <c r="J407">
        <v>35.081000000000003</v>
      </c>
    </row>
    <row r="408" spans="1:10" x14ac:dyDescent="0.2">
      <c r="A408">
        <v>43</v>
      </c>
      <c r="B408">
        <v>106.8</v>
      </c>
      <c r="C408">
        <f t="shared" si="6"/>
        <v>1.0679999999999999E-4</v>
      </c>
      <c r="E408">
        <v>33.895000000000003</v>
      </c>
      <c r="G408">
        <v>34.326999999999998</v>
      </c>
      <c r="H408">
        <v>33.725999999999999</v>
      </c>
      <c r="I408">
        <v>33.625999999999998</v>
      </c>
      <c r="J408">
        <v>33.902000000000001</v>
      </c>
    </row>
    <row r="409" spans="1:10" x14ac:dyDescent="0.2">
      <c r="A409">
        <v>44</v>
      </c>
      <c r="B409">
        <v>109.72</v>
      </c>
      <c r="C409">
        <f t="shared" si="6"/>
        <v>1.0972E-4</v>
      </c>
      <c r="E409">
        <v>32.758000000000003</v>
      </c>
      <c r="G409">
        <v>33.173999999999999</v>
      </c>
      <c r="H409">
        <v>32.606000000000002</v>
      </c>
      <c r="I409">
        <v>32.499000000000002</v>
      </c>
      <c r="J409">
        <v>32.753</v>
      </c>
    </row>
    <row r="410" spans="1:10" x14ac:dyDescent="0.2">
      <c r="A410">
        <v>45</v>
      </c>
      <c r="B410">
        <v>112.69</v>
      </c>
      <c r="C410">
        <f t="shared" si="6"/>
        <v>1.1268999999999999E-4</v>
      </c>
      <c r="E410">
        <v>31.643999999999998</v>
      </c>
      <c r="G410">
        <v>32.097000000000001</v>
      </c>
      <c r="H410">
        <v>31.483000000000001</v>
      </c>
      <c r="I410">
        <v>31.359000000000002</v>
      </c>
      <c r="J410">
        <v>31.638999999999999</v>
      </c>
    </row>
    <row r="411" spans="1:10" x14ac:dyDescent="0.2">
      <c r="A411">
        <v>46</v>
      </c>
      <c r="B411">
        <v>115.7</v>
      </c>
      <c r="C411">
        <f t="shared" si="6"/>
        <v>1.1569999999999999E-4</v>
      </c>
      <c r="E411">
        <v>30.588000000000001</v>
      </c>
      <c r="G411">
        <v>31.033000000000001</v>
      </c>
      <c r="H411">
        <v>30.454999999999998</v>
      </c>
      <c r="I411">
        <v>30.311</v>
      </c>
      <c r="J411">
        <v>30.553000000000001</v>
      </c>
    </row>
    <row r="412" spans="1:10" x14ac:dyDescent="0.2">
      <c r="A412">
        <v>47</v>
      </c>
      <c r="B412">
        <v>118.76</v>
      </c>
      <c r="C412">
        <f t="shared" si="6"/>
        <v>1.1875999999999999E-4</v>
      </c>
      <c r="E412">
        <v>29.556999999999999</v>
      </c>
      <c r="G412">
        <v>30.033999999999999</v>
      </c>
      <c r="H412">
        <v>29.416</v>
      </c>
      <c r="I412">
        <v>29.279</v>
      </c>
      <c r="J412">
        <v>29.497</v>
      </c>
    </row>
    <row r="413" spans="1:10" x14ac:dyDescent="0.2">
      <c r="A413">
        <v>48</v>
      </c>
      <c r="B413">
        <v>121.85</v>
      </c>
      <c r="C413">
        <f t="shared" si="6"/>
        <v>1.2184999999999999E-4</v>
      </c>
      <c r="E413">
        <v>28.602</v>
      </c>
      <c r="G413">
        <v>29.073</v>
      </c>
      <c r="H413">
        <v>28.498000000000001</v>
      </c>
      <c r="I413">
        <v>28.331</v>
      </c>
      <c r="J413">
        <v>28.504999999999999</v>
      </c>
    </row>
    <row r="414" spans="1:10" x14ac:dyDescent="0.2">
      <c r="A414">
        <v>49</v>
      </c>
      <c r="B414">
        <v>124.99</v>
      </c>
      <c r="C414">
        <f t="shared" si="6"/>
        <v>1.2498999999999998E-4</v>
      </c>
      <c r="E414">
        <v>27.664000000000001</v>
      </c>
      <c r="G414">
        <v>28.15</v>
      </c>
      <c r="H414">
        <v>27.536000000000001</v>
      </c>
      <c r="I414">
        <v>27.395</v>
      </c>
      <c r="J414">
        <v>27.574000000000002</v>
      </c>
    </row>
    <row r="415" spans="1:10" x14ac:dyDescent="0.2">
      <c r="A415">
        <v>50</v>
      </c>
      <c r="B415">
        <v>128.16</v>
      </c>
      <c r="C415">
        <f t="shared" si="6"/>
        <v>1.2815999999999999E-4</v>
      </c>
      <c r="E415">
        <v>26.794</v>
      </c>
      <c r="G415">
        <v>27.265999999999998</v>
      </c>
      <c r="H415">
        <v>26.690999999999999</v>
      </c>
      <c r="I415">
        <v>26.51</v>
      </c>
      <c r="J415">
        <v>26.71</v>
      </c>
    </row>
    <row r="416" spans="1:10" x14ac:dyDescent="0.2">
      <c r="A416">
        <v>51</v>
      </c>
      <c r="B416">
        <v>131.37</v>
      </c>
      <c r="C416">
        <f t="shared" si="6"/>
        <v>1.3137000000000001E-4</v>
      </c>
      <c r="E416">
        <v>25.952000000000002</v>
      </c>
      <c r="G416">
        <v>26.417000000000002</v>
      </c>
      <c r="H416">
        <v>25.821000000000002</v>
      </c>
      <c r="I416">
        <v>25.655999999999999</v>
      </c>
      <c r="J416">
        <v>25.916</v>
      </c>
    </row>
    <row r="417" spans="1:10" x14ac:dyDescent="0.2">
      <c r="A417">
        <v>52</v>
      </c>
      <c r="B417">
        <v>134.61000000000001</v>
      </c>
      <c r="C417">
        <f t="shared" si="6"/>
        <v>1.3461000000000001E-4</v>
      </c>
      <c r="E417">
        <v>25.164999999999999</v>
      </c>
      <c r="G417">
        <v>25.619</v>
      </c>
      <c r="H417">
        <v>25.050999999999998</v>
      </c>
      <c r="I417">
        <v>24.843</v>
      </c>
      <c r="J417">
        <v>25.149000000000001</v>
      </c>
    </row>
    <row r="418" spans="1:10" x14ac:dyDescent="0.2">
      <c r="A418">
        <v>53</v>
      </c>
      <c r="B418">
        <v>137.88999999999999</v>
      </c>
      <c r="C418">
        <f t="shared" si="6"/>
        <v>1.3788999999999997E-4</v>
      </c>
      <c r="E418">
        <v>24.411000000000001</v>
      </c>
      <c r="G418">
        <v>24.821000000000002</v>
      </c>
      <c r="H418">
        <v>24.273</v>
      </c>
      <c r="I418">
        <v>24.074999999999999</v>
      </c>
      <c r="J418">
        <v>24.474</v>
      </c>
    </row>
    <row r="419" spans="1:10" x14ac:dyDescent="0.2">
      <c r="A419">
        <v>54</v>
      </c>
      <c r="B419">
        <v>141.19</v>
      </c>
      <c r="C419">
        <f t="shared" si="6"/>
        <v>1.4118999999999999E-4</v>
      </c>
      <c r="E419">
        <v>23.696999999999999</v>
      </c>
      <c r="G419">
        <v>24.087</v>
      </c>
      <c r="H419">
        <v>23.536999999999999</v>
      </c>
      <c r="I419">
        <v>23.334</v>
      </c>
      <c r="J419">
        <v>23.831</v>
      </c>
    </row>
    <row r="420" spans="1:10" x14ac:dyDescent="0.2">
      <c r="A420">
        <v>55</v>
      </c>
      <c r="B420">
        <v>144.53</v>
      </c>
      <c r="C420">
        <f t="shared" si="6"/>
        <v>1.4453E-4</v>
      </c>
      <c r="E420">
        <v>23.016999999999999</v>
      </c>
      <c r="G420">
        <v>23.349</v>
      </c>
      <c r="H420">
        <v>22.841000000000001</v>
      </c>
      <c r="I420">
        <v>22.638999999999999</v>
      </c>
      <c r="J420">
        <v>23.24</v>
      </c>
    </row>
    <row r="421" spans="1:10" x14ac:dyDescent="0.2">
      <c r="A421">
        <v>56</v>
      </c>
      <c r="B421">
        <v>147.9</v>
      </c>
      <c r="C421">
        <f t="shared" si="6"/>
        <v>1.4789999999999999E-4</v>
      </c>
      <c r="E421">
        <v>22.361000000000001</v>
      </c>
      <c r="G421">
        <v>22.68</v>
      </c>
      <c r="H421">
        <v>22.152000000000001</v>
      </c>
      <c r="I421">
        <v>21.951000000000001</v>
      </c>
      <c r="J421">
        <v>22.661999999999999</v>
      </c>
    </row>
    <row r="422" spans="1:10" x14ac:dyDescent="0.2">
      <c r="A422">
        <v>57</v>
      </c>
      <c r="B422">
        <v>151.30000000000001</v>
      </c>
      <c r="C422">
        <f t="shared" si="6"/>
        <v>1.5129999999999999E-4</v>
      </c>
      <c r="E422">
        <v>21.734999999999999</v>
      </c>
      <c r="G422">
        <v>22.013000000000002</v>
      </c>
      <c r="H422">
        <v>21.533000000000001</v>
      </c>
      <c r="I422">
        <v>21.295999999999999</v>
      </c>
      <c r="J422">
        <v>22.097999999999999</v>
      </c>
    </row>
    <row r="423" spans="1:10" x14ac:dyDescent="0.2">
      <c r="A423">
        <v>58</v>
      </c>
      <c r="B423">
        <v>154.72</v>
      </c>
      <c r="C423">
        <f t="shared" si="6"/>
        <v>1.5471999999999998E-4</v>
      </c>
      <c r="E423">
        <v>21.114999999999998</v>
      </c>
      <c r="G423">
        <v>21.390999999999998</v>
      </c>
      <c r="H423">
        <v>20.884</v>
      </c>
      <c r="I423">
        <v>20.664999999999999</v>
      </c>
      <c r="J423">
        <v>21.52</v>
      </c>
    </row>
    <row r="424" spans="1:10" x14ac:dyDescent="0.2">
      <c r="A424">
        <v>59</v>
      </c>
      <c r="B424">
        <v>158.16</v>
      </c>
      <c r="C424">
        <f t="shared" si="6"/>
        <v>1.5815999999999999E-4</v>
      </c>
      <c r="E424">
        <v>20.533999999999999</v>
      </c>
      <c r="G424">
        <v>20.783999999999999</v>
      </c>
      <c r="H424">
        <v>20.309999999999999</v>
      </c>
      <c r="I424">
        <v>20.103999999999999</v>
      </c>
      <c r="J424">
        <v>20.937999999999999</v>
      </c>
    </row>
    <row r="425" spans="1:10" x14ac:dyDescent="0.2">
      <c r="A425">
        <v>60</v>
      </c>
      <c r="B425">
        <v>161.63</v>
      </c>
      <c r="C425">
        <f t="shared" si="6"/>
        <v>1.6162999999999998E-4</v>
      </c>
      <c r="E425">
        <v>19.963999999999999</v>
      </c>
      <c r="G425">
        <v>20.202000000000002</v>
      </c>
      <c r="H425">
        <v>19.725000000000001</v>
      </c>
      <c r="I425">
        <v>19.544</v>
      </c>
      <c r="J425">
        <v>20.387</v>
      </c>
    </row>
    <row r="426" spans="1:10" x14ac:dyDescent="0.2">
      <c r="A426">
        <v>61</v>
      </c>
      <c r="B426">
        <v>165.12</v>
      </c>
      <c r="C426">
        <f t="shared" si="6"/>
        <v>1.6511999999999999E-4</v>
      </c>
      <c r="E426">
        <v>19.408999999999999</v>
      </c>
      <c r="G426">
        <v>19.649000000000001</v>
      </c>
      <c r="H426">
        <v>19.190000000000001</v>
      </c>
      <c r="I426">
        <v>18.984000000000002</v>
      </c>
      <c r="J426">
        <v>19.815000000000001</v>
      </c>
    </row>
    <row r="427" spans="1:10" x14ac:dyDescent="0.2">
      <c r="A427">
        <v>62</v>
      </c>
      <c r="B427">
        <v>168.63</v>
      </c>
      <c r="C427">
        <f t="shared" si="6"/>
        <v>1.6862999999999999E-4</v>
      </c>
      <c r="E427">
        <v>18.872</v>
      </c>
      <c r="G427">
        <v>19.11</v>
      </c>
      <c r="H427">
        <v>18.661999999999999</v>
      </c>
      <c r="I427">
        <v>18.45</v>
      </c>
      <c r="J427">
        <v>19.265999999999998</v>
      </c>
    </row>
    <row r="428" spans="1:10" x14ac:dyDescent="0.2">
      <c r="A428">
        <v>63</v>
      </c>
      <c r="B428">
        <v>172.16</v>
      </c>
      <c r="C428">
        <f t="shared" si="6"/>
        <v>1.7215999999999998E-4</v>
      </c>
      <c r="E428">
        <v>18.355</v>
      </c>
      <c r="G428">
        <v>18.608000000000001</v>
      </c>
      <c r="H428">
        <v>18.154</v>
      </c>
      <c r="I428">
        <v>17.922000000000001</v>
      </c>
      <c r="J428">
        <v>18.733000000000001</v>
      </c>
    </row>
    <row r="429" spans="1:10" x14ac:dyDescent="0.2">
      <c r="A429">
        <v>64</v>
      </c>
      <c r="B429">
        <v>175.7</v>
      </c>
      <c r="C429">
        <f t="shared" si="6"/>
        <v>1.7569999999999999E-4</v>
      </c>
      <c r="E429">
        <v>17.864000000000001</v>
      </c>
      <c r="G429">
        <v>18.103999999999999</v>
      </c>
      <c r="H429">
        <v>17.675999999999998</v>
      </c>
      <c r="I429">
        <v>17.452000000000002</v>
      </c>
      <c r="J429">
        <v>18.222000000000001</v>
      </c>
    </row>
    <row r="430" spans="1:10" x14ac:dyDescent="0.2">
      <c r="A430">
        <v>65</v>
      </c>
      <c r="B430">
        <v>179.26</v>
      </c>
      <c r="C430">
        <f t="shared" si="6"/>
        <v>1.7925999999999999E-4</v>
      </c>
      <c r="E430">
        <v>17.391999999999999</v>
      </c>
      <c r="G430">
        <v>17.634</v>
      </c>
      <c r="H430">
        <v>17.202999999999999</v>
      </c>
      <c r="I430">
        <v>16.991</v>
      </c>
      <c r="J430">
        <v>17.742000000000001</v>
      </c>
    </row>
    <row r="431" spans="1:10" x14ac:dyDescent="0.2">
      <c r="A431">
        <v>66</v>
      </c>
      <c r="B431">
        <v>182.83</v>
      </c>
      <c r="C431">
        <f t="shared" si="6"/>
        <v>1.8283000000000001E-4</v>
      </c>
      <c r="E431">
        <v>16.943999999999999</v>
      </c>
      <c r="G431">
        <v>17.189</v>
      </c>
      <c r="H431">
        <v>16.771999999999998</v>
      </c>
      <c r="I431">
        <v>16.539000000000001</v>
      </c>
      <c r="J431">
        <v>17.274000000000001</v>
      </c>
    </row>
    <row r="432" spans="1:10" x14ac:dyDescent="0.2">
      <c r="A432">
        <v>67</v>
      </c>
      <c r="B432">
        <v>186.42</v>
      </c>
      <c r="C432">
        <f t="shared" si="6"/>
        <v>1.8641999999999997E-4</v>
      </c>
      <c r="E432">
        <v>16.510999999999999</v>
      </c>
      <c r="G432">
        <v>16.753</v>
      </c>
      <c r="H432">
        <v>16.347999999999999</v>
      </c>
      <c r="I432">
        <v>16.106999999999999</v>
      </c>
      <c r="J432">
        <v>16.835999999999999</v>
      </c>
    </row>
    <row r="433" spans="1:10" x14ac:dyDescent="0.2">
      <c r="A433">
        <v>68</v>
      </c>
      <c r="B433">
        <v>190.02</v>
      </c>
      <c r="C433">
        <f t="shared" si="6"/>
        <v>1.9002E-4</v>
      </c>
      <c r="E433">
        <v>16.088999999999999</v>
      </c>
      <c r="G433">
        <v>16.335999999999999</v>
      </c>
      <c r="H433">
        <v>15.926</v>
      </c>
      <c r="I433">
        <v>15.686999999999999</v>
      </c>
      <c r="J433">
        <v>16.405999999999999</v>
      </c>
    </row>
    <row r="434" spans="1:10" x14ac:dyDescent="0.2">
      <c r="A434">
        <v>69</v>
      </c>
      <c r="B434">
        <v>193.62</v>
      </c>
      <c r="C434">
        <f t="shared" si="6"/>
        <v>1.9362000000000001E-4</v>
      </c>
      <c r="E434">
        <v>15.691000000000001</v>
      </c>
      <c r="G434">
        <v>15.932</v>
      </c>
      <c r="H434">
        <v>15.541</v>
      </c>
      <c r="I434">
        <v>15.297000000000001</v>
      </c>
      <c r="J434">
        <v>15.993</v>
      </c>
    </row>
    <row r="435" spans="1:10" x14ac:dyDescent="0.2">
      <c r="A435">
        <v>70</v>
      </c>
      <c r="B435">
        <v>197.24</v>
      </c>
      <c r="C435">
        <f t="shared" si="6"/>
        <v>1.9724E-4</v>
      </c>
      <c r="E435">
        <v>15.31</v>
      </c>
      <c r="G435">
        <v>15.542999999999999</v>
      </c>
      <c r="H435">
        <v>15.163</v>
      </c>
      <c r="I435">
        <v>14.923999999999999</v>
      </c>
      <c r="J435">
        <v>15.609</v>
      </c>
    </row>
    <row r="436" spans="1:10" x14ac:dyDescent="0.2">
      <c r="A436">
        <v>71</v>
      </c>
      <c r="B436">
        <v>200.86</v>
      </c>
      <c r="C436">
        <f t="shared" si="6"/>
        <v>2.0086E-4</v>
      </c>
      <c r="E436">
        <v>14.943</v>
      </c>
      <c r="G436">
        <v>15.183999999999999</v>
      </c>
      <c r="H436">
        <v>14.795999999999999</v>
      </c>
      <c r="I436">
        <v>14.555999999999999</v>
      </c>
      <c r="J436">
        <v>15.234999999999999</v>
      </c>
    </row>
    <row r="437" spans="1:10" x14ac:dyDescent="0.2">
      <c r="A437">
        <v>72</v>
      </c>
      <c r="B437">
        <v>204.49</v>
      </c>
      <c r="C437">
        <f t="shared" si="6"/>
        <v>2.0448999999999999E-4</v>
      </c>
      <c r="E437">
        <v>14.589</v>
      </c>
      <c r="G437">
        <v>14.821999999999999</v>
      </c>
      <c r="H437">
        <v>14.461</v>
      </c>
      <c r="I437">
        <v>14.204000000000001</v>
      </c>
      <c r="J437">
        <v>14.871</v>
      </c>
    </row>
    <row r="438" spans="1:10" x14ac:dyDescent="0.2">
      <c r="A438">
        <v>73</v>
      </c>
      <c r="B438">
        <v>208.12</v>
      </c>
      <c r="C438">
        <f t="shared" si="6"/>
        <v>2.0812000000000001E-4</v>
      </c>
      <c r="E438">
        <v>14.247999999999999</v>
      </c>
      <c r="G438">
        <v>14.475</v>
      </c>
      <c r="H438">
        <v>14.125999999999999</v>
      </c>
      <c r="I438">
        <v>13.867000000000001</v>
      </c>
      <c r="J438">
        <v>14.525</v>
      </c>
    </row>
    <row r="439" spans="1:10" x14ac:dyDescent="0.2">
      <c r="A439">
        <v>74</v>
      </c>
      <c r="B439">
        <v>211.75</v>
      </c>
      <c r="C439">
        <f t="shared" si="6"/>
        <v>2.1175E-4</v>
      </c>
      <c r="E439">
        <v>13.923999999999999</v>
      </c>
      <c r="G439">
        <v>14.145</v>
      </c>
      <c r="H439">
        <v>13.813000000000001</v>
      </c>
      <c r="I439">
        <v>13.547000000000001</v>
      </c>
      <c r="J439">
        <v>14.193</v>
      </c>
    </row>
    <row r="440" spans="1:10" x14ac:dyDescent="0.2">
      <c r="A440">
        <v>75</v>
      </c>
      <c r="B440">
        <v>215.38</v>
      </c>
      <c r="C440">
        <f t="shared" si="6"/>
        <v>2.1537999999999999E-4</v>
      </c>
      <c r="E440">
        <v>13.616</v>
      </c>
      <c r="G440">
        <v>13.824999999999999</v>
      </c>
      <c r="H440">
        <v>13.513</v>
      </c>
      <c r="I440">
        <v>13.25</v>
      </c>
      <c r="J440">
        <v>13.875999999999999</v>
      </c>
    </row>
    <row r="441" spans="1:10" x14ac:dyDescent="0.2">
      <c r="A441">
        <v>76</v>
      </c>
      <c r="B441">
        <v>219.02</v>
      </c>
      <c r="C441">
        <f t="shared" si="6"/>
        <v>2.1902E-4</v>
      </c>
      <c r="E441">
        <v>13.318</v>
      </c>
      <c r="G441">
        <v>13.52</v>
      </c>
      <c r="H441">
        <v>13.218999999999999</v>
      </c>
      <c r="I441">
        <v>12.952</v>
      </c>
      <c r="J441">
        <v>13.581</v>
      </c>
    </row>
    <row r="442" spans="1:10" x14ac:dyDescent="0.2">
      <c r="A442">
        <v>77</v>
      </c>
      <c r="B442">
        <v>222.65</v>
      </c>
      <c r="C442">
        <f t="shared" si="6"/>
        <v>2.2264999999999999E-4</v>
      </c>
      <c r="E442">
        <v>13.03</v>
      </c>
      <c r="G442">
        <v>13.226000000000001</v>
      </c>
      <c r="H442">
        <v>12.933999999999999</v>
      </c>
      <c r="I442">
        <v>12.663</v>
      </c>
      <c r="J442">
        <v>13.297000000000001</v>
      </c>
    </row>
    <row r="443" spans="1:10" x14ac:dyDescent="0.2">
      <c r="A443">
        <v>78</v>
      </c>
      <c r="B443">
        <v>226.27</v>
      </c>
      <c r="C443">
        <f t="shared" si="6"/>
        <v>2.2626999999999999E-4</v>
      </c>
      <c r="E443">
        <v>12.752000000000001</v>
      </c>
      <c r="G443">
        <v>12.936999999999999</v>
      </c>
      <c r="H443">
        <v>12.656000000000001</v>
      </c>
      <c r="I443">
        <v>12.388999999999999</v>
      </c>
      <c r="J443">
        <v>13.028</v>
      </c>
    </row>
    <row r="444" spans="1:10" x14ac:dyDescent="0.2">
      <c r="A444">
        <v>79</v>
      </c>
      <c r="B444">
        <v>229.9</v>
      </c>
      <c r="C444">
        <f t="shared" si="6"/>
        <v>2.299E-4</v>
      </c>
      <c r="E444">
        <v>12.492000000000001</v>
      </c>
      <c r="G444">
        <v>12.667</v>
      </c>
      <c r="H444">
        <v>12.4</v>
      </c>
      <c r="I444">
        <v>12.125999999999999</v>
      </c>
      <c r="J444">
        <v>12.778</v>
      </c>
    </row>
    <row r="445" spans="1:10" x14ac:dyDescent="0.2">
      <c r="A445">
        <v>80</v>
      </c>
      <c r="B445">
        <v>233.51</v>
      </c>
      <c r="C445">
        <f t="shared" si="6"/>
        <v>2.3350999999999998E-4</v>
      </c>
      <c r="E445">
        <v>12.241</v>
      </c>
      <c r="G445">
        <v>12.403</v>
      </c>
      <c r="H445">
        <v>12.151999999999999</v>
      </c>
      <c r="I445">
        <v>11.872999999999999</v>
      </c>
      <c r="J445">
        <v>12.536</v>
      </c>
    </row>
    <row r="446" spans="1:10" x14ac:dyDescent="0.2">
      <c r="A446">
        <v>81</v>
      </c>
      <c r="B446">
        <v>237.12</v>
      </c>
      <c r="C446">
        <f t="shared" si="6"/>
        <v>2.3712000000000001E-4</v>
      </c>
      <c r="E446">
        <v>11.992000000000001</v>
      </c>
      <c r="G446">
        <v>12.147</v>
      </c>
      <c r="H446">
        <v>11.907</v>
      </c>
      <c r="I446">
        <v>11.632</v>
      </c>
      <c r="J446">
        <v>12.282999999999999</v>
      </c>
    </row>
    <row r="447" spans="1:10" x14ac:dyDescent="0.2">
      <c r="A447">
        <v>82</v>
      </c>
      <c r="B447">
        <v>240.73</v>
      </c>
      <c r="C447">
        <f t="shared" si="6"/>
        <v>2.4072999999999998E-4</v>
      </c>
      <c r="E447">
        <v>11.750999999999999</v>
      </c>
      <c r="G447">
        <v>11.901999999999999</v>
      </c>
      <c r="H447">
        <v>11.676</v>
      </c>
      <c r="I447">
        <v>11.391999999999999</v>
      </c>
      <c r="J447">
        <v>12.032999999999999</v>
      </c>
    </row>
    <row r="448" spans="1:10" x14ac:dyDescent="0.2">
      <c r="A448">
        <v>83</v>
      </c>
      <c r="B448">
        <v>244.32</v>
      </c>
      <c r="C448">
        <f t="shared" si="6"/>
        <v>2.4431999999999996E-4</v>
      </c>
      <c r="E448">
        <v>11.52</v>
      </c>
      <c r="G448">
        <v>11.67</v>
      </c>
      <c r="H448">
        <v>11.452999999999999</v>
      </c>
      <c r="I448">
        <v>11.162000000000001</v>
      </c>
      <c r="J448">
        <v>11.795</v>
      </c>
    </row>
    <row r="449" spans="1:10" x14ac:dyDescent="0.2">
      <c r="A449">
        <v>84</v>
      </c>
      <c r="B449">
        <v>247.9</v>
      </c>
      <c r="C449">
        <f t="shared" si="6"/>
        <v>2.4790000000000001E-4</v>
      </c>
      <c r="E449">
        <v>11.291</v>
      </c>
      <c r="G449">
        <v>11.445</v>
      </c>
      <c r="H449">
        <v>11.238</v>
      </c>
      <c r="I449">
        <v>10.945</v>
      </c>
      <c r="J449">
        <v>11.538</v>
      </c>
    </row>
    <row r="450" spans="1:10" x14ac:dyDescent="0.2">
      <c r="A450">
        <v>85</v>
      </c>
      <c r="B450">
        <v>251.47</v>
      </c>
      <c r="C450">
        <f t="shared" si="6"/>
        <v>2.5147E-4</v>
      </c>
      <c r="E450">
        <v>11.068</v>
      </c>
      <c r="G450">
        <v>11.226000000000001</v>
      </c>
      <c r="H450">
        <v>11.023999999999999</v>
      </c>
      <c r="I450">
        <v>10.736000000000001</v>
      </c>
      <c r="J450">
        <v>11.285</v>
      </c>
    </row>
    <row r="451" spans="1:10" x14ac:dyDescent="0.2">
      <c r="A451">
        <v>86</v>
      </c>
      <c r="B451">
        <v>255.03</v>
      </c>
      <c r="C451">
        <f t="shared" si="6"/>
        <v>2.5503E-4</v>
      </c>
      <c r="E451">
        <v>10.853999999999999</v>
      </c>
      <c r="G451">
        <v>11.010999999999999</v>
      </c>
      <c r="H451">
        <v>10.821</v>
      </c>
      <c r="I451">
        <v>10.532999999999999</v>
      </c>
      <c r="J451">
        <v>11.051</v>
      </c>
    </row>
    <row r="452" spans="1:10" x14ac:dyDescent="0.2">
      <c r="A452">
        <v>87</v>
      </c>
      <c r="B452">
        <v>258.57</v>
      </c>
      <c r="C452">
        <f t="shared" si="6"/>
        <v>2.5856999999999996E-4</v>
      </c>
      <c r="E452">
        <v>10.653</v>
      </c>
      <c r="G452">
        <v>10.808</v>
      </c>
      <c r="H452">
        <v>10.619</v>
      </c>
      <c r="I452">
        <v>10.339</v>
      </c>
      <c r="J452">
        <v>10.845000000000001</v>
      </c>
    </row>
    <row r="453" spans="1:10" x14ac:dyDescent="0.2">
      <c r="A453">
        <v>88</v>
      </c>
      <c r="B453">
        <v>262.08999999999997</v>
      </c>
      <c r="C453">
        <f t="shared" si="6"/>
        <v>2.6208999999999998E-4</v>
      </c>
      <c r="E453">
        <v>10.468</v>
      </c>
      <c r="G453">
        <v>10.619</v>
      </c>
      <c r="H453">
        <v>10.436</v>
      </c>
      <c r="I453">
        <v>10.145</v>
      </c>
      <c r="J453">
        <v>10.672000000000001</v>
      </c>
    </row>
    <row r="454" spans="1:10" x14ac:dyDescent="0.2">
      <c r="A454">
        <v>89</v>
      </c>
      <c r="B454">
        <v>265.60000000000002</v>
      </c>
      <c r="C454">
        <f t="shared" ref="C454:C517" si="7">B454*10^-6</f>
        <v>2.656E-4</v>
      </c>
      <c r="E454">
        <v>10.292999999999999</v>
      </c>
      <c r="G454">
        <v>10.425000000000001</v>
      </c>
      <c r="H454">
        <v>10.257999999999999</v>
      </c>
      <c r="I454">
        <v>9.9640000000000004</v>
      </c>
      <c r="J454">
        <v>10.526</v>
      </c>
    </row>
    <row r="455" spans="1:10" x14ac:dyDescent="0.2">
      <c r="A455">
        <v>90</v>
      </c>
      <c r="B455">
        <v>269.08999999999997</v>
      </c>
      <c r="C455">
        <f t="shared" si="7"/>
        <v>2.6908999999999999E-4</v>
      </c>
      <c r="E455">
        <v>10.132999999999999</v>
      </c>
      <c r="G455">
        <v>10.242000000000001</v>
      </c>
      <c r="H455">
        <v>10.085000000000001</v>
      </c>
      <c r="I455">
        <v>9.7899999999999991</v>
      </c>
      <c r="J455">
        <v>10.414999999999999</v>
      </c>
    </row>
    <row r="456" spans="1:10" x14ac:dyDescent="0.2">
      <c r="A456">
        <v>91</v>
      </c>
      <c r="B456">
        <v>272.57</v>
      </c>
      <c r="C456">
        <f t="shared" si="7"/>
        <v>2.7256999999999997E-4</v>
      </c>
      <c r="E456">
        <v>9.9740000000000002</v>
      </c>
      <c r="G456">
        <v>10.069000000000001</v>
      </c>
      <c r="H456">
        <v>9.9109999999999996</v>
      </c>
      <c r="I456">
        <v>9.6240000000000006</v>
      </c>
      <c r="J456">
        <v>10.294</v>
      </c>
    </row>
    <row r="457" spans="1:10" x14ac:dyDescent="0.2">
      <c r="A457">
        <v>92</v>
      </c>
      <c r="B457">
        <v>276.02</v>
      </c>
      <c r="C457">
        <f t="shared" si="7"/>
        <v>2.7601999999999998E-4</v>
      </c>
      <c r="E457">
        <v>9.8079999999999998</v>
      </c>
      <c r="G457">
        <v>9.8960000000000008</v>
      </c>
      <c r="H457">
        <v>9.7520000000000007</v>
      </c>
      <c r="I457">
        <v>9.4550000000000001</v>
      </c>
      <c r="J457">
        <v>10.130000000000001</v>
      </c>
    </row>
    <row r="458" spans="1:10" x14ac:dyDescent="0.2">
      <c r="A458">
        <v>93</v>
      </c>
      <c r="B458">
        <v>279.45</v>
      </c>
      <c r="C458">
        <f t="shared" si="7"/>
        <v>2.7944999999999999E-4</v>
      </c>
      <c r="E458">
        <v>9.6430000000000007</v>
      </c>
      <c r="G458">
        <v>9.7330000000000005</v>
      </c>
      <c r="H458">
        <v>9.593</v>
      </c>
      <c r="I458">
        <v>9.298</v>
      </c>
      <c r="J458">
        <v>9.9459999999999997</v>
      </c>
    </row>
    <row r="459" spans="1:10" x14ac:dyDescent="0.2">
      <c r="A459">
        <v>94</v>
      </c>
      <c r="B459">
        <v>282.86</v>
      </c>
      <c r="C459">
        <f t="shared" si="7"/>
        <v>2.8286000000000001E-4</v>
      </c>
      <c r="E459">
        <v>9.4849999999999994</v>
      </c>
      <c r="G459">
        <v>9.5749999999999993</v>
      </c>
      <c r="H459">
        <v>9.4499999999999993</v>
      </c>
      <c r="I459">
        <v>9.1460000000000008</v>
      </c>
      <c r="J459">
        <v>9.7669999999999995</v>
      </c>
    </row>
    <row r="460" spans="1:10" x14ac:dyDescent="0.2">
      <c r="A460">
        <v>95</v>
      </c>
      <c r="B460">
        <v>286.24</v>
      </c>
      <c r="C460">
        <f t="shared" si="7"/>
        <v>2.8624E-4</v>
      </c>
      <c r="E460">
        <v>9.33</v>
      </c>
      <c r="G460">
        <v>9.4190000000000005</v>
      </c>
      <c r="H460">
        <v>9.3019999999999996</v>
      </c>
      <c r="I460">
        <v>8.9979999999999993</v>
      </c>
      <c r="J460">
        <v>9.6010000000000009</v>
      </c>
    </row>
    <row r="461" spans="1:10" x14ac:dyDescent="0.2">
      <c r="A461">
        <v>96</v>
      </c>
      <c r="B461">
        <v>289.61</v>
      </c>
      <c r="C461">
        <f t="shared" si="7"/>
        <v>2.8960999999999999E-4</v>
      </c>
      <c r="E461">
        <v>9.1760000000000002</v>
      </c>
      <c r="G461">
        <v>9.2669999999999995</v>
      </c>
      <c r="H461">
        <v>9.1549999999999994</v>
      </c>
      <c r="I461">
        <v>8.8629999999999995</v>
      </c>
      <c r="J461">
        <v>9.4179999999999993</v>
      </c>
    </row>
    <row r="462" spans="1:10" x14ac:dyDescent="0.2">
      <c r="A462">
        <v>97</v>
      </c>
      <c r="B462">
        <v>292.95</v>
      </c>
      <c r="C462">
        <f t="shared" si="7"/>
        <v>2.9294999999999999E-4</v>
      </c>
      <c r="E462">
        <v>9.02</v>
      </c>
      <c r="G462">
        <v>9.1240000000000006</v>
      </c>
      <c r="H462">
        <v>9.0190000000000001</v>
      </c>
      <c r="I462">
        <v>8.7210000000000001</v>
      </c>
      <c r="J462">
        <v>9.2159999999999993</v>
      </c>
    </row>
    <row r="463" spans="1:10" x14ac:dyDescent="0.2">
      <c r="A463">
        <v>98</v>
      </c>
      <c r="B463">
        <v>296.26</v>
      </c>
      <c r="C463">
        <f t="shared" si="7"/>
        <v>2.9625999999999996E-4</v>
      </c>
      <c r="E463">
        <v>8.8789999999999996</v>
      </c>
      <c r="G463">
        <v>8.9890000000000008</v>
      </c>
      <c r="H463">
        <v>8.8979999999999997</v>
      </c>
      <c r="I463">
        <v>8.59</v>
      </c>
      <c r="J463">
        <v>9.0389999999999997</v>
      </c>
    </row>
    <row r="464" spans="1:10" x14ac:dyDescent="0.2">
      <c r="A464">
        <v>99</v>
      </c>
      <c r="B464">
        <v>299.54000000000002</v>
      </c>
      <c r="C464">
        <f t="shared" si="7"/>
        <v>2.9954E-4</v>
      </c>
      <c r="E464">
        <v>8.76</v>
      </c>
      <c r="G464">
        <v>8.859</v>
      </c>
      <c r="H464">
        <v>8.7810000000000006</v>
      </c>
      <c r="I464">
        <v>8.4559999999999995</v>
      </c>
      <c r="J464">
        <v>8.9429999999999996</v>
      </c>
    </row>
    <row r="465" spans="1:10" x14ac:dyDescent="0.2">
      <c r="A465">
        <v>100</v>
      </c>
      <c r="B465">
        <v>302.8</v>
      </c>
      <c r="C465">
        <f t="shared" si="7"/>
        <v>3.0279999999999999E-4</v>
      </c>
      <c r="E465">
        <v>8.6579999999999995</v>
      </c>
      <c r="G465">
        <v>8.7260000000000009</v>
      </c>
      <c r="H465">
        <v>8.657</v>
      </c>
      <c r="I465">
        <v>8.33</v>
      </c>
      <c r="J465">
        <v>8.9179999999999993</v>
      </c>
    </row>
    <row r="466" spans="1:10" x14ac:dyDescent="0.2">
      <c r="A466">
        <v>101</v>
      </c>
      <c r="B466">
        <v>306.02999999999997</v>
      </c>
      <c r="C466">
        <f t="shared" si="7"/>
        <v>3.0602999999999994E-4</v>
      </c>
      <c r="E466">
        <v>8.5519999999999996</v>
      </c>
      <c r="G466">
        <v>8.6020000000000003</v>
      </c>
      <c r="H466">
        <v>8.5359999999999996</v>
      </c>
      <c r="I466">
        <v>8.2070000000000007</v>
      </c>
      <c r="J466">
        <v>8.8620000000000001</v>
      </c>
    </row>
    <row r="467" spans="1:10" x14ac:dyDescent="0.2">
      <c r="A467">
        <v>102</v>
      </c>
      <c r="B467">
        <v>309.23</v>
      </c>
      <c r="C467">
        <f t="shared" si="7"/>
        <v>3.0923000000000002E-4</v>
      </c>
      <c r="E467">
        <v>8.4429999999999996</v>
      </c>
      <c r="G467">
        <v>8.4849999999999994</v>
      </c>
      <c r="H467">
        <v>8.4260000000000002</v>
      </c>
      <c r="I467">
        <v>8.0850000000000009</v>
      </c>
      <c r="J467">
        <v>8.7769999999999992</v>
      </c>
    </row>
    <row r="468" spans="1:10" x14ac:dyDescent="0.2">
      <c r="A468">
        <v>103</v>
      </c>
      <c r="B468">
        <v>312.39999999999998</v>
      </c>
      <c r="C468">
        <f t="shared" si="7"/>
        <v>3.1239999999999995E-4</v>
      </c>
      <c r="E468">
        <v>8.3379999999999992</v>
      </c>
      <c r="G468">
        <v>8.3650000000000002</v>
      </c>
      <c r="H468">
        <v>8.3119999999999994</v>
      </c>
      <c r="I468">
        <v>7.97</v>
      </c>
      <c r="J468">
        <v>8.7050000000000001</v>
      </c>
    </row>
    <row r="469" spans="1:10" x14ac:dyDescent="0.2">
      <c r="A469">
        <v>104</v>
      </c>
      <c r="B469">
        <v>315.54000000000002</v>
      </c>
      <c r="C469">
        <f t="shared" si="7"/>
        <v>3.1554E-4</v>
      </c>
      <c r="E469">
        <v>8.2349999999999994</v>
      </c>
      <c r="G469">
        <v>8.2479999999999993</v>
      </c>
      <c r="H469">
        <v>8.2050000000000001</v>
      </c>
      <c r="I469">
        <v>7.8609999999999998</v>
      </c>
      <c r="J469">
        <v>8.6259999999999994</v>
      </c>
    </row>
    <row r="470" spans="1:10" x14ac:dyDescent="0.2">
      <c r="A470">
        <v>105</v>
      </c>
      <c r="B470">
        <v>318.64999999999998</v>
      </c>
      <c r="C470">
        <f t="shared" si="7"/>
        <v>3.1864999999999997E-4</v>
      </c>
      <c r="E470">
        <v>8.1289999999999996</v>
      </c>
      <c r="G470">
        <v>8.1379999999999999</v>
      </c>
      <c r="H470">
        <v>8.0960000000000001</v>
      </c>
      <c r="I470">
        <v>7.7539999999999996</v>
      </c>
      <c r="J470">
        <v>8.5259999999999998</v>
      </c>
    </row>
    <row r="471" spans="1:10" x14ac:dyDescent="0.2">
      <c r="A471">
        <v>106</v>
      </c>
      <c r="B471">
        <v>321.73</v>
      </c>
      <c r="C471">
        <f t="shared" si="7"/>
        <v>3.2173E-4</v>
      </c>
      <c r="E471">
        <v>8.0180000000000007</v>
      </c>
      <c r="G471">
        <v>8.0310000000000006</v>
      </c>
      <c r="H471">
        <v>7.9960000000000004</v>
      </c>
      <c r="I471">
        <v>7.65</v>
      </c>
      <c r="J471">
        <v>8.3949999999999996</v>
      </c>
    </row>
    <row r="472" spans="1:10" x14ac:dyDescent="0.2">
      <c r="A472">
        <v>107</v>
      </c>
      <c r="B472">
        <v>324.77</v>
      </c>
      <c r="C472">
        <f t="shared" si="7"/>
        <v>3.2476999999999994E-4</v>
      </c>
      <c r="E472">
        <v>7.9059999999999997</v>
      </c>
      <c r="G472">
        <v>7.9269999999999996</v>
      </c>
      <c r="H472">
        <v>7.899</v>
      </c>
      <c r="I472">
        <v>7.55</v>
      </c>
      <c r="J472">
        <v>8.2460000000000004</v>
      </c>
    </row>
    <row r="473" spans="1:10" x14ac:dyDescent="0.2">
      <c r="A473">
        <v>108</v>
      </c>
      <c r="B473">
        <v>327.79</v>
      </c>
      <c r="C473">
        <f t="shared" si="7"/>
        <v>3.2779E-4</v>
      </c>
      <c r="E473">
        <v>7.7969999999999997</v>
      </c>
      <c r="G473">
        <v>7.827</v>
      </c>
      <c r="H473">
        <v>7.8090000000000002</v>
      </c>
      <c r="I473">
        <v>7.45</v>
      </c>
      <c r="J473">
        <v>8.1010000000000009</v>
      </c>
    </row>
    <row r="474" spans="1:10" x14ac:dyDescent="0.2">
      <c r="A474">
        <v>109</v>
      </c>
      <c r="B474">
        <v>330.76</v>
      </c>
      <c r="C474">
        <f t="shared" si="7"/>
        <v>3.3075999999999998E-4</v>
      </c>
      <c r="E474">
        <v>7.6879999999999997</v>
      </c>
      <c r="G474">
        <v>7.7210000000000001</v>
      </c>
      <c r="H474">
        <v>7.7149999999999999</v>
      </c>
      <c r="I474">
        <v>7.3520000000000003</v>
      </c>
      <c r="J474">
        <v>7.9640000000000004</v>
      </c>
    </row>
    <row r="475" spans="1:10" x14ac:dyDescent="0.2">
      <c r="A475">
        <v>110</v>
      </c>
      <c r="B475">
        <v>333.71</v>
      </c>
      <c r="C475">
        <f t="shared" si="7"/>
        <v>3.3370999999999997E-4</v>
      </c>
      <c r="E475">
        <v>7.585</v>
      </c>
      <c r="G475">
        <v>7.6239999999999997</v>
      </c>
      <c r="H475">
        <v>7.6130000000000004</v>
      </c>
      <c r="I475">
        <v>7.2610000000000001</v>
      </c>
      <c r="J475">
        <v>7.8419999999999996</v>
      </c>
    </row>
    <row r="476" spans="1:10" x14ac:dyDescent="0.2">
      <c r="A476">
        <v>111</v>
      </c>
      <c r="B476">
        <v>336.61</v>
      </c>
      <c r="C476">
        <f t="shared" si="7"/>
        <v>3.3660999999999999E-4</v>
      </c>
      <c r="E476">
        <v>7.4850000000000003</v>
      </c>
      <c r="G476">
        <v>7.5250000000000004</v>
      </c>
      <c r="H476">
        <v>7.5179999999999998</v>
      </c>
      <c r="I476">
        <v>7.1749999999999998</v>
      </c>
      <c r="J476">
        <v>7.72</v>
      </c>
    </row>
    <row r="477" spans="1:10" x14ac:dyDescent="0.2">
      <c r="A477">
        <v>112</v>
      </c>
      <c r="B477">
        <v>339.49</v>
      </c>
      <c r="C477">
        <f t="shared" si="7"/>
        <v>3.3949000000000002E-4</v>
      </c>
      <c r="E477">
        <v>7.3890000000000002</v>
      </c>
      <c r="G477">
        <v>7.4329999999999998</v>
      </c>
      <c r="H477">
        <v>7.4349999999999996</v>
      </c>
      <c r="I477">
        <v>7.0960000000000001</v>
      </c>
      <c r="J477">
        <v>7.593</v>
      </c>
    </row>
    <row r="478" spans="1:10" x14ac:dyDescent="0.2">
      <c r="A478">
        <v>113</v>
      </c>
      <c r="B478">
        <v>342.32</v>
      </c>
      <c r="C478">
        <f t="shared" si="7"/>
        <v>3.4231999999999996E-4</v>
      </c>
      <c r="E478">
        <v>7.298</v>
      </c>
      <c r="G478">
        <v>7.3419999999999996</v>
      </c>
      <c r="H478">
        <v>7.35</v>
      </c>
      <c r="I478">
        <v>7.0179999999999998</v>
      </c>
      <c r="J478">
        <v>7.4820000000000002</v>
      </c>
    </row>
    <row r="479" spans="1:10" x14ac:dyDescent="0.2">
      <c r="A479">
        <v>114</v>
      </c>
      <c r="B479">
        <v>345.12</v>
      </c>
      <c r="C479">
        <f t="shared" si="7"/>
        <v>3.4511999999999998E-4</v>
      </c>
      <c r="E479">
        <v>7.2140000000000004</v>
      </c>
      <c r="G479">
        <v>7.2569999999999997</v>
      </c>
      <c r="H479">
        <v>7.2640000000000002</v>
      </c>
      <c r="I479">
        <v>6.9379999999999997</v>
      </c>
      <c r="J479">
        <v>7.3979999999999997</v>
      </c>
    </row>
    <row r="480" spans="1:10" x14ac:dyDescent="0.2">
      <c r="A480">
        <v>115</v>
      </c>
      <c r="B480">
        <v>347.89</v>
      </c>
      <c r="C480">
        <f t="shared" si="7"/>
        <v>3.4788999999999995E-4</v>
      </c>
      <c r="E480">
        <v>7.1369999999999996</v>
      </c>
      <c r="G480">
        <v>7.17</v>
      </c>
      <c r="H480">
        <v>7.1870000000000003</v>
      </c>
      <c r="I480">
        <v>6.8609999999999998</v>
      </c>
      <c r="J480">
        <v>7.33</v>
      </c>
    </row>
    <row r="481" spans="1:10" x14ac:dyDescent="0.2">
      <c r="A481">
        <v>116</v>
      </c>
      <c r="B481">
        <v>350.61</v>
      </c>
      <c r="C481">
        <f t="shared" si="7"/>
        <v>3.5061000000000001E-4</v>
      </c>
      <c r="E481">
        <v>7.056</v>
      </c>
      <c r="G481">
        <v>7.0890000000000004</v>
      </c>
      <c r="H481">
        <v>7.1040000000000001</v>
      </c>
      <c r="I481">
        <v>6.7809999999999997</v>
      </c>
      <c r="J481">
        <v>7.2510000000000003</v>
      </c>
    </row>
    <row r="482" spans="1:10" x14ac:dyDescent="0.2">
      <c r="A482">
        <v>117</v>
      </c>
      <c r="B482">
        <v>353.3</v>
      </c>
      <c r="C482">
        <f t="shared" si="7"/>
        <v>3.5330000000000002E-4</v>
      </c>
      <c r="E482">
        <v>6.98</v>
      </c>
      <c r="G482">
        <v>7.0110000000000001</v>
      </c>
      <c r="H482">
        <v>7.03</v>
      </c>
      <c r="I482">
        <v>6.702</v>
      </c>
      <c r="J482">
        <v>7.1779999999999999</v>
      </c>
    </row>
    <row r="483" spans="1:10" x14ac:dyDescent="0.2">
      <c r="A483">
        <v>118</v>
      </c>
      <c r="B483">
        <v>355.95</v>
      </c>
      <c r="C483">
        <f t="shared" si="7"/>
        <v>3.5594999999999995E-4</v>
      </c>
      <c r="E483">
        <v>6.9089999999999998</v>
      </c>
      <c r="G483">
        <v>6.9279999999999999</v>
      </c>
      <c r="H483">
        <v>6.9539999999999997</v>
      </c>
      <c r="I483">
        <v>6.6310000000000002</v>
      </c>
      <c r="J483">
        <v>7.1210000000000004</v>
      </c>
    </row>
    <row r="484" spans="1:10" x14ac:dyDescent="0.2">
      <c r="A484">
        <v>119</v>
      </c>
      <c r="B484">
        <v>358.56</v>
      </c>
      <c r="C484">
        <f t="shared" si="7"/>
        <v>3.5856000000000001E-4</v>
      </c>
      <c r="E484">
        <v>6.8410000000000002</v>
      </c>
      <c r="G484">
        <v>6.8570000000000002</v>
      </c>
      <c r="H484">
        <v>6.8840000000000003</v>
      </c>
      <c r="I484">
        <v>6.5579999999999998</v>
      </c>
      <c r="J484">
        <v>7.0640000000000001</v>
      </c>
    </row>
    <row r="485" spans="1:10" x14ac:dyDescent="0.2">
      <c r="A485">
        <v>120</v>
      </c>
      <c r="B485">
        <v>361.13</v>
      </c>
      <c r="C485">
        <f t="shared" si="7"/>
        <v>3.6112999999999998E-4</v>
      </c>
      <c r="E485">
        <v>6.774</v>
      </c>
      <c r="G485">
        <v>6.782</v>
      </c>
      <c r="H485">
        <v>6.8129999999999997</v>
      </c>
      <c r="I485">
        <v>6.4909999999999997</v>
      </c>
      <c r="J485">
        <v>7.0119999999999996</v>
      </c>
    </row>
    <row r="486" spans="1:10" x14ac:dyDescent="0.2">
      <c r="A486">
        <v>121</v>
      </c>
      <c r="B486">
        <v>363.66</v>
      </c>
      <c r="C486">
        <f t="shared" si="7"/>
        <v>3.6366000000000002E-4</v>
      </c>
      <c r="E486">
        <v>6.7080000000000002</v>
      </c>
      <c r="G486">
        <v>6.7089999999999996</v>
      </c>
      <c r="H486">
        <v>6.7359999999999998</v>
      </c>
      <c r="I486">
        <v>6.4240000000000004</v>
      </c>
      <c r="J486">
        <v>6.9619999999999997</v>
      </c>
    </row>
    <row r="487" spans="1:10" x14ac:dyDescent="0.2">
      <c r="A487">
        <v>122</v>
      </c>
      <c r="B487">
        <v>366.16</v>
      </c>
      <c r="C487">
        <f t="shared" si="7"/>
        <v>3.6616000000000003E-4</v>
      </c>
      <c r="E487">
        <v>6.6429999999999998</v>
      </c>
      <c r="G487">
        <v>6.6449999999999996</v>
      </c>
      <c r="H487">
        <v>6.6710000000000003</v>
      </c>
      <c r="I487">
        <v>6.3540000000000001</v>
      </c>
      <c r="J487">
        <v>6.9029999999999996</v>
      </c>
    </row>
    <row r="488" spans="1:10" x14ac:dyDescent="0.2">
      <c r="A488">
        <v>123</v>
      </c>
      <c r="B488">
        <v>368.61</v>
      </c>
      <c r="C488">
        <f t="shared" si="7"/>
        <v>3.6861000000000001E-4</v>
      </c>
      <c r="E488">
        <v>6.5739999999999998</v>
      </c>
      <c r="G488">
        <v>6.5750000000000002</v>
      </c>
      <c r="H488">
        <v>6.609</v>
      </c>
      <c r="I488">
        <v>6.2910000000000004</v>
      </c>
      <c r="J488">
        <v>6.82</v>
      </c>
    </row>
    <row r="489" spans="1:10" x14ac:dyDescent="0.2">
      <c r="A489">
        <v>124</v>
      </c>
      <c r="B489">
        <v>371.02</v>
      </c>
      <c r="C489">
        <f t="shared" si="7"/>
        <v>3.7101999999999995E-4</v>
      </c>
      <c r="E489">
        <v>6.5039999999999996</v>
      </c>
      <c r="G489">
        <v>6.5030000000000001</v>
      </c>
      <c r="H489">
        <v>6.5410000000000004</v>
      </c>
      <c r="I489">
        <v>6.2279999999999998</v>
      </c>
      <c r="J489">
        <v>6.742</v>
      </c>
    </row>
    <row r="490" spans="1:10" x14ac:dyDescent="0.2">
      <c r="A490">
        <v>125</v>
      </c>
      <c r="B490">
        <v>373.39</v>
      </c>
      <c r="C490">
        <f t="shared" si="7"/>
        <v>3.7338999999999997E-4</v>
      </c>
      <c r="E490">
        <v>6.4450000000000003</v>
      </c>
      <c r="G490">
        <v>6.4429999999999996</v>
      </c>
      <c r="H490">
        <v>6.48</v>
      </c>
      <c r="I490">
        <v>6.17</v>
      </c>
      <c r="J490">
        <v>6.6849999999999996</v>
      </c>
    </row>
    <row r="491" spans="1:10" x14ac:dyDescent="0.2">
      <c r="A491">
        <v>126</v>
      </c>
      <c r="B491">
        <v>375.72</v>
      </c>
      <c r="C491">
        <f t="shared" si="7"/>
        <v>3.7572000000000001E-4</v>
      </c>
      <c r="E491">
        <v>6.39</v>
      </c>
      <c r="G491">
        <v>6.3810000000000002</v>
      </c>
      <c r="H491">
        <v>6.4240000000000004</v>
      </c>
      <c r="I491">
        <v>6.1120000000000001</v>
      </c>
      <c r="J491">
        <v>6.6440000000000001</v>
      </c>
    </row>
    <row r="492" spans="1:10" x14ac:dyDescent="0.2">
      <c r="A492">
        <v>127</v>
      </c>
      <c r="B492">
        <v>378.01</v>
      </c>
      <c r="C492">
        <f t="shared" si="7"/>
        <v>3.7800999999999997E-4</v>
      </c>
      <c r="E492">
        <v>6.335</v>
      </c>
      <c r="G492">
        <v>6.3220000000000001</v>
      </c>
      <c r="H492">
        <v>6.3680000000000003</v>
      </c>
      <c r="I492">
        <v>6.056</v>
      </c>
      <c r="J492">
        <v>6.5919999999999996</v>
      </c>
    </row>
    <row r="493" spans="1:10" x14ac:dyDescent="0.2">
      <c r="A493">
        <v>128</v>
      </c>
      <c r="B493">
        <v>380.26</v>
      </c>
      <c r="C493">
        <f t="shared" si="7"/>
        <v>3.8025999999999999E-4</v>
      </c>
      <c r="E493">
        <v>6.2720000000000002</v>
      </c>
      <c r="G493">
        <v>6.2590000000000003</v>
      </c>
      <c r="H493">
        <v>6.3129999999999997</v>
      </c>
      <c r="I493">
        <v>5.9950000000000001</v>
      </c>
      <c r="J493">
        <v>6.5190000000000001</v>
      </c>
    </row>
    <row r="494" spans="1:10" x14ac:dyDescent="0.2">
      <c r="A494">
        <v>129</v>
      </c>
      <c r="B494">
        <v>382.47</v>
      </c>
      <c r="C494">
        <f t="shared" si="7"/>
        <v>3.8246999999999999E-4</v>
      </c>
      <c r="E494">
        <v>6.2050000000000001</v>
      </c>
      <c r="G494">
        <v>6.202</v>
      </c>
      <c r="H494">
        <v>6.2539999999999996</v>
      </c>
      <c r="I494">
        <v>5.9359999999999999</v>
      </c>
      <c r="J494">
        <v>6.4290000000000003</v>
      </c>
    </row>
    <row r="495" spans="1:10" x14ac:dyDescent="0.2">
      <c r="A495">
        <v>130</v>
      </c>
      <c r="B495">
        <v>384.63</v>
      </c>
      <c r="C495">
        <f t="shared" si="7"/>
        <v>3.8462999999999995E-4</v>
      </c>
      <c r="E495">
        <v>6.1349999999999998</v>
      </c>
      <c r="G495">
        <v>6.14</v>
      </c>
      <c r="H495">
        <v>6.1959999999999997</v>
      </c>
      <c r="I495">
        <v>5.88</v>
      </c>
      <c r="J495">
        <v>6.3259999999999996</v>
      </c>
    </row>
    <row r="496" spans="1:10" x14ac:dyDescent="0.2">
      <c r="A496">
        <v>131</v>
      </c>
      <c r="B496">
        <v>386.76</v>
      </c>
      <c r="C496">
        <f t="shared" si="7"/>
        <v>3.8675999999999999E-4</v>
      </c>
      <c r="E496">
        <v>6.0670000000000002</v>
      </c>
      <c r="G496">
        <v>6.0830000000000002</v>
      </c>
      <c r="H496">
        <v>6.14</v>
      </c>
      <c r="I496">
        <v>5.8220000000000001</v>
      </c>
      <c r="J496">
        <v>6.2249999999999996</v>
      </c>
    </row>
    <row r="497" spans="1:10" x14ac:dyDescent="0.2">
      <c r="A497">
        <v>132</v>
      </c>
      <c r="B497">
        <v>388.84</v>
      </c>
      <c r="C497">
        <f t="shared" si="7"/>
        <v>3.8883999999999994E-4</v>
      </c>
      <c r="E497">
        <v>6.0010000000000003</v>
      </c>
      <c r="G497">
        <v>6.0250000000000004</v>
      </c>
      <c r="H497">
        <v>6.08</v>
      </c>
      <c r="I497">
        <v>5.766</v>
      </c>
      <c r="J497">
        <v>6.133</v>
      </c>
    </row>
    <row r="498" spans="1:10" x14ac:dyDescent="0.2">
      <c r="A498">
        <v>133</v>
      </c>
      <c r="B498">
        <v>390.88</v>
      </c>
      <c r="C498">
        <f t="shared" si="7"/>
        <v>3.9087999999999997E-4</v>
      </c>
      <c r="E498">
        <v>5.9320000000000004</v>
      </c>
      <c r="G498">
        <v>5.9560000000000004</v>
      </c>
      <c r="H498">
        <v>6.0220000000000002</v>
      </c>
      <c r="I498">
        <v>5.7089999999999996</v>
      </c>
      <c r="J498">
        <v>6.0410000000000004</v>
      </c>
    </row>
    <row r="499" spans="1:10" x14ac:dyDescent="0.2">
      <c r="A499">
        <v>134</v>
      </c>
      <c r="B499">
        <v>392.87</v>
      </c>
      <c r="C499">
        <f t="shared" si="7"/>
        <v>3.9286999999999997E-4</v>
      </c>
      <c r="E499">
        <v>5.8639999999999999</v>
      </c>
      <c r="G499">
        <v>5.8890000000000002</v>
      </c>
      <c r="H499">
        <v>5.968</v>
      </c>
      <c r="I499">
        <v>5.6479999999999997</v>
      </c>
      <c r="J499">
        <v>5.95</v>
      </c>
    </row>
    <row r="500" spans="1:10" x14ac:dyDescent="0.2">
      <c r="A500">
        <v>135</v>
      </c>
      <c r="B500">
        <v>394.83</v>
      </c>
      <c r="C500">
        <f t="shared" si="7"/>
        <v>3.9482999999999999E-4</v>
      </c>
      <c r="E500">
        <v>5.798</v>
      </c>
      <c r="G500">
        <v>5.8310000000000004</v>
      </c>
      <c r="H500">
        <v>5.9130000000000003</v>
      </c>
      <c r="I500">
        <v>5.5880000000000001</v>
      </c>
      <c r="J500">
        <v>5.859</v>
      </c>
    </row>
    <row r="501" spans="1:10" x14ac:dyDescent="0.2">
      <c r="A501">
        <v>136</v>
      </c>
      <c r="B501">
        <v>396.74</v>
      </c>
      <c r="C501">
        <f t="shared" si="7"/>
        <v>3.9673999999999997E-4</v>
      </c>
      <c r="E501">
        <v>5.7370000000000001</v>
      </c>
      <c r="G501">
        <v>5.7729999999999997</v>
      </c>
      <c r="H501">
        <v>5.8550000000000004</v>
      </c>
      <c r="I501">
        <v>5.53</v>
      </c>
      <c r="J501">
        <v>5.7910000000000004</v>
      </c>
    </row>
    <row r="502" spans="1:10" x14ac:dyDescent="0.2">
      <c r="A502">
        <v>137</v>
      </c>
      <c r="B502">
        <v>398.61</v>
      </c>
      <c r="C502">
        <f t="shared" si="7"/>
        <v>3.9860999999999998E-4</v>
      </c>
      <c r="E502">
        <v>5.6769999999999996</v>
      </c>
      <c r="G502">
        <v>5.7089999999999996</v>
      </c>
      <c r="H502">
        <v>5.7990000000000004</v>
      </c>
      <c r="I502">
        <v>5.4720000000000004</v>
      </c>
      <c r="J502">
        <v>5.73</v>
      </c>
    </row>
    <row r="503" spans="1:10" x14ac:dyDescent="0.2">
      <c r="A503">
        <v>138</v>
      </c>
      <c r="B503">
        <v>400.43</v>
      </c>
      <c r="C503">
        <f t="shared" si="7"/>
        <v>4.0043000000000001E-4</v>
      </c>
      <c r="E503">
        <v>5.6150000000000002</v>
      </c>
      <c r="G503">
        <v>5.6420000000000003</v>
      </c>
      <c r="H503">
        <v>5.7359999999999998</v>
      </c>
      <c r="I503">
        <v>5.4139999999999997</v>
      </c>
      <c r="J503">
        <v>5.6660000000000004</v>
      </c>
    </row>
    <row r="504" spans="1:10" x14ac:dyDescent="0.2">
      <c r="A504">
        <v>139</v>
      </c>
      <c r="B504">
        <v>402.22</v>
      </c>
      <c r="C504">
        <f t="shared" si="7"/>
        <v>4.0222000000000001E-4</v>
      </c>
      <c r="E504">
        <v>5.5510000000000002</v>
      </c>
      <c r="G504">
        <v>5.5720000000000001</v>
      </c>
      <c r="H504">
        <v>5.6680000000000001</v>
      </c>
      <c r="I504">
        <v>5.3529999999999998</v>
      </c>
      <c r="J504">
        <v>5.61</v>
      </c>
    </row>
    <row r="505" spans="1:10" x14ac:dyDescent="0.2">
      <c r="A505">
        <v>140</v>
      </c>
      <c r="B505">
        <v>403.96</v>
      </c>
      <c r="C505">
        <f t="shared" si="7"/>
        <v>4.0395999999999997E-4</v>
      </c>
      <c r="E505">
        <v>5.492</v>
      </c>
      <c r="G505">
        <v>5.508</v>
      </c>
      <c r="H505">
        <v>5.6059999999999999</v>
      </c>
      <c r="I505">
        <v>5.2910000000000004</v>
      </c>
      <c r="J505">
        <v>5.5620000000000003</v>
      </c>
    </row>
    <row r="506" spans="1:10" x14ac:dyDescent="0.2">
      <c r="A506">
        <v>141</v>
      </c>
      <c r="B506">
        <v>405.66</v>
      </c>
      <c r="C506">
        <f t="shared" si="7"/>
        <v>4.0566000000000002E-4</v>
      </c>
      <c r="E506">
        <v>5.4349999999999996</v>
      </c>
      <c r="G506">
        <v>5.4420000000000002</v>
      </c>
      <c r="H506">
        <v>5.5410000000000004</v>
      </c>
      <c r="I506">
        <v>5.2309999999999999</v>
      </c>
      <c r="J506">
        <v>5.5250000000000004</v>
      </c>
    </row>
    <row r="507" spans="1:10" x14ac:dyDescent="0.2">
      <c r="A507">
        <v>142</v>
      </c>
      <c r="B507">
        <v>407.31</v>
      </c>
      <c r="C507">
        <f t="shared" si="7"/>
        <v>4.0730999999999997E-4</v>
      </c>
      <c r="E507">
        <v>5.38</v>
      </c>
      <c r="G507">
        <v>5.3819999999999997</v>
      </c>
      <c r="H507">
        <v>5.4720000000000004</v>
      </c>
      <c r="I507">
        <v>5.1710000000000003</v>
      </c>
      <c r="J507">
        <v>5.4930000000000003</v>
      </c>
    </row>
    <row r="508" spans="1:10" x14ac:dyDescent="0.2">
      <c r="A508">
        <v>143</v>
      </c>
      <c r="B508">
        <v>408.92</v>
      </c>
      <c r="C508">
        <f t="shared" si="7"/>
        <v>4.0892000000000001E-4</v>
      </c>
      <c r="E508">
        <v>5.3209999999999997</v>
      </c>
      <c r="G508">
        <v>5.3109999999999999</v>
      </c>
      <c r="H508">
        <v>5.4039999999999999</v>
      </c>
      <c r="I508">
        <v>5.109</v>
      </c>
      <c r="J508">
        <v>5.46</v>
      </c>
    </row>
    <row r="509" spans="1:10" x14ac:dyDescent="0.2">
      <c r="A509">
        <v>144</v>
      </c>
      <c r="B509">
        <v>410.49</v>
      </c>
      <c r="C509">
        <f t="shared" si="7"/>
        <v>4.1049000000000001E-4</v>
      </c>
      <c r="E509">
        <v>5.2629999999999999</v>
      </c>
      <c r="G509">
        <v>5.2389999999999999</v>
      </c>
      <c r="H509">
        <v>5.343</v>
      </c>
      <c r="I509">
        <v>5.0460000000000003</v>
      </c>
      <c r="J509">
        <v>5.4249999999999998</v>
      </c>
    </row>
    <row r="510" spans="1:10" x14ac:dyDescent="0.2">
      <c r="A510">
        <v>145</v>
      </c>
      <c r="B510">
        <v>412.02</v>
      </c>
      <c r="C510">
        <f t="shared" si="7"/>
        <v>4.1201999999999998E-4</v>
      </c>
      <c r="E510">
        <v>5.2089999999999996</v>
      </c>
      <c r="G510">
        <v>5.1749999999999998</v>
      </c>
      <c r="H510">
        <v>5.2779999999999996</v>
      </c>
      <c r="I510">
        <v>4.9790000000000001</v>
      </c>
      <c r="J510">
        <v>5.4039999999999999</v>
      </c>
    </row>
    <row r="511" spans="1:10" x14ac:dyDescent="0.2">
      <c r="A511">
        <v>146</v>
      </c>
      <c r="B511">
        <v>413.5</v>
      </c>
      <c r="C511">
        <f t="shared" si="7"/>
        <v>4.1349999999999997E-4</v>
      </c>
      <c r="E511">
        <v>5.15</v>
      </c>
      <c r="G511">
        <v>5.1040000000000001</v>
      </c>
      <c r="H511">
        <v>5.2130000000000001</v>
      </c>
      <c r="I511">
        <v>4.907</v>
      </c>
      <c r="J511">
        <v>5.3769999999999998</v>
      </c>
    </row>
    <row r="512" spans="1:10" x14ac:dyDescent="0.2">
      <c r="A512">
        <v>147</v>
      </c>
      <c r="B512">
        <v>414.94</v>
      </c>
      <c r="C512">
        <f t="shared" si="7"/>
        <v>4.1493999999999998E-4</v>
      </c>
      <c r="E512">
        <v>5.0880000000000001</v>
      </c>
      <c r="G512">
        <v>5.0270000000000001</v>
      </c>
      <c r="H512">
        <v>5.1479999999999997</v>
      </c>
      <c r="I512">
        <v>4.8360000000000003</v>
      </c>
      <c r="J512">
        <v>5.3419999999999996</v>
      </c>
    </row>
    <row r="513" spans="1:10" x14ac:dyDescent="0.2">
      <c r="A513">
        <v>148</v>
      </c>
      <c r="B513">
        <v>416.33</v>
      </c>
      <c r="C513">
        <f t="shared" si="7"/>
        <v>4.1632999999999997E-4</v>
      </c>
      <c r="E513">
        <v>5.024</v>
      </c>
      <c r="G513">
        <v>4.96</v>
      </c>
      <c r="H513">
        <v>5.0810000000000004</v>
      </c>
      <c r="I513">
        <v>4.7690000000000001</v>
      </c>
      <c r="J513">
        <v>5.2869999999999999</v>
      </c>
    </row>
    <row r="514" spans="1:10" x14ac:dyDescent="0.2">
      <c r="A514">
        <v>149</v>
      </c>
      <c r="B514">
        <v>417.69</v>
      </c>
      <c r="C514">
        <f t="shared" si="7"/>
        <v>4.1768999999999997E-4</v>
      </c>
      <c r="E514">
        <v>4.9530000000000003</v>
      </c>
      <c r="G514">
        <v>4.8869999999999996</v>
      </c>
      <c r="H514">
        <v>5.0140000000000002</v>
      </c>
      <c r="I514">
        <v>4.7039999999999997</v>
      </c>
      <c r="J514">
        <v>5.2050000000000001</v>
      </c>
    </row>
    <row r="515" spans="1:10" x14ac:dyDescent="0.2">
      <c r="A515">
        <v>150</v>
      </c>
      <c r="B515">
        <v>419</v>
      </c>
      <c r="C515">
        <f t="shared" si="7"/>
        <v>4.1899999999999999E-4</v>
      </c>
      <c r="E515">
        <v>4.875</v>
      </c>
      <c r="G515">
        <v>4.8099999999999996</v>
      </c>
      <c r="H515">
        <v>4.9409999999999998</v>
      </c>
      <c r="I515">
        <v>4.6369999999999996</v>
      </c>
      <c r="J515">
        <v>5.1130000000000004</v>
      </c>
    </row>
    <row r="516" spans="1:10" x14ac:dyDescent="0.2">
      <c r="A516">
        <v>151</v>
      </c>
      <c r="B516">
        <v>420.26</v>
      </c>
      <c r="C516">
        <f t="shared" si="7"/>
        <v>4.2025999999999999E-4</v>
      </c>
      <c r="E516">
        <v>4.8010000000000002</v>
      </c>
      <c r="G516">
        <v>4.7320000000000002</v>
      </c>
      <c r="H516">
        <v>4.87</v>
      </c>
      <c r="I516">
        <v>4.5659999999999998</v>
      </c>
      <c r="J516">
        <v>5.0350000000000001</v>
      </c>
    </row>
    <row r="517" spans="1:10" x14ac:dyDescent="0.2">
      <c r="A517">
        <v>152</v>
      </c>
      <c r="B517">
        <v>421.49</v>
      </c>
      <c r="C517">
        <f t="shared" si="7"/>
        <v>4.2149E-4</v>
      </c>
      <c r="E517">
        <v>4.7240000000000002</v>
      </c>
      <c r="G517">
        <v>4.6529999999999996</v>
      </c>
      <c r="H517">
        <v>4.7969999999999997</v>
      </c>
      <c r="I517">
        <v>4.49</v>
      </c>
      <c r="J517">
        <v>4.9550000000000001</v>
      </c>
    </row>
    <row r="518" spans="1:10" x14ac:dyDescent="0.2">
      <c r="A518">
        <v>153</v>
      </c>
      <c r="B518">
        <v>422.67</v>
      </c>
      <c r="C518">
        <f t="shared" ref="C518:C581" si="8">B518*10^-6</f>
        <v>4.2266999999999999E-4</v>
      </c>
      <c r="E518">
        <v>4.649</v>
      </c>
      <c r="G518">
        <v>4.5810000000000004</v>
      </c>
      <c r="H518">
        <v>4.7220000000000004</v>
      </c>
      <c r="I518">
        <v>4.42</v>
      </c>
      <c r="J518">
        <v>4.8739999999999997</v>
      </c>
    </row>
    <row r="519" spans="1:10" x14ac:dyDescent="0.2">
      <c r="A519">
        <v>154</v>
      </c>
      <c r="B519">
        <v>423.8</v>
      </c>
      <c r="C519">
        <f t="shared" si="8"/>
        <v>4.238E-4</v>
      </c>
      <c r="E519">
        <v>4.58</v>
      </c>
      <c r="G519">
        <v>4.5030000000000001</v>
      </c>
      <c r="H519">
        <v>4.6459999999999999</v>
      </c>
      <c r="I519">
        <v>4.3470000000000004</v>
      </c>
      <c r="J519">
        <v>4.8250000000000002</v>
      </c>
    </row>
    <row r="520" spans="1:10" x14ac:dyDescent="0.2">
      <c r="A520">
        <v>155</v>
      </c>
      <c r="B520">
        <v>424.9</v>
      </c>
      <c r="C520">
        <f t="shared" si="8"/>
        <v>4.2489999999999997E-4</v>
      </c>
      <c r="E520">
        <v>4.5119999999999996</v>
      </c>
      <c r="G520">
        <v>4.4249999999999998</v>
      </c>
      <c r="H520">
        <v>4.5750000000000002</v>
      </c>
      <c r="I520">
        <v>4.2729999999999997</v>
      </c>
      <c r="J520">
        <v>4.7750000000000004</v>
      </c>
    </row>
    <row r="521" spans="1:10" x14ac:dyDescent="0.2">
      <c r="A521">
        <v>156</v>
      </c>
      <c r="B521">
        <v>425.95</v>
      </c>
      <c r="C521">
        <f t="shared" si="8"/>
        <v>4.2594999999999997E-4</v>
      </c>
      <c r="E521">
        <v>4.4370000000000003</v>
      </c>
      <c r="G521">
        <v>4.3440000000000003</v>
      </c>
      <c r="H521">
        <v>4.4969999999999999</v>
      </c>
      <c r="I521">
        <v>4.1929999999999996</v>
      </c>
      <c r="J521">
        <v>4.7119999999999997</v>
      </c>
    </row>
    <row r="522" spans="1:10" x14ac:dyDescent="0.2">
      <c r="A522">
        <v>157</v>
      </c>
      <c r="B522">
        <v>426.96</v>
      </c>
      <c r="C522">
        <f t="shared" si="8"/>
        <v>4.2695999999999994E-4</v>
      </c>
      <c r="E522">
        <v>4.3650000000000002</v>
      </c>
      <c r="G522">
        <v>4.26</v>
      </c>
      <c r="H522">
        <v>4.42</v>
      </c>
      <c r="I522">
        <v>4.117</v>
      </c>
      <c r="J522">
        <v>4.6619999999999999</v>
      </c>
    </row>
    <row r="523" spans="1:10" x14ac:dyDescent="0.2">
      <c r="A523">
        <v>158</v>
      </c>
      <c r="B523">
        <v>427.92</v>
      </c>
      <c r="C523">
        <f t="shared" si="8"/>
        <v>4.2791999999999998E-4</v>
      </c>
      <c r="E523">
        <v>4.2960000000000003</v>
      </c>
      <c r="G523">
        <v>4.1769999999999996</v>
      </c>
      <c r="H523">
        <v>4.3449999999999998</v>
      </c>
      <c r="I523">
        <v>4.04</v>
      </c>
      <c r="J523">
        <v>4.6210000000000004</v>
      </c>
    </row>
    <row r="524" spans="1:10" x14ac:dyDescent="0.2">
      <c r="A524">
        <v>159</v>
      </c>
      <c r="B524">
        <v>428.84</v>
      </c>
      <c r="C524">
        <f t="shared" si="8"/>
        <v>4.2883999999999994E-4</v>
      </c>
      <c r="E524">
        <v>4.2210000000000001</v>
      </c>
      <c r="G524">
        <v>4.0940000000000003</v>
      </c>
      <c r="H524">
        <v>4.2670000000000003</v>
      </c>
      <c r="I524">
        <v>3.96</v>
      </c>
      <c r="J524">
        <v>4.5609999999999999</v>
      </c>
    </row>
    <row r="525" spans="1:10" x14ac:dyDescent="0.2">
      <c r="A525">
        <v>160</v>
      </c>
      <c r="B525">
        <v>429.72</v>
      </c>
      <c r="C525">
        <f t="shared" si="8"/>
        <v>4.2972000000000003E-4</v>
      </c>
      <c r="E525">
        <v>4.133</v>
      </c>
      <c r="G525">
        <v>4.0090000000000003</v>
      </c>
      <c r="H525">
        <v>4.1879999999999997</v>
      </c>
      <c r="I525">
        <v>3.879</v>
      </c>
      <c r="J525">
        <v>4.4569999999999999</v>
      </c>
    </row>
    <row r="526" spans="1:10" x14ac:dyDescent="0.2">
      <c r="A526">
        <v>161</v>
      </c>
      <c r="B526">
        <v>430.55</v>
      </c>
      <c r="C526">
        <f t="shared" si="8"/>
        <v>4.3054999999999998E-4</v>
      </c>
      <c r="E526">
        <v>4.0430000000000001</v>
      </c>
      <c r="G526">
        <v>3.9260000000000002</v>
      </c>
      <c r="H526">
        <v>4.1079999999999997</v>
      </c>
      <c r="I526">
        <v>3.7959999999999998</v>
      </c>
      <c r="J526">
        <v>4.34</v>
      </c>
    </row>
    <row r="527" spans="1:10" x14ac:dyDescent="0.2">
      <c r="A527">
        <v>162</v>
      </c>
      <c r="B527">
        <v>431.35</v>
      </c>
      <c r="C527">
        <f t="shared" si="8"/>
        <v>4.3135E-4</v>
      </c>
      <c r="E527">
        <v>3.9540000000000002</v>
      </c>
      <c r="G527">
        <v>3.839</v>
      </c>
      <c r="H527">
        <v>4.0309999999999997</v>
      </c>
      <c r="I527">
        <v>3.718</v>
      </c>
      <c r="J527">
        <v>4.226</v>
      </c>
    </row>
    <row r="528" spans="1:10" x14ac:dyDescent="0.2">
      <c r="A528">
        <v>163</v>
      </c>
      <c r="B528">
        <v>432.1</v>
      </c>
      <c r="C528">
        <f t="shared" si="8"/>
        <v>4.3209999999999999E-4</v>
      </c>
      <c r="E528">
        <v>3.863</v>
      </c>
      <c r="G528">
        <v>3.7589999999999999</v>
      </c>
      <c r="H528">
        <v>3.9489999999999998</v>
      </c>
      <c r="I528">
        <v>3.6419999999999999</v>
      </c>
      <c r="J528">
        <v>4.1029999999999998</v>
      </c>
    </row>
    <row r="529" spans="1:10" x14ac:dyDescent="0.2">
      <c r="A529">
        <v>164</v>
      </c>
      <c r="B529">
        <v>432.8</v>
      </c>
      <c r="C529">
        <f t="shared" si="8"/>
        <v>4.328E-4</v>
      </c>
      <c r="E529">
        <v>3.7669999999999999</v>
      </c>
      <c r="G529">
        <v>3.6789999999999998</v>
      </c>
      <c r="H529">
        <v>3.8639999999999999</v>
      </c>
      <c r="I529">
        <v>3.5630000000000002</v>
      </c>
      <c r="J529">
        <v>3.9620000000000002</v>
      </c>
    </row>
    <row r="530" spans="1:10" x14ac:dyDescent="0.2">
      <c r="A530">
        <v>165</v>
      </c>
      <c r="B530">
        <v>433.47</v>
      </c>
      <c r="C530">
        <f t="shared" si="8"/>
        <v>4.3346999999999998E-4</v>
      </c>
      <c r="E530">
        <v>3.677</v>
      </c>
      <c r="G530">
        <v>3.5979999999999999</v>
      </c>
      <c r="H530">
        <v>3.7850000000000001</v>
      </c>
      <c r="I530">
        <v>3.4830000000000001</v>
      </c>
      <c r="J530">
        <v>3.843</v>
      </c>
    </row>
    <row r="531" spans="1:10" x14ac:dyDescent="0.2">
      <c r="A531">
        <v>166</v>
      </c>
      <c r="B531">
        <v>434.09</v>
      </c>
      <c r="C531">
        <f t="shared" si="8"/>
        <v>4.3408999999999993E-4</v>
      </c>
      <c r="E531">
        <v>3.5939999999999999</v>
      </c>
      <c r="G531">
        <v>3.5129999999999999</v>
      </c>
      <c r="H531">
        <v>3.706</v>
      </c>
      <c r="I531">
        <v>3.407</v>
      </c>
      <c r="J531">
        <v>3.7490000000000001</v>
      </c>
    </row>
    <row r="532" spans="1:10" x14ac:dyDescent="0.2">
      <c r="A532">
        <v>167</v>
      </c>
      <c r="B532">
        <v>434.66</v>
      </c>
      <c r="C532">
        <f t="shared" si="8"/>
        <v>4.3466000000000002E-4</v>
      </c>
      <c r="E532">
        <v>3.524</v>
      </c>
      <c r="G532">
        <v>3.4420000000000002</v>
      </c>
      <c r="H532">
        <v>3.6320000000000001</v>
      </c>
      <c r="I532">
        <v>3.3410000000000002</v>
      </c>
      <c r="J532">
        <v>3.681</v>
      </c>
    </row>
    <row r="533" spans="1:10" x14ac:dyDescent="0.2">
      <c r="A533">
        <v>168</v>
      </c>
      <c r="B533">
        <v>435.2</v>
      </c>
      <c r="C533">
        <f t="shared" si="8"/>
        <v>4.3519999999999995E-4</v>
      </c>
      <c r="E533">
        <v>3.4609999999999999</v>
      </c>
      <c r="G533">
        <v>3.3719999999999999</v>
      </c>
      <c r="H533">
        <v>3.5619999999999998</v>
      </c>
      <c r="I533">
        <v>3.262</v>
      </c>
      <c r="J533">
        <v>3.6480000000000001</v>
      </c>
    </row>
    <row r="534" spans="1:10" x14ac:dyDescent="0.2">
      <c r="A534">
        <v>169</v>
      </c>
      <c r="B534">
        <v>435.69</v>
      </c>
      <c r="C534">
        <f t="shared" si="8"/>
        <v>4.3568999999999997E-4</v>
      </c>
      <c r="E534">
        <v>3.4049999999999998</v>
      </c>
      <c r="G534">
        <v>3.298</v>
      </c>
      <c r="H534">
        <v>3.492</v>
      </c>
      <c r="I534">
        <v>3.1859999999999999</v>
      </c>
      <c r="J534">
        <v>3.6429999999999998</v>
      </c>
    </row>
    <row r="535" spans="1:10" x14ac:dyDescent="0.2">
      <c r="A535">
        <v>170</v>
      </c>
      <c r="B535">
        <v>436.14</v>
      </c>
      <c r="C535">
        <f t="shared" si="8"/>
        <v>4.3613999999999995E-4</v>
      </c>
      <c r="E535">
        <v>3.3479999999999999</v>
      </c>
      <c r="G535">
        <v>3.2210000000000001</v>
      </c>
      <c r="H535">
        <v>3.4220000000000002</v>
      </c>
      <c r="I535">
        <v>3.1190000000000002</v>
      </c>
      <c r="J535">
        <v>3.629</v>
      </c>
    </row>
    <row r="536" spans="1:10" x14ac:dyDescent="0.2">
      <c r="A536">
        <v>171</v>
      </c>
      <c r="B536">
        <v>436.54</v>
      </c>
      <c r="C536">
        <f t="shared" si="8"/>
        <v>4.3654000000000002E-4</v>
      </c>
      <c r="E536">
        <v>3.2789999999999999</v>
      </c>
      <c r="G536">
        <v>3.149</v>
      </c>
      <c r="H536">
        <v>3.355</v>
      </c>
      <c r="I536">
        <v>3.0470000000000002</v>
      </c>
      <c r="J536">
        <v>3.5649999999999999</v>
      </c>
    </row>
    <row r="537" spans="1:10" x14ac:dyDescent="0.2">
      <c r="A537">
        <v>172</v>
      </c>
      <c r="B537">
        <v>436.91</v>
      </c>
      <c r="C537">
        <f t="shared" si="8"/>
        <v>4.3690999999999999E-4</v>
      </c>
      <c r="E537">
        <v>3.2050000000000001</v>
      </c>
      <c r="G537">
        <v>3.081</v>
      </c>
      <c r="H537">
        <v>3.2879999999999998</v>
      </c>
      <c r="I537">
        <v>2.98</v>
      </c>
      <c r="J537">
        <v>3.47</v>
      </c>
    </row>
    <row r="538" spans="1:10" x14ac:dyDescent="0.2">
      <c r="A538">
        <v>173</v>
      </c>
      <c r="B538">
        <v>437.23</v>
      </c>
      <c r="C538">
        <f t="shared" si="8"/>
        <v>4.3722999999999999E-4</v>
      </c>
      <c r="E538">
        <v>3.1280000000000001</v>
      </c>
      <c r="G538">
        <v>3.012</v>
      </c>
      <c r="H538">
        <v>3.218</v>
      </c>
      <c r="I538">
        <v>2.919</v>
      </c>
      <c r="J538">
        <v>3.3639999999999999</v>
      </c>
    </row>
    <row r="539" spans="1:10" x14ac:dyDescent="0.2">
      <c r="A539">
        <v>174</v>
      </c>
      <c r="B539">
        <v>437.51</v>
      </c>
      <c r="C539">
        <f t="shared" si="8"/>
        <v>4.3750999999999995E-4</v>
      </c>
      <c r="E539">
        <v>3.0579999999999998</v>
      </c>
      <c r="G539">
        <v>2.9540000000000002</v>
      </c>
      <c r="H539">
        <v>3.1560000000000001</v>
      </c>
      <c r="I539">
        <v>2.8559999999999999</v>
      </c>
      <c r="J539">
        <v>3.2650000000000001</v>
      </c>
    </row>
    <row r="540" spans="1:10" x14ac:dyDescent="0.2">
      <c r="A540">
        <v>175</v>
      </c>
      <c r="B540">
        <v>437.74</v>
      </c>
      <c r="C540">
        <f t="shared" si="8"/>
        <v>4.3773999999999999E-4</v>
      </c>
      <c r="E540">
        <v>2.9929999999999999</v>
      </c>
      <c r="G540">
        <v>2.8959999999999999</v>
      </c>
      <c r="H540">
        <v>3.1</v>
      </c>
      <c r="I540">
        <v>2.794</v>
      </c>
      <c r="J540">
        <v>3.1829999999999998</v>
      </c>
    </row>
    <row r="541" spans="1:10" x14ac:dyDescent="0.2">
      <c r="A541">
        <v>176</v>
      </c>
      <c r="B541">
        <v>437.93</v>
      </c>
      <c r="C541">
        <f t="shared" si="8"/>
        <v>4.3793E-4</v>
      </c>
      <c r="E541">
        <v>2.9380000000000002</v>
      </c>
      <c r="G541">
        <v>2.8340000000000001</v>
      </c>
      <c r="H541">
        <v>3.0419999999999998</v>
      </c>
      <c r="I541">
        <v>2.7370000000000001</v>
      </c>
      <c r="J541">
        <v>3.1379999999999999</v>
      </c>
    </row>
    <row r="542" spans="1:10" x14ac:dyDescent="0.2">
      <c r="A542">
        <v>177</v>
      </c>
      <c r="B542">
        <v>438.08</v>
      </c>
      <c r="C542">
        <f t="shared" si="8"/>
        <v>4.3807999999999998E-4</v>
      </c>
      <c r="E542">
        <v>2.8889999999999998</v>
      </c>
      <c r="G542">
        <v>2.7789999999999999</v>
      </c>
      <c r="H542">
        <v>2.9870000000000001</v>
      </c>
      <c r="I542">
        <v>2.6819999999999999</v>
      </c>
      <c r="J542">
        <v>3.1080000000000001</v>
      </c>
    </row>
    <row r="543" spans="1:10" x14ac:dyDescent="0.2">
      <c r="A543">
        <v>178</v>
      </c>
      <c r="B543">
        <v>438.19</v>
      </c>
      <c r="C543">
        <f t="shared" si="8"/>
        <v>4.3818999999999998E-4</v>
      </c>
      <c r="E543">
        <v>2.839</v>
      </c>
      <c r="G543">
        <v>2.7210000000000001</v>
      </c>
      <c r="H543">
        <v>2.931</v>
      </c>
      <c r="I543">
        <v>2.625</v>
      </c>
      <c r="J543">
        <v>3.08</v>
      </c>
    </row>
    <row r="544" spans="1:10" x14ac:dyDescent="0.2">
      <c r="A544">
        <v>179</v>
      </c>
      <c r="B544">
        <v>438.25</v>
      </c>
      <c r="C544">
        <f t="shared" si="8"/>
        <v>4.3825E-4</v>
      </c>
      <c r="E544">
        <v>2.794</v>
      </c>
      <c r="G544">
        <v>2.6680000000000001</v>
      </c>
      <c r="H544">
        <v>2.875</v>
      </c>
      <c r="I544">
        <v>2.573</v>
      </c>
      <c r="J544">
        <v>3.06</v>
      </c>
    </row>
    <row r="545" spans="1:10" x14ac:dyDescent="0.2">
      <c r="A545">
        <v>180</v>
      </c>
      <c r="B545">
        <v>438.28</v>
      </c>
      <c r="C545">
        <f t="shared" si="8"/>
        <v>4.3827999999999993E-4</v>
      </c>
      <c r="E545">
        <v>2.75</v>
      </c>
      <c r="G545">
        <v>2.6080000000000001</v>
      </c>
      <c r="H545">
        <v>2.8210000000000002</v>
      </c>
      <c r="I545">
        <v>2.5179999999999998</v>
      </c>
      <c r="J545">
        <v>3.0529999999999999</v>
      </c>
    </row>
    <row r="546" spans="1:10" x14ac:dyDescent="0.2">
      <c r="A546">
        <v>181</v>
      </c>
      <c r="B546">
        <v>438.25</v>
      </c>
      <c r="C546">
        <f t="shared" si="8"/>
        <v>4.3825E-4</v>
      </c>
      <c r="E546">
        <v>2.7130000000000001</v>
      </c>
      <c r="G546">
        <v>2.56</v>
      </c>
      <c r="H546">
        <v>2.7669999999999999</v>
      </c>
      <c r="I546">
        <v>2.4700000000000002</v>
      </c>
      <c r="J546">
        <v>3.0539999999999998</v>
      </c>
    </row>
    <row r="547" spans="1:10" x14ac:dyDescent="0.2">
      <c r="A547">
        <v>182</v>
      </c>
      <c r="B547">
        <v>438.19</v>
      </c>
      <c r="C547">
        <f t="shared" si="8"/>
        <v>4.3818999999999998E-4</v>
      </c>
      <c r="E547">
        <v>2.6739999999999999</v>
      </c>
      <c r="G547">
        <v>2.5129999999999999</v>
      </c>
      <c r="H547">
        <v>2.7170000000000001</v>
      </c>
      <c r="I547">
        <v>2.4220000000000002</v>
      </c>
      <c r="J547">
        <v>3.0449999999999999</v>
      </c>
    </row>
    <row r="548" spans="1:10" x14ac:dyDescent="0.2">
      <c r="A548">
        <v>183</v>
      </c>
      <c r="B548">
        <v>438.08</v>
      </c>
      <c r="C548">
        <f t="shared" si="8"/>
        <v>4.3807999999999998E-4</v>
      </c>
      <c r="E548">
        <v>2.633</v>
      </c>
      <c r="G548">
        <v>2.468</v>
      </c>
      <c r="H548">
        <v>2.67</v>
      </c>
      <c r="I548">
        <v>2.379</v>
      </c>
      <c r="J548">
        <v>3.016</v>
      </c>
    </row>
    <row r="549" spans="1:10" x14ac:dyDescent="0.2">
      <c r="A549">
        <v>184</v>
      </c>
      <c r="B549">
        <v>437.93</v>
      </c>
      <c r="C549">
        <f t="shared" si="8"/>
        <v>4.3793E-4</v>
      </c>
      <c r="E549">
        <v>2.5870000000000002</v>
      </c>
      <c r="G549">
        <v>2.4169999999999998</v>
      </c>
      <c r="H549">
        <v>2.621</v>
      </c>
      <c r="I549">
        <v>2.3370000000000002</v>
      </c>
      <c r="J549">
        <v>2.9750000000000001</v>
      </c>
    </row>
    <row r="550" spans="1:10" x14ac:dyDescent="0.2">
      <c r="A550">
        <v>185</v>
      </c>
      <c r="B550">
        <v>437.74</v>
      </c>
      <c r="C550">
        <f t="shared" si="8"/>
        <v>4.3773999999999999E-4</v>
      </c>
      <c r="E550">
        <v>2.5390000000000001</v>
      </c>
      <c r="G550">
        <v>2.3650000000000002</v>
      </c>
      <c r="H550">
        <v>2.5779999999999998</v>
      </c>
      <c r="I550">
        <v>2.2959999999999998</v>
      </c>
      <c r="J550">
        <v>2.9180000000000001</v>
      </c>
    </row>
    <row r="551" spans="1:10" x14ac:dyDescent="0.2">
      <c r="A551">
        <v>186</v>
      </c>
      <c r="B551">
        <v>437.51</v>
      </c>
      <c r="C551">
        <f t="shared" si="8"/>
        <v>4.3750999999999995E-4</v>
      </c>
      <c r="E551">
        <v>2.4870000000000001</v>
      </c>
      <c r="G551">
        <v>2.319</v>
      </c>
      <c r="H551">
        <v>2.5310000000000001</v>
      </c>
      <c r="I551">
        <v>2.2519999999999998</v>
      </c>
      <c r="J551">
        <v>2.8450000000000002</v>
      </c>
    </row>
    <row r="552" spans="1:10" x14ac:dyDescent="0.2">
      <c r="A552">
        <v>187</v>
      </c>
      <c r="B552">
        <v>437.23</v>
      </c>
      <c r="C552">
        <f t="shared" si="8"/>
        <v>4.3722999999999999E-4</v>
      </c>
      <c r="E552">
        <v>2.431</v>
      </c>
      <c r="G552">
        <v>2.27</v>
      </c>
      <c r="H552">
        <v>2.4790000000000001</v>
      </c>
      <c r="I552">
        <v>2.214</v>
      </c>
      <c r="J552">
        <v>2.76</v>
      </c>
    </row>
    <row r="553" spans="1:10" x14ac:dyDescent="0.2">
      <c r="A553">
        <v>188</v>
      </c>
      <c r="B553">
        <v>436.91</v>
      </c>
      <c r="C553">
        <f t="shared" si="8"/>
        <v>4.3690999999999999E-4</v>
      </c>
      <c r="E553">
        <v>2.375</v>
      </c>
      <c r="G553">
        <v>2.226</v>
      </c>
      <c r="H553">
        <v>2.431</v>
      </c>
      <c r="I553">
        <v>2.1779999999999999</v>
      </c>
      <c r="J553">
        <v>2.665</v>
      </c>
    </row>
    <row r="554" spans="1:10" x14ac:dyDescent="0.2">
      <c r="A554">
        <v>189</v>
      </c>
      <c r="B554">
        <v>436.54</v>
      </c>
      <c r="C554">
        <f t="shared" si="8"/>
        <v>4.3654000000000002E-4</v>
      </c>
      <c r="E554">
        <v>2.319</v>
      </c>
      <c r="G554">
        <v>2.1880000000000002</v>
      </c>
      <c r="H554">
        <v>2.3879999999999999</v>
      </c>
      <c r="I554">
        <v>2.141</v>
      </c>
      <c r="J554">
        <v>2.5579999999999998</v>
      </c>
    </row>
    <row r="555" spans="1:10" x14ac:dyDescent="0.2">
      <c r="A555">
        <v>190</v>
      </c>
      <c r="B555">
        <v>436.14</v>
      </c>
      <c r="C555">
        <f t="shared" si="8"/>
        <v>4.3613999999999995E-4</v>
      </c>
      <c r="E555">
        <v>2.2679999999999998</v>
      </c>
      <c r="G555">
        <v>2.153</v>
      </c>
      <c r="H555">
        <v>2.3490000000000002</v>
      </c>
      <c r="I555">
        <v>2.1</v>
      </c>
      <c r="J555">
        <v>2.4700000000000002</v>
      </c>
    </row>
    <row r="556" spans="1:10" x14ac:dyDescent="0.2">
      <c r="A556">
        <v>191</v>
      </c>
      <c r="B556">
        <v>435.69</v>
      </c>
      <c r="C556">
        <f t="shared" si="8"/>
        <v>4.3568999999999997E-4</v>
      </c>
      <c r="E556">
        <v>2.2229999999999999</v>
      </c>
      <c r="G556">
        <v>2.11</v>
      </c>
      <c r="H556">
        <v>2.3090000000000002</v>
      </c>
      <c r="I556">
        <v>2.0649999999999999</v>
      </c>
      <c r="J556">
        <v>2.4079999999999999</v>
      </c>
    </row>
    <row r="557" spans="1:10" x14ac:dyDescent="0.2">
      <c r="A557">
        <v>192</v>
      </c>
      <c r="B557">
        <v>435.2</v>
      </c>
      <c r="C557">
        <f t="shared" si="8"/>
        <v>4.3519999999999995E-4</v>
      </c>
      <c r="E557">
        <v>2.1779999999999999</v>
      </c>
      <c r="G557">
        <v>2.0720000000000001</v>
      </c>
      <c r="H557">
        <v>2.2650000000000001</v>
      </c>
      <c r="I557">
        <v>2.0339999999999998</v>
      </c>
      <c r="J557">
        <v>2.3410000000000002</v>
      </c>
    </row>
    <row r="558" spans="1:10" x14ac:dyDescent="0.2">
      <c r="A558">
        <v>193</v>
      </c>
      <c r="B558">
        <v>434.66</v>
      </c>
      <c r="C558">
        <f t="shared" si="8"/>
        <v>4.3466000000000002E-4</v>
      </c>
      <c r="E558">
        <v>2.1280000000000001</v>
      </c>
      <c r="G558">
        <v>2.036</v>
      </c>
      <c r="H558">
        <v>2.2189999999999999</v>
      </c>
      <c r="I558">
        <v>2.004</v>
      </c>
      <c r="J558">
        <v>2.2530000000000001</v>
      </c>
    </row>
    <row r="559" spans="1:10" x14ac:dyDescent="0.2">
      <c r="A559">
        <v>194</v>
      </c>
      <c r="B559">
        <v>434.09</v>
      </c>
      <c r="C559">
        <f t="shared" si="8"/>
        <v>4.3408999999999993E-4</v>
      </c>
      <c r="E559">
        <v>2.0739999999999998</v>
      </c>
      <c r="G559">
        <v>1.998</v>
      </c>
      <c r="H559">
        <v>2.1789999999999998</v>
      </c>
      <c r="I559">
        <v>1.9710000000000001</v>
      </c>
      <c r="J559">
        <v>2.149</v>
      </c>
    </row>
    <row r="560" spans="1:10" x14ac:dyDescent="0.2">
      <c r="A560">
        <v>195</v>
      </c>
      <c r="B560">
        <v>433.47</v>
      </c>
      <c r="C560">
        <f t="shared" si="8"/>
        <v>4.3346999999999998E-4</v>
      </c>
      <c r="E560">
        <v>2.0190000000000001</v>
      </c>
      <c r="G560">
        <v>1.9690000000000001</v>
      </c>
      <c r="H560">
        <v>2.1389999999999998</v>
      </c>
      <c r="I560">
        <v>1.9379999999999999</v>
      </c>
      <c r="J560">
        <v>2.028</v>
      </c>
    </row>
    <row r="561" spans="1:10" x14ac:dyDescent="0.2">
      <c r="A561">
        <v>196</v>
      </c>
      <c r="B561">
        <v>432.8</v>
      </c>
      <c r="C561">
        <f t="shared" si="8"/>
        <v>4.328E-4</v>
      </c>
      <c r="E561">
        <v>1.962</v>
      </c>
      <c r="G561">
        <v>1.9370000000000001</v>
      </c>
      <c r="H561">
        <v>2.1</v>
      </c>
      <c r="I561">
        <v>1.9059999999999999</v>
      </c>
      <c r="J561">
        <v>1.9059999999999999</v>
      </c>
    </row>
    <row r="562" spans="1:10" x14ac:dyDescent="0.2">
      <c r="A562">
        <v>197</v>
      </c>
      <c r="B562">
        <v>432.1</v>
      </c>
      <c r="C562">
        <f t="shared" si="8"/>
        <v>4.3209999999999999E-4</v>
      </c>
      <c r="E562">
        <v>1.911</v>
      </c>
      <c r="G562">
        <v>1.903</v>
      </c>
      <c r="H562">
        <v>2.0649999999999999</v>
      </c>
      <c r="I562">
        <v>1.8720000000000001</v>
      </c>
      <c r="J562">
        <v>1.8049999999999999</v>
      </c>
    </row>
    <row r="563" spans="1:10" x14ac:dyDescent="0.2">
      <c r="A563">
        <v>198</v>
      </c>
      <c r="B563">
        <v>431.35</v>
      </c>
      <c r="C563">
        <f t="shared" si="8"/>
        <v>4.3135E-4</v>
      </c>
      <c r="E563">
        <v>1.8660000000000001</v>
      </c>
      <c r="G563">
        <v>1.8680000000000001</v>
      </c>
      <c r="H563">
        <v>2.0310000000000001</v>
      </c>
      <c r="I563">
        <v>1.8440000000000001</v>
      </c>
      <c r="J563">
        <v>1.7230000000000001</v>
      </c>
    </row>
    <row r="564" spans="1:10" x14ac:dyDescent="0.2">
      <c r="A564">
        <v>199</v>
      </c>
      <c r="B564">
        <v>430.55</v>
      </c>
      <c r="C564">
        <f t="shared" si="8"/>
        <v>4.3054999999999998E-4</v>
      </c>
      <c r="E564">
        <v>1.8280000000000001</v>
      </c>
      <c r="G564">
        <v>1.8360000000000001</v>
      </c>
      <c r="H564">
        <v>1.994</v>
      </c>
      <c r="I564">
        <v>1.8120000000000001</v>
      </c>
      <c r="J564">
        <v>1.669</v>
      </c>
    </row>
    <row r="565" spans="1:10" x14ac:dyDescent="0.2">
      <c r="A565">
        <v>200</v>
      </c>
      <c r="B565">
        <v>429.72</v>
      </c>
      <c r="C565">
        <f t="shared" si="8"/>
        <v>4.2972000000000003E-4</v>
      </c>
      <c r="E565">
        <v>1.8009999999999999</v>
      </c>
      <c r="G565">
        <v>1.8069999999999999</v>
      </c>
      <c r="H565">
        <v>1.964</v>
      </c>
      <c r="I565">
        <v>1.7809999999999999</v>
      </c>
      <c r="J565">
        <v>1.65</v>
      </c>
    </row>
    <row r="566" spans="1:10" x14ac:dyDescent="0.2">
      <c r="A566">
        <v>201</v>
      </c>
      <c r="B566">
        <v>428.84</v>
      </c>
      <c r="C566">
        <f t="shared" si="8"/>
        <v>4.2883999999999994E-4</v>
      </c>
      <c r="E566">
        <v>1.7789999999999999</v>
      </c>
      <c r="G566">
        <v>1.7769999999999999</v>
      </c>
      <c r="H566">
        <v>1.9319999999999999</v>
      </c>
      <c r="I566">
        <v>1.7509999999999999</v>
      </c>
      <c r="J566">
        <v>1.657</v>
      </c>
    </row>
    <row r="567" spans="1:10" x14ac:dyDescent="0.2">
      <c r="A567">
        <v>202</v>
      </c>
      <c r="B567">
        <v>427.92</v>
      </c>
      <c r="C567">
        <f t="shared" si="8"/>
        <v>4.2791999999999998E-4</v>
      </c>
      <c r="E567">
        <v>1.7649999999999999</v>
      </c>
      <c r="G567">
        <v>1.748</v>
      </c>
      <c r="H567">
        <v>1.903</v>
      </c>
      <c r="I567">
        <v>1.7230000000000001</v>
      </c>
      <c r="J567">
        <v>1.6870000000000001</v>
      </c>
    </row>
    <row r="568" spans="1:10" x14ac:dyDescent="0.2">
      <c r="A568">
        <v>203</v>
      </c>
      <c r="B568">
        <v>426.96</v>
      </c>
      <c r="C568">
        <f t="shared" si="8"/>
        <v>4.2695999999999994E-4</v>
      </c>
      <c r="E568">
        <v>1.7589999999999999</v>
      </c>
      <c r="G568">
        <v>1.718</v>
      </c>
      <c r="H568">
        <v>1.8740000000000001</v>
      </c>
      <c r="I568">
        <v>1.6970000000000001</v>
      </c>
      <c r="J568">
        <v>1.746</v>
      </c>
    </row>
    <row r="569" spans="1:10" x14ac:dyDescent="0.2">
      <c r="A569">
        <v>204</v>
      </c>
      <c r="B569">
        <v>425.95</v>
      </c>
      <c r="C569">
        <f t="shared" si="8"/>
        <v>4.2594999999999997E-4</v>
      </c>
      <c r="E569">
        <v>1.752</v>
      </c>
      <c r="G569">
        <v>1.696</v>
      </c>
      <c r="H569">
        <v>1.8480000000000001</v>
      </c>
      <c r="I569">
        <v>1.669</v>
      </c>
      <c r="J569">
        <v>1.7969999999999999</v>
      </c>
    </row>
    <row r="570" spans="1:10" x14ac:dyDescent="0.2">
      <c r="A570">
        <v>205</v>
      </c>
      <c r="B570">
        <v>424.9</v>
      </c>
      <c r="C570">
        <f t="shared" si="8"/>
        <v>4.2489999999999997E-4</v>
      </c>
      <c r="E570">
        <v>1.75</v>
      </c>
      <c r="G570">
        <v>1.673</v>
      </c>
      <c r="H570">
        <v>1.8180000000000001</v>
      </c>
      <c r="I570">
        <v>1.641</v>
      </c>
      <c r="J570">
        <v>1.869</v>
      </c>
    </row>
    <row r="571" spans="1:10" x14ac:dyDescent="0.2">
      <c r="A571">
        <v>206</v>
      </c>
      <c r="B571">
        <v>423.8</v>
      </c>
      <c r="C571">
        <f t="shared" si="8"/>
        <v>4.238E-4</v>
      </c>
      <c r="E571">
        <v>1.7529999999999999</v>
      </c>
      <c r="G571">
        <v>1.6479999999999999</v>
      </c>
      <c r="H571">
        <v>1.7909999999999999</v>
      </c>
      <c r="I571">
        <v>1.617</v>
      </c>
      <c r="J571">
        <v>1.956</v>
      </c>
    </row>
    <row r="572" spans="1:10" x14ac:dyDescent="0.2">
      <c r="A572">
        <v>207</v>
      </c>
      <c r="B572">
        <v>422.67</v>
      </c>
      <c r="C572">
        <f t="shared" si="8"/>
        <v>4.2266999999999999E-4</v>
      </c>
      <c r="E572">
        <v>1.752</v>
      </c>
      <c r="G572">
        <v>1.6220000000000001</v>
      </c>
      <c r="H572">
        <v>1.764</v>
      </c>
      <c r="I572">
        <v>1.5920000000000001</v>
      </c>
      <c r="J572">
        <v>2.0289999999999999</v>
      </c>
    </row>
    <row r="573" spans="1:10" x14ac:dyDescent="0.2">
      <c r="A573">
        <v>208</v>
      </c>
      <c r="B573">
        <v>421.49</v>
      </c>
      <c r="C573">
        <f t="shared" si="8"/>
        <v>4.2149E-4</v>
      </c>
      <c r="E573">
        <v>1.7470000000000001</v>
      </c>
      <c r="G573">
        <v>1.601</v>
      </c>
      <c r="H573">
        <v>1.7370000000000001</v>
      </c>
      <c r="I573">
        <v>1.569</v>
      </c>
      <c r="J573">
        <v>2.0819999999999999</v>
      </c>
    </row>
    <row r="574" spans="1:10" x14ac:dyDescent="0.2">
      <c r="A574">
        <v>209</v>
      </c>
      <c r="B574">
        <v>420.26</v>
      </c>
      <c r="C574">
        <f t="shared" si="8"/>
        <v>4.2025999999999999E-4</v>
      </c>
      <c r="E574">
        <v>1.754</v>
      </c>
      <c r="G574">
        <v>1.581</v>
      </c>
      <c r="H574">
        <v>1.71</v>
      </c>
      <c r="I574">
        <v>1.54</v>
      </c>
      <c r="J574">
        <v>2.1850000000000001</v>
      </c>
    </row>
    <row r="575" spans="1:10" x14ac:dyDescent="0.2">
      <c r="A575">
        <v>210</v>
      </c>
      <c r="B575">
        <v>419</v>
      </c>
      <c r="C575">
        <f t="shared" si="8"/>
        <v>4.1899999999999999E-4</v>
      </c>
      <c r="E575">
        <v>1.7589999999999999</v>
      </c>
      <c r="G575">
        <v>1.5569999999999999</v>
      </c>
      <c r="H575">
        <v>1.6839999999999999</v>
      </c>
      <c r="I575">
        <v>1.5189999999999999</v>
      </c>
      <c r="J575">
        <v>2.2749999999999999</v>
      </c>
    </row>
    <row r="576" spans="1:10" x14ac:dyDescent="0.2">
      <c r="A576">
        <v>211</v>
      </c>
      <c r="B576">
        <v>417.69</v>
      </c>
      <c r="C576">
        <f t="shared" si="8"/>
        <v>4.1768999999999997E-4</v>
      </c>
      <c r="E576">
        <v>1.756</v>
      </c>
      <c r="G576">
        <v>1.5329999999999999</v>
      </c>
      <c r="H576">
        <v>1.661</v>
      </c>
      <c r="I576">
        <v>1.498</v>
      </c>
      <c r="J576">
        <v>2.331</v>
      </c>
    </row>
    <row r="577" spans="1:10" x14ac:dyDescent="0.2">
      <c r="A577">
        <v>212</v>
      </c>
      <c r="B577">
        <v>416.33</v>
      </c>
      <c r="C577">
        <f t="shared" si="8"/>
        <v>4.1632999999999997E-4</v>
      </c>
      <c r="E577">
        <v>1.744</v>
      </c>
      <c r="G577">
        <v>1.5069999999999999</v>
      </c>
      <c r="H577">
        <v>1.639</v>
      </c>
      <c r="I577">
        <v>1.4750000000000001</v>
      </c>
      <c r="J577">
        <v>2.355</v>
      </c>
    </row>
    <row r="578" spans="1:10" x14ac:dyDescent="0.2">
      <c r="A578">
        <v>213</v>
      </c>
      <c r="B578">
        <v>414.94</v>
      </c>
      <c r="C578">
        <f t="shared" si="8"/>
        <v>4.1493999999999998E-4</v>
      </c>
      <c r="E578">
        <v>1.726</v>
      </c>
      <c r="G578">
        <v>1.4910000000000001</v>
      </c>
      <c r="H578">
        <v>1.621</v>
      </c>
      <c r="I578">
        <v>1.4530000000000001</v>
      </c>
      <c r="J578">
        <v>2.3380000000000001</v>
      </c>
    </row>
    <row r="579" spans="1:10" x14ac:dyDescent="0.2">
      <c r="A579">
        <v>214</v>
      </c>
      <c r="B579">
        <v>413.5</v>
      </c>
      <c r="C579">
        <f t="shared" si="8"/>
        <v>4.1349999999999997E-4</v>
      </c>
      <c r="E579">
        <v>1.6919999999999999</v>
      </c>
      <c r="G579">
        <v>1.4710000000000001</v>
      </c>
      <c r="H579">
        <v>1.6</v>
      </c>
      <c r="I579">
        <v>1.43</v>
      </c>
      <c r="J579">
        <v>2.2650000000000001</v>
      </c>
    </row>
    <row r="580" spans="1:10" x14ac:dyDescent="0.2">
      <c r="A580">
        <v>215</v>
      </c>
      <c r="B580">
        <v>412.02</v>
      </c>
      <c r="C580">
        <f t="shared" si="8"/>
        <v>4.1201999999999998E-4</v>
      </c>
      <c r="E580">
        <v>1.6519999999999999</v>
      </c>
      <c r="G580">
        <v>1.4470000000000001</v>
      </c>
      <c r="H580">
        <v>1.5780000000000001</v>
      </c>
      <c r="I580">
        <v>1.407</v>
      </c>
      <c r="J580">
        <v>2.177</v>
      </c>
    </row>
    <row r="581" spans="1:10" x14ac:dyDescent="0.2">
      <c r="A581">
        <v>216</v>
      </c>
      <c r="B581">
        <v>410.49</v>
      </c>
      <c r="C581">
        <f t="shared" si="8"/>
        <v>4.1049000000000001E-4</v>
      </c>
      <c r="E581">
        <v>1.61</v>
      </c>
      <c r="G581">
        <v>1.42</v>
      </c>
      <c r="H581">
        <v>1.5529999999999999</v>
      </c>
      <c r="I581">
        <v>1.3859999999999999</v>
      </c>
      <c r="J581">
        <v>2.0830000000000002</v>
      </c>
    </row>
    <row r="582" spans="1:10" x14ac:dyDescent="0.2">
      <c r="A582">
        <v>217</v>
      </c>
      <c r="B582">
        <v>408.92</v>
      </c>
      <c r="C582">
        <f t="shared" ref="C582:C645" si="9">B582*10^-6</f>
        <v>4.0892000000000001E-4</v>
      </c>
      <c r="E582">
        <v>1.5680000000000001</v>
      </c>
      <c r="G582">
        <v>1.393</v>
      </c>
      <c r="H582">
        <v>1.528</v>
      </c>
      <c r="I582">
        <v>1.3660000000000001</v>
      </c>
      <c r="J582">
        <v>1.986</v>
      </c>
    </row>
    <row r="583" spans="1:10" x14ac:dyDescent="0.2">
      <c r="A583">
        <v>218</v>
      </c>
      <c r="B583">
        <v>407.31</v>
      </c>
      <c r="C583">
        <f t="shared" si="9"/>
        <v>4.0730999999999997E-4</v>
      </c>
      <c r="E583">
        <v>1.5289999999999999</v>
      </c>
      <c r="G583">
        <v>1.3740000000000001</v>
      </c>
      <c r="H583">
        <v>1.5129999999999999</v>
      </c>
      <c r="I583">
        <v>1.345</v>
      </c>
      <c r="J583">
        <v>1.883</v>
      </c>
    </row>
    <row r="584" spans="1:10" x14ac:dyDescent="0.2">
      <c r="A584">
        <v>219</v>
      </c>
      <c r="B584">
        <v>405.66</v>
      </c>
      <c r="C584">
        <f t="shared" si="9"/>
        <v>4.0566000000000002E-4</v>
      </c>
      <c r="E584">
        <v>1.4910000000000001</v>
      </c>
      <c r="G584">
        <v>1.3640000000000001</v>
      </c>
      <c r="H584">
        <v>1.498</v>
      </c>
      <c r="I584">
        <v>1.323</v>
      </c>
      <c r="J584">
        <v>1.7809999999999999</v>
      </c>
    </row>
    <row r="585" spans="1:10" x14ac:dyDescent="0.2">
      <c r="A585">
        <v>220</v>
      </c>
      <c r="B585">
        <v>403.96</v>
      </c>
      <c r="C585">
        <f t="shared" si="9"/>
        <v>4.0395999999999997E-4</v>
      </c>
      <c r="E585">
        <v>1.4530000000000001</v>
      </c>
      <c r="G585">
        <v>1.3460000000000001</v>
      </c>
      <c r="H585">
        <v>1.476</v>
      </c>
      <c r="I585">
        <v>1.302</v>
      </c>
      <c r="J585">
        <v>1.6890000000000001</v>
      </c>
    </row>
    <row r="586" spans="1:10" x14ac:dyDescent="0.2">
      <c r="A586">
        <v>221</v>
      </c>
      <c r="B586">
        <v>402.22</v>
      </c>
      <c r="C586">
        <f t="shared" si="9"/>
        <v>4.0222000000000001E-4</v>
      </c>
      <c r="E586">
        <v>1.4279999999999999</v>
      </c>
      <c r="G586">
        <v>1.329</v>
      </c>
      <c r="H586">
        <v>1.462</v>
      </c>
      <c r="I586">
        <v>1.29</v>
      </c>
      <c r="J586">
        <v>1.6319999999999999</v>
      </c>
    </row>
    <row r="587" spans="1:10" x14ac:dyDescent="0.2">
      <c r="A587">
        <v>222</v>
      </c>
      <c r="B587">
        <v>400.43</v>
      </c>
      <c r="C587">
        <f t="shared" si="9"/>
        <v>4.0043000000000001E-4</v>
      </c>
      <c r="E587">
        <v>1.41</v>
      </c>
      <c r="G587">
        <v>1.3080000000000001</v>
      </c>
      <c r="H587">
        <v>1.4490000000000001</v>
      </c>
      <c r="I587">
        <v>1.278</v>
      </c>
      <c r="J587">
        <v>1.605</v>
      </c>
    </row>
    <row r="588" spans="1:10" x14ac:dyDescent="0.2">
      <c r="A588">
        <v>223</v>
      </c>
      <c r="B588">
        <v>398.61</v>
      </c>
      <c r="C588">
        <f t="shared" si="9"/>
        <v>3.9860999999999998E-4</v>
      </c>
      <c r="E588">
        <v>1.397</v>
      </c>
      <c r="G588">
        <v>1.2929999999999999</v>
      </c>
      <c r="H588">
        <v>1.4350000000000001</v>
      </c>
      <c r="I588">
        <v>1.2669999999999999</v>
      </c>
      <c r="J588">
        <v>1.5920000000000001</v>
      </c>
    </row>
    <row r="589" spans="1:10" x14ac:dyDescent="0.2">
      <c r="A589">
        <v>224</v>
      </c>
      <c r="B589">
        <v>396.74</v>
      </c>
      <c r="C589">
        <f t="shared" si="9"/>
        <v>3.9673999999999997E-4</v>
      </c>
      <c r="E589">
        <v>1.3859999999999999</v>
      </c>
      <c r="G589">
        <v>1.28</v>
      </c>
      <c r="H589">
        <v>1.42</v>
      </c>
      <c r="I589">
        <v>1.25</v>
      </c>
      <c r="J589">
        <v>1.595</v>
      </c>
    </row>
    <row r="590" spans="1:10" x14ac:dyDescent="0.2">
      <c r="A590">
        <v>225</v>
      </c>
      <c r="B590">
        <v>394.83</v>
      </c>
      <c r="C590">
        <f t="shared" si="9"/>
        <v>3.9482999999999999E-4</v>
      </c>
      <c r="E590">
        <v>1.3740000000000001</v>
      </c>
      <c r="G590">
        <v>1.2649999999999999</v>
      </c>
      <c r="H590">
        <v>1.407</v>
      </c>
      <c r="I590">
        <v>1.238</v>
      </c>
      <c r="J590">
        <v>1.585</v>
      </c>
    </row>
    <row r="591" spans="1:10" x14ac:dyDescent="0.2">
      <c r="A591">
        <v>226</v>
      </c>
      <c r="B591">
        <v>392.87</v>
      </c>
      <c r="C591">
        <f t="shared" si="9"/>
        <v>3.9286999999999997E-4</v>
      </c>
      <c r="E591">
        <v>1.365</v>
      </c>
      <c r="G591">
        <v>1.26</v>
      </c>
      <c r="H591">
        <v>1.395</v>
      </c>
      <c r="I591">
        <v>1.224</v>
      </c>
      <c r="J591">
        <v>1.581</v>
      </c>
    </row>
    <row r="592" spans="1:10" x14ac:dyDescent="0.2">
      <c r="A592">
        <v>227</v>
      </c>
      <c r="B592">
        <v>390.88</v>
      </c>
      <c r="C592">
        <f t="shared" si="9"/>
        <v>3.9087999999999997E-4</v>
      </c>
      <c r="E592">
        <v>1.3520000000000001</v>
      </c>
      <c r="G592">
        <v>1.252</v>
      </c>
      <c r="H592">
        <v>1.385</v>
      </c>
      <c r="I592">
        <v>1.206</v>
      </c>
      <c r="J592">
        <v>1.5640000000000001</v>
      </c>
    </row>
    <row r="593" spans="1:10" x14ac:dyDescent="0.2">
      <c r="A593">
        <v>228</v>
      </c>
      <c r="B593">
        <v>388.84</v>
      </c>
      <c r="C593">
        <f t="shared" si="9"/>
        <v>3.8883999999999994E-4</v>
      </c>
      <c r="E593">
        <v>1.3420000000000001</v>
      </c>
      <c r="G593">
        <v>1.246</v>
      </c>
      <c r="H593">
        <v>1.371</v>
      </c>
      <c r="I593">
        <v>1.1970000000000001</v>
      </c>
      <c r="J593">
        <v>1.5549999999999999</v>
      </c>
    </row>
    <row r="594" spans="1:10" x14ac:dyDescent="0.2">
      <c r="A594">
        <v>229</v>
      </c>
      <c r="B594">
        <v>386.76</v>
      </c>
      <c r="C594">
        <f t="shared" si="9"/>
        <v>3.8675999999999999E-4</v>
      </c>
      <c r="E594">
        <v>1.3240000000000001</v>
      </c>
      <c r="G594">
        <v>1.228</v>
      </c>
      <c r="H594">
        <v>1.3620000000000001</v>
      </c>
      <c r="I594">
        <v>1.1890000000000001</v>
      </c>
      <c r="J594">
        <v>1.516</v>
      </c>
    </row>
    <row r="595" spans="1:10" x14ac:dyDescent="0.2">
      <c r="A595">
        <v>230</v>
      </c>
      <c r="B595">
        <v>384.63</v>
      </c>
      <c r="C595">
        <f t="shared" si="9"/>
        <v>3.8462999999999995E-4</v>
      </c>
      <c r="E595">
        <v>1.3120000000000001</v>
      </c>
      <c r="G595">
        <v>1.2170000000000001</v>
      </c>
      <c r="H595">
        <v>1.351</v>
      </c>
      <c r="I595">
        <v>1.1850000000000001</v>
      </c>
      <c r="J595">
        <v>1.494</v>
      </c>
    </row>
    <row r="596" spans="1:10" x14ac:dyDescent="0.2">
      <c r="A596">
        <v>231</v>
      </c>
      <c r="B596">
        <v>382.47</v>
      </c>
      <c r="C596">
        <f t="shared" si="9"/>
        <v>3.8246999999999999E-4</v>
      </c>
      <c r="E596">
        <v>1.3029999999999999</v>
      </c>
      <c r="G596">
        <v>1.208</v>
      </c>
      <c r="H596">
        <v>1.3380000000000001</v>
      </c>
      <c r="I596">
        <v>1.177</v>
      </c>
      <c r="J596">
        <v>1.4890000000000001</v>
      </c>
    </row>
    <row r="597" spans="1:10" x14ac:dyDescent="0.2">
      <c r="A597">
        <v>232</v>
      </c>
      <c r="B597">
        <v>380.26</v>
      </c>
      <c r="C597">
        <f t="shared" si="9"/>
        <v>3.8025999999999999E-4</v>
      </c>
      <c r="E597">
        <v>1.304</v>
      </c>
      <c r="G597">
        <v>1.2030000000000001</v>
      </c>
      <c r="H597">
        <v>1.3360000000000001</v>
      </c>
      <c r="I597">
        <v>1.169</v>
      </c>
      <c r="J597">
        <v>1.5069999999999999</v>
      </c>
    </row>
    <row r="598" spans="1:10" x14ac:dyDescent="0.2">
      <c r="A598">
        <v>233</v>
      </c>
      <c r="B598">
        <v>378.01</v>
      </c>
      <c r="C598">
        <f t="shared" si="9"/>
        <v>3.7800999999999997E-4</v>
      </c>
      <c r="E598">
        <v>1.3029999999999999</v>
      </c>
      <c r="G598">
        <v>1.198</v>
      </c>
      <c r="H598">
        <v>1.3320000000000001</v>
      </c>
      <c r="I598">
        <v>1.1639999999999999</v>
      </c>
      <c r="J598">
        <v>1.518</v>
      </c>
    </row>
    <row r="599" spans="1:10" x14ac:dyDescent="0.2">
      <c r="A599">
        <v>234</v>
      </c>
      <c r="B599">
        <v>375.72</v>
      </c>
      <c r="C599">
        <f t="shared" si="9"/>
        <v>3.7572000000000001E-4</v>
      </c>
      <c r="E599">
        <v>1.3109999999999999</v>
      </c>
      <c r="G599">
        <v>1.194</v>
      </c>
      <c r="H599">
        <v>1.3260000000000001</v>
      </c>
      <c r="I599">
        <v>1.1599999999999999</v>
      </c>
      <c r="J599">
        <v>1.5640000000000001</v>
      </c>
    </row>
    <row r="600" spans="1:10" x14ac:dyDescent="0.2">
      <c r="A600">
        <v>235</v>
      </c>
      <c r="B600">
        <v>373.39</v>
      </c>
      <c r="C600">
        <f t="shared" si="9"/>
        <v>3.7338999999999997E-4</v>
      </c>
      <c r="E600">
        <v>1.319</v>
      </c>
      <c r="G600">
        <v>1.1879999999999999</v>
      </c>
      <c r="H600">
        <v>1.3220000000000001</v>
      </c>
      <c r="I600">
        <v>1.1579999999999999</v>
      </c>
      <c r="J600">
        <v>1.609</v>
      </c>
    </row>
    <row r="601" spans="1:10" x14ac:dyDescent="0.2">
      <c r="A601">
        <v>236</v>
      </c>
      <c r="B601">
        <v>371.02</v>
      </c>
      <c r="C601">
        <f t="shared" si="9"/>
        <v>3.7101999999999995E-4</v>
      </c>
      <c r="E601">
        <v>1.323</v>
      </c>
      <c r="G601">
        <v>1.181</v>
      </c>
      <c r="H601">
        <v>1.3169999999999999</v>
      </c>
      <c r="I601">
        <v>1.1499999999999999</v>
      </c>
      <c r="J601">
        <v>1.6419999999999999</v>
      </c>
    </row>
    <row r="602" spans="1:10" x14ac:dyDescent="0.2">
      <c r="A602">
        <v>237</v>
      </c>
      <c r="B602">
        <v>368.61</v>
      </c>
      <c r="C602">
        <f t="shared" si="9"/>
        <v>3.6861000000000001E-4</v>
      </c>
      <c r="E602">
        <v>1.323</v>
      </c>
      <c r="G602">
        <v>1.175</v>
      </c>
      <c r="H602">
        <v>1.306</v>
      </c>
      <c r="I602">
        <v>1.149</v>
      </c>
      <c r="J602">
        <v>1.663</v>
      </c>
    </row>
    <row r="603" spans="1:10" x14ac:dyDescent="0.2">
      <c r="A603">
        <v>238</v>
      </c>
      <c r="B603">
        <v>366.16</v>
      </c>
      <c r="C603">
        <f t="shared" si="9"/>
        <v>3.6616000000000003E-4</v>
      </c>
      <c r="E603">
        <v>1.327</v>
      </c>
      <c r="G603">
        <v>1.171</v>
      </c>
      <c r="H603">
        <v>1.296</v>
      </c>
      <c r="I603">
        <v>1.1439999999999999</v>
      </c>
      <c r="J603">
        <v>1.698</v>
      </c>
    </row>
    <row r="604" spans="1:10" x14ac:dyDescent="0.2">
      <c r="A604">
        <v>239</v>
      </c>
      <c r="B604">
        <v>363.66</v>
      </c>
      <c r="C604">
        <f t="shared" si="9"/>
        <v>3.6366000000000002E-4</v>
      </c>
      <c r="E604">
        <v>1.3280000000000001</v>
      </c>
      <c r="G604">
        <v>1.163</v>
      </c>
      <c r="H604">
        <v>1.2929999999999999</v>
      </c>
      <c r="I604">
        <v>1.141</v>
      </c>
      <c r="J604">
        <v>1.714</v>
      </c>
    </row>
    <row r="605" spans="1:10" x14ac:dyDescent="0.2">
      <c r="A605">
        <v>240</v>
      </c>
      <c r="B605">
        <v>361.13</v>
      </c>
      <c r="C605">
        <f t="shared" si="9"/>
        <v>3.6112999999999998E-4</v>
      </c>
      <c r="E605">
        <v>1.3340000000000001</v>
      </c>
      <c r="G605">
        <v>1.1619999999999999</v>
      </c>
      <c r="H605">
        <v>1.294</v>
      </c>
      <c r="I605">
        <v>1.141</v>
      </c>
      <c r="J605">
        <v>1.74</v>
      </c>
    </row>
    <row r="606" spans="1:10" x14ac:dyDescent="0.2">
      <c r="A606">
        <v>241</v>
      </c>
      <c r="B606">
        <v>358.56</v>
      </c>
      <c r="C606">
        <f t="shared" si="9"/>
        <v>3.5856000000000001E-4</v>
      </c>
      <c r="E606">
        <v>1.341</v>
      </c>
      <c r="G606">
        <v>1.1599999999999999</v>
      </c>
      <c r="H606">
        <v>1.304</v>
      </c>
      <c r="I606">
        <v>1.141</v>
      </c>
      <c r="J606">
        <v>1.76</v>
      </c>
    </row>
    <row r="607" spans="1:10" x14ac:dyDescent="0.2">
      <c r="A607">
        <v>242</v>
      </c>
      <c r="B607">
        <v>355.95</v>
      </c>
      <c r="C607">
        <f t="shared" si="9"/>
        <v>3.5594999999999995E-4</v>
      </c>
      <c r="E607">
        <v>1.349</v>
      </c>
      <c r="G607">
        <v>1.163</v>
      </c>
      <c r="H607">
        <v>1.3089999999999999</v>
      </c>
      <c r="I607">
        <v>1.1399999999999999</v>
      </c>
      <c r="J607">
        <v>1.784</v>
      </c>
    </row>
    <row r="608" spans="1:10" x14ac:dyDescent="0.2">
      <c r="A608">
        <v>243</v>
      </c>
      <c r="B608">
        <v>353.3</v>
      </c>
      <c r="C608">
        <f t="shared" si="9"/>
        <v>3.5330000000000002E-4</v>
      </c>
      <c r="E608">
        <v>1.3480000000000001</v>
      </c>
      <c r="G608">
        <v>1.161</v>
      </c>
      <c r="H608">
        <v>1.3080000000000001</v>
      </c>
      <c r="I608">
        <v>1.135</v>
      </c>
      <c r="J608">
        <v>1.79</v>
      </c>
    </row>
    <row r="609" spans="1:10" x14ac:dyDescent="0.2">
      <c r="A609">
        <v>244</v>
      </c>
      <c r="B609">
        <v>350.61</v>
      </c>
      <c r="C609">
        <f t="shared" si="9"/>
        <v>3.5061000000000001E-4</v>
      </c>
      <c r="E609">
        <v>1.34</v>
      </c>
      <c r="G609">
        <v>1.155</v>
      </c>
      <c r="H609">
        <v>1.298</v>
      </c>
      <c r="I609">
        <v>1.135</v>
      </c>
      <c r="J609">
        <v>1.7729999999999999</v>
      </c>
    </row>
    <row r="610" spans="1:10" x14ac:dyDescent="0.2">
      <c r="A610">
        <v>245</v>
      </c>
      <c r="B610">
        <v>347.89</v>
      </c>
      <c r="C610">
        <f t="shared" si="9"/>
        <v>3.4788999999999995E-4</v>
      </c>
      <c r="E610">
        <v>1.3320000000000001</v>
      </c>
      <c r="G610">
        <v>1.157</v>
      </c>
      <c r="H610">
        <v>1.2929999999999999</v>
      </c>
      <c r="I610">
        <v>1.135</v>
      </c>
      <c r="J610">
        <v>1.744</v>
      </c>
    </row>
    <row r="611" spans="1:10" x14ac:dyDescent="0.2">
      <c r="A611">
        <v>246</v>
      </c>
      <c r="B611">
        <v>345.12</v>
      </c>
      <c r="C611">
        <f t="shared" si="9"/>
        <v>3.4511999999999998E-4</v>
      </c>
      <c r="E611">
        <v>1.331</v>
      </c>
      <c r="G611">
        <v>1.1599999999999999</v>
      </c>
      <c r="H611">
        <v>1.3</v>
      </c>
      <c r="I611">
        <v>1.139</v>
      </c>
      <c r="J611">
        <v>1.724</v>
      </c>
    </row>
    <row r="612" spans="1:10" x14ac:dyDescent="0.2">
      <c r="A612">
        <v>247</v>
      </c>
      <c r="B612">
        <v>342.32</v>
      </c>
      <c r="C612">
        <f t="shared" si="9"/>
        <v>3.4231999999999996E-4</v>
      </c>
      <c r="E612">
        <v>1.327</v>
      </c>
      <c r="G612">
        <v>1.1639999999999999</v>
      </c>
      <c r="H612">
        <v>1.304</v>
      </c>
      <c r="I612">
        <v>1.1399999999999999</v>
      </c>
      <c r="J612">
        <v>1.7010000000000001</v>
      </c>
    </row>
    <row r="613" spans="1:10" x14ac:dyDescent="0.2">
      <c r="A613">
        <v>248</v>
      </c>
      <c r="B613">
        <v>339.49</v>
      </c>
      <c r="C613">
        <f t="shared" si="9"/>
        <v>3.3949000000000002E-4</v>
      </c>
      <c r="E613">
        <v>1.323</v>
      </c>
      <c r="G613">
        <v>1.1639999999999999</v>
      </c>
      <c r="H613">
        <v>1.3129999999999999</v>
      </c>
      <c r="I613">
        <v>1.1339999999999999</v>
      </c>
      <c r="J613">
        <v>1.681</v>
      </c>
    </row>
    <row r="614" spans="1:10" x14ac:dyDescent="0.2">
      <c r="A614">
        <v>249</v>
      </c>
      <c r="B614">
        <v>336.61</v>
      </c>
      <c r="C614">
        <f t="shared" si="9"/>
        <v>3.3660999999999999E-4</v>
      </c>
      <c r="E614">
        <v>1.323</v>
      </c>
      <c r="G614">
        <v>1.165</v>
      </c>
      <c r="H614">
        <v>1.3169999999999999</v>
      </c>
      <c r="I614">
        <v>1.1319999999999999</v>
      </c>
      <c r="J614">
        <v>1.6779999999999999</v>
      </c>
    </row>
    <row r="615" spans="1:10" x14ac:dyDescent="0.2">
      <c r="A615">
        <v>250</v>
      </c>
      <c r="B615">
        <v>333.71</v>
      </c>
      <c r="C615">
        <f t="shared" si="9"/>
        <v>3.3370999999999997E-4</v>
      </c>
      <c r="E615">
        <v>1.323</v>
      </c>
      <c r="G615">
        <v>1.1619999999999999</v>
      </c>
      <c r="H615">
        <v>1.3169999999999999</v>
      </c>
      <c r="I615">
        <v>1.131</v>
      </c>
      <c r="J615">
        <v>1.6819999999999999</v>
      </c>
    </row>
    <row r="616" spans="1:10" x14ac:dyDescent="0.2">
      <c r="A616">
        <v>251</v>
      </c>
      <c r="B616">
        <v>330.76</v>
      </c>
      <c r="C616">
        <f t="shared" si="9"/>
        <v>3.3075999999999998E-4</v>
      </c>
      <c r="E616">
        <v>1.3260000000000001</v>
      </c>
      <c r="G616">
        <v>1.161</v>
      </c>
      <c r="H616">
        <v>1.3160000000000001</v>
      </c>
      <c r="I616">
        <v>1.1399999999999999</v>
      </c>
      <c r="J616">
        <v>1.6879999999999999</v>
      </c>
    </row>
    <row r="617" spans="1:10" x14ac:dyDescent="0.2">
      <c r="A617">
        <v>252</v>
      </c>
      <c r="B617">
        <v>327.79</v>
      </c>
      <c r="C617">
        <f t="shared" si="9"/>
        <v>3.2779E-4</v>
      </c>
      <c r="E617">
        <v>1.3320000000000001</v>
      </c>
      <c r="G617">
        <v>1.167</v>
      </c>
      <c r="H617">
        <v>1.321</v>
      </c>
      <c r="I617">
        <v>1.1459999999999999</v>
      </c>
      <c r="J617">
        <v>1.6950000000000001</v>
      </c>
    </row>
    <row r="618" spans="1:10" x14ac:dyDescent="0.2">
      <c r="A618">
        <v>253</v>
      </c>
      <c r="B618">
        <v>324.77</v>
      </c>
      <c r="C618">
        <f t="shared" si="9"/>
        <v>3.2476999999999994E-4</v>
      </c>
      <c r="E618">
        <v>1.339</v>
      </c>
      <c r="G618">
        <v>1.171</v>
      </c>
      <c r="H618">
        <v>1.331</v>
      </c>
      <c r="I618">
        <v>1.1459999999999999</v>
      </c>
      <c r="J618">
        <v>1.706</v>
      </c>
    </row>
    <row r="619" spans="1:10" x14ac:dyDescent="0.2">
      <c r="A619">
        <v>254</v>
      </c>
      <c r="B619">
        <v>321.73</v>
      </c>
      <c r="C619">
        <f t="shared" si="9"/>
        <v>3.2173E-4</v>
      </c>
      <c r="E619">
        <v>1.3440000000000001</v>
      </c>
      <c r="G619">
        <v>1.1739999999999999</v>
      </c>
      <c r="H619">
        <v>1.3440000000000001</v>
      </c>
      <c r="I619">
        <v>1.1439999999999999</v>
      </c>
      <c r="J619">
        <v>1.714</v>
      </c>
    </row>
    <row r="620" spans="1:10" x14ac:dyDescent="0.2">
      <c r="A620">
        <v>255</v>
      </c>
      <c r="B620">
        <v>318.64999999999998</v>
      </c>
      <c r="C620">
        <f t="shared" si="9"/>
        <v>3.1864999999999997E-4</v>
      </c>
      <c r="E620">
        <v>1.3460000000000001</v>
      </c>
      <c r="G620">
        <v>1.173</v>
      </c>
      <c r="H620">
        <v>1.351</v>
      </c>
      <c r="I620">
        <v>1.1439999999999999</v>
      </c>
      <c r="J620">
        <v>1.718</v>
      </c>
    </row>
    <row r="621" spans="1:10" x14ac:dyDescent="0.2">
      <c r="A621">
        <v>256</v>
      </c>
      <c r="B621">
        <v>315.54000000000002</v>
      </c>
      <c r="C621">
        <f t="shared" si="9"/>
        <v>3.1554E-4</v>
      </c>
      <c r="E621">
        <v>1.3480000000000001</v>
      </c>
      <c r="G621">
        <v>1.1739999999999999</v>
      </c>
      <c r="H621">
        <v>1.353</v>
      </c>
      <c r="I621">
        <v>1.153</v>
      </c>
      <c r="J621">
        <v>1.7130000000000001</v>
      </c>
    </row>
    <row r="622" spans="1:10" x14ac:dyDescent="0.2">
      <c r="A622">
        <v>257</v>
      </c>
      <c r="B622">
        <v>312.39999999999998</v>
      </c>
      <c r="C622">
        <f t="shared" si="9"/>
        <v>3.1239999999999995E-4</v>
      </c>
      <c r="E622">
        <v>1.3520000000000001</v>
      </c>
      <c r="G622">
        <v>1.1759999999999999</v>
      </c>
      <c r="H622">
        <v>1.353</v>
      </c>
      <c r="I622">
        <v>1.1659999999999999</v>
      </c>
      <c r="J622">
        <v>1.7130000000000001</v>
      </c>
    </row>
    <row r="623" spans="1:10" x14ac:dyDescent="0.2">
      <c r="A623">
        <v>258</v>
      </c>
      <c r="B623">
        <v>309.23</v>
      </c>
      <c r="C623">
        <f t="shared" si="9"/>
        <v>3.0923000000000002E-4</v>
      </c>
      <c r="E623">
        <v>1.3520000000000001</v>
      </c>
      <c r="G623">
        <v>1.1779999999999999</v>
      </c>
      <c r="H623">
        <v>1.357</v>
      </c>
      <c r="I623">
        <v>1.17</v>
      </c>
      <c r="J623">
        <v>1.7030000000000001</v>
      </c>
    </row>
    <row r="624" spans="1:10" x14ac:dyDescent="0.2">
      <c r="A624">
        <v>259</v>
      </c>
      <c r="B624">
        <v>306.02999999999997</v>
      </c>
      <c r="C624">
        <f t="shared" si="9"/>
        <v>3.0602999999999994E-4</v>
      </c>
      <c r="E624">
        <v>1.351</v>
      </c>
      <c r="G624">
        <v>1.18</v>
      </c>
      <c r="H624">
        <v>1.369</v>
      </c>
      <c r="I624">
        <v>1.1679999999999999</v>
      </c>
      <c r="J624">
        <v>1.6879999999999999</v>
      </c>
    </row>
    <row r="625" spans="1:10" x14ac:dyDescent="0.2">
      <c r="A625">
        <v>260</v>
      </c>
      <c r="B625">
        <v>302.8</v>
      </c>
      <c r="C625">
        <f t="shared" si="9"/>
        <v>3.0279999999999999E-4</v>
      </c>
      <c r="E625">
        <v>1.3520000000000001</v>
      </c>
      <c r="G625">
        <v>1.1870000000000001</v>
      </c>
      <c r="H625">
        <v>1.379</v>
      </c>
      <c r="I625">
        <v>1.17</v>
      </c>
      <c r="J625">
        <v>1.67</v>
      </c>
    </row>
    <row r="626" spans="1:10" x14ac:dyDescent="0.2">
      <c r="A626">
        <v>261</v>
      </c>
      <c r="B626">
        <v>299.54000000000002</v>
      </c>
      <c r="C626">
        <f t="shared" si="9"/>
        <v>2.9954E-4</v>
      </c>
      <c r="E626">
        <v>1.351</v>
      </c>
      <c r="G626">
        <v>1.1859999999999999</v>
      </c>
      <c r="H626">
        <v>1.387</v>
      </c>
      <c r="I626">
        <v>1.181</v>
      </c>
      <c r="J626">
        <v>1.65</v>
      </c>
    </row>
    <row r="627" spans="1:10" x14ac:dyDescent="0.2">
      <c r="A627">
        <v>262</v>
      </c>
      <c r="B627">
        <v>296.26</v>
      </c>
      <c r="C627">
        <f t="shared" si="9"/>
        <v>2.9625999999999996E-4</v>
      </c>
      <c r="E627">
        <v>1.3480000000000001</v>
      </c>
      <c r="G627">
        <v>1.1890000000000001</v>
      </c>
      <c r="H627">
        <v>1.3859999999999999</v>
      </c>
      <c r="I627">
        <v>1.1910000000000001</v>
      </c>
      <c r="J627">
        <v>1.6259999999999999</v>
      </c>
    </row>
    <row r="628" spans="1:10" x14ac:dyDescent="0.2">
      <c r="A628">
        <v>263</v>
      </c>
      <c r="B628">
        <v>292.94</v>
      </c>
      <c r="C628">
        <f t="shared" si="9"/>
        <v>2.9294E-4</v>
      </c>
      <c r="E628">
        <v>1.347</v>
      </c>
      <c r="G628">
        <v>1.19</v>
      </c>
      <c r="H628">
        <v>1.3919999999999999</v>
      </c>
      <c r="I628">
        <v>1.194</v>
      </c>
      <c r="J628">
        <v>1.6120000000000001</v>
      </c>
    </row>
    <row r="629" spans="1:10" x14ac:dyDescent="0.2">
      <c r="A629">
        <v>264</v>
      </c>
      <c r="B629">
        <v>289.61</v>
      </c>
      <c r="C629">
        <f t="shared" si="9"/>
        <v>2.8960999999999999E-4</v>
      </c>
      <c r="E629">
        <v>1.345</v>
      </c>
      <c r="G629">
        <v>1.1919999999999999</v>
      </c>
      <c r="H629">
        <v>1.399</v>
      </c>
      <c r="I629">
        <v>1.198</v>
      </c>
      <c r="J629">
        <v>1.59</v>
      </c>
    </row>
    <row r="630" spans="1:10" x14ac:dyDescent="0.2">
      <c r="A630">
        <v>265</v>
      </c>
      <c r="B630">
        <v>286.24</v>
      </c>
      <c r="C630">
        <f t="shared" si="9"/>
        <v>2.8624E-4</v>
      </c>
      <c r="E630">
        <v>1.3440000000000001</v>
      </c>
      <c r="G630">
        <v>1.198</v>
      </c>
      <c r="H630">
        <v>1.41</v>
      </c>
      <c r="I630">
        <v>1.1990000000000001</v>
      </c>
      <c r="J630">
        <v>1.5680000000000001</v>
      </c>
    </row>
    <row r="631" spans="1:10" x14ac:dyDescent="0.2">
      <c r="A631">
        <v>266</v>
      </c>
      <c r="B631">
        <v>282.86</v>
      </c>
      <c r="C631">
        <f t="shared" si="9"/>
        <v>2.8286000000000001E-4</v>
      </c>
      <c r="E631">
        <v>1.34</v>
      </c>
      <c r="G631">
        <v>1.2</v>
      </c>
      <c r="H631">
        <v>1.4159999999999999</v>
      </c>
      <c r="I631">
        <v>1.2050000000000001</v>
      </c>
      <c r="J631">
        <v>1.5409999999999999</v>
      </c>
    </row>
    <row r="632" spans="1:10" x14ac:dyDescent="0.2">
      <c r="A632">
        <v>267</v>
      </c>
      <c r="B632">
        <v>279.45</v>
      </c>
      <c r="C632">
        <f t="shared" si="9"/>
        <v>2.7944999999999999E-4</v>
      </c>
      <c r="E632">
        <v>1.341</v>
      </c>
      <c r="G632">
        <v>1.2070000000000001</v>
      </c>
      <c r="H632">
        <v>1.421</v>
      </c>
      <c r="I632">
        <v>1.216</v>
      </c>
      <c r="J632">
        <v>1.52</v>
      </c>
    </row>
    <row r="633" spans="1:10" x14ac:dyDescent="0.2">
      <c r="A633">
        <v>268</v>
      </c>
      <c r="B633">
        <v>276.02</v>
      </c>
      <c r="C633">
        <f t="shared" si="9"/>
        <v>2.7601999999999998E-4</v>
      </c>
      <c r="E633">
        <v>1.341</v>
      </c>
      <c r="G633">
        <v>1.21</v>
      </c>
      <c r="H633">
        <v>1.4239999999999999</v>
      </c>
      <c r="I633">
        <v>1.2210000000000001</v>
      </c>
      <c r="J633">
        <v>1.508</v>
      </c>
    </row>
    <row r="634" spans="1:10" x14ac:dyDescent="0.2">
      <c r="A634">
        <v>269</v>
      </c>
      <c r="B634">
        <v>272.56</v>
      </c>
      <c r="C634">
        <f t="shared" si="9"/>
        <v>2.7255999999999998E-4</v>
      </c>
      <c r="E634">
        <v>1.347</v>
      </c>
      <c r="G634">
        <v>1.218</v>
      </c>
      <c r="H634">
        <v>1.4350000000000001</v>
      </c>
      <c r="I634">
        <v>1.226</v>
      </c>
      <c r="J634">
        <v>1.5089999999999999</v>
      </c>
    </row>
    <row r="635" spans="1:10" x14ac:dyDescent="0.2">
      <c r="A635">
        <v>270</v>
      </c>
      <c r="B635">
        <v>269.08999999999997</v>
      </c>
      <c r="C635">
        <f t="shared" si="9"/>
        <v>2.6908999999999999E-4</v>
      </c>
      <c r="E635">
        <v>1.353</v>
      </c>
      <c r="G635">
        <v>1.2170000000000001</v>
      </c>
      <c r="H635">
        <v>1.4450000000000001</v>
      </c>
      <c r="I635">
        <v>1.23</v>
      </c>
      <c r="J635">
        <v>1.5189999999999999</v>
      </c>
    </row>
    <row r="636" spans="1:10" x14ac:dyDescent="0.2">
      <c r="A636">
        <v>271</v>
      </c>
      <c r="B636">
        <v>265.60000000000002</v>
      </c>
      <c r="C636">
        <f t="shared" si="9"/>
        <v>2.656E-4</v>
      </c>
      <c r="E636">
        <v>1.36</v>
      </c>
      <c r="G636">
        <v>1.224</v>
      </c>
      <c r="H636">
        <v>1.452</v>
      </c>
      <c r="I636">
        <v>1.24</v>
      </c>
      <c r="J636">
        <v>1.526</v>
      </c>
    </row>
    <row r="637" spans="1:10" x14ac:dyDescent="0.2">
      <c r="A637">
        <v>272</v>
      </c>
      <c r="B637">
        <v>262.08999999999997</v>
      </c>
      <c r="C637">
        <f t="shared" si="9"/>
        <v>2.6208999999999998E-4</v>
      </c>
      <c r="E637">
        <v>1.363</v>
      </c>
      <c r="G637">
        <v>1.2250000000000001</v>
      </c>
      <c r="H637">
        <v>1.458</v>
      </c>
      <c r="I637">
        <v>1.2470000000000001</v>
      </c>
      <c r="J637">
        <v>1.52</v>
      </c>
    </row>
    <row r="638" spans="1:10" x14ac:dyDescent="0.2">
      <c r="A638">
        <v>273</v>
      </c>
      <c r="B638">
        <v>258.57</v>
      </c>
      <c r="C638">
        <f t="shared" si="9"/>
        <v>2.5856999999999996E-4</v>
      </c>
      <c r="E638">
        <v>1.359</v>
      </c>
      <c r="G638">
        <v>1.2310000000000001</v>
      </c>
      <c r="H638">
        <v>1.4670000000000001</v>
      </c>
      <c r="I638">
        <v>1.2450000000000001</v>
      </c>
      <c r="J638">
        <v>1.4930000000000001</v>
      </c>
    </row>
    <row r="639" spans="1:10" x14ac:dyDescent="0.2">
      <c r="A639">
        <v>274</v>
      </c>
      <c r="B639">
        <v>255.03</v>
      </c>
      <c r="C639">
        <f t="shared" si="9"/>
        <v>2.5503E-4</v>
      </c>
      <c r="E639">
        <v>1.355</v>
      </c>
      <c r="G639">
        <v>1.234</v>
      </c>
      <c r="H639">
        <v>1.4750000000000001</v>
      </c>
      <c r="I639">
        <v>1.2509999999999999</v>
      </c>
      <c r="J639">
        <v>1.4610000000000001</v>
      </c>
    </row>
    <row r="640" spans="1:10" x14ac:dyDescent="0.2">
      <c r="A640">
        <v>275</v>
      </c>
      <c r="B640">
        <v>251.47</v>
      </c>
      <c r="C640">
        <f t="shared" si="9"/>
        <v>2.5147E-4</v>
      </c>
      <c r="E640">
        <v>1.3520000000000001</v>
      </c>
      <c r="G640">
        <v>1.2350000000000001</v>
      </c>
      <c r="H640">
        <v>1.4810000000000001</v>
      </c>
      <c r="I640">
        <v>1.2589999999999999</v>
      </c>
      <c r="J640">
        <v>1.4319999999999999</v>
      </c>
    </row>
    <row r="641" spans="1:10" x14ac:dyDescent="0.2">
      <c r="A641">
        <v>276</v>
      </c>
      <c r="B641">
        <v>247.9</v>
      </c>
      <c r="C641">
        <f t="shared" si="9"/>
        <v>2.4790000000000001E-4</v>
      </c>
      <c r="E641">
        <v>1.3520000000000001</v>
      </c>
      <c r="G641">
        <v>1.2330000000000001</v>
      </c>
      <c r="H641">
        <v>1.482</v>
      </c>
      <c r="I641">
        <v>1.268</v>
      </c>
      <c r="J641">
        <v>1.4239999999999999</v>
      </c>
    </row>
    <row r="642" spans="1:10" x14ac:dyDescent="0.2">
      <c r="A642">
        <v>277</v>
      </c>
      <c r="B642">
        <v>244.32</v>
      </c>
      <c r="C642">
        <f t="shared" si="9"/>
        <v>2.4431999999999996E-4</v>
      </c>
      <c r="E642">
        <v>1.355</v>
      </c>
      <c r="G642">
        <v>1.234</v>
      </c>
      <c r="H642">
        <v>1.486</v>
      </c>
      <c r="I642">
        <v>1.2709999999999999</v>
      </c>
      <c r="J642">
        <v>1.429</v>
      </c>
    </row>
    <row r="643" spans="1:10" x14ac:dyDescent="0.2">
      <c r="A643">
        <v>278</v>
      </c>
      <c r="B643">
        <v>240.73</v>
      </c>
      <c r="C643">
        <f t="shared" si="9"/>
        <v>2.4072999999999998E-4</v>
      </c>
      <c r="E643">
        <v>1.3640000000000001</v>
      </c>
      <c r="G643">
        <v>1.24</v>
      </c>
      <c r="H643">
        <v>1.4950000000000001</v>
      </c>
      <c r="I643">
        <v>1.2789999999999999</v>
      </c>
      <c r="J643">
        <v>1.444</v>
      </c>
    </row>
    <row r="644" spans="1:10" x14ac:dyDescent="0.2">
      <c r="A644">
        <v>279</v>
      </c>
      <c r="B644">
        <v>237.12</v>
      </c>
      <c r="C644">
        <f t="shared" si="9"/>
        <v>2.3712000000000001E-4</v>
      </c>
      <c r="E644">
        <v>1.367</v>
      </c>
      <c r="G644">
        <v>1.2410000000000001</v>
      </c>
      <c r="H644">
        <v>1.5</v>
      </c>
      <c r="I644">
        <v>1.28</v>
      </c>
      <c r="J644">
        <v>1.448</v>
      </c>
    </row>
    <row r="645" spans="1:10" x14ac:dyDescent="0.2">
      <c r="A645">
        <v>280</v>
      </c>
      <c r="B645">
        <v>233.51</v>
      </c>
      <c r="C645">
        <f t="shared" si="9"/>
        <v>2.3350999999999998E-4</v>
      </c>
      <c r="E645">
        <v>1.37</v>
      </c>
      <c r="G645">
        <v>1.2430000000000001</v>
      </c>
      <c r="H645">
        <v>1.5009999999999999</v>
      </c>
      <c r="I645">
        <v>1.288</v>
      </c>
      <c r="J645">
        <v>1.448</v>
      </c>
    </row>
    <row r="646" spans="1:10" x14ac:dyDescent="0.2">
      <c r="A646">
        <v>281</v>
      </c>
      <c r="B646">
        <v>229.9</v>
      </c>
      <c r="C646">
        <f t="shared" ref="C646:C709" si="10">B646*10^-6</f>
        <v>2.299E-4</v>
      </c>
      <c r="E646">
        <v>1.369</v>
      </c>
      <c r="G646">
        <v>1.2410000000000001</v>
      </c>
      <c r="H646">
        <v>1.508</v>
      </c>
      <c r="I646">
        <v>1.2909999999999999</v>
      </c>
      <c r="J646">
        <v>1.4370000000000001</v>
      </c>
    </row>
    <row r="647" spans="1:10" x14ac:dyDescent="0.2">
      <c r="A647">
        <v>282</v>
      </c>
      <c r="B647">
        <v>226.27</v>
      </c>
      <c r="C647">
        <f t="shared" si="10"/>
        <v>2.2626999999999999E-4</v>
      </c>
      <c r="E647">
        <v>1.363</v>
      </c>
      <c r="G647">
        <v>1.2450000000000001</v>
      </c>
      <c r="H647">
        <v>1.5089999999999999</v>
      </c>
      <c r="I647">
        <v>1.2929999999999999</v>
      </c>
      <c r="J647">
        <v>1.4039999999999999</v>
      </c>
    </row>
    <row r="648" spans="1:10" x14ac:dyDescent="0.2">
      <c r="A648">
        <v>283</v>
      </c>
      <c r="B648">
        <v>222.65</v>
      </c>
      <c r="C648">
        <f t="shared" si="10"/>
        <v>2.2264999999999999E-4</v>
      </c>
      <c r="E648">
        <v>1.3540000000000001</v>
      </c>
      <c r="G648">
        <v>1.2450000000000001</v>
      </c>
      <c r="H648">
        <v>1.5069999999999999</v>
      </c>
      <c r="I648">
        <v>1.2929999999999999</v>
      </c>
      <c r="J648">
        <v>1.3720000000000001</v>
      </c>
    </row>
    <row r="649" spans="1:10" x14ac:dyDescent="0.2">
      <c r="A649">
        <v>284</v>
      </c>
      <c r="B649">
        <v>219.01</v>
      </c>
      <c r="C649">
        <f t="shared" si="10"/>
        <v>2.1900999999999998E-4</v>
      </c>
      <c r="E649">
        <v>1.35</v>
      </c>
      <c r="G649">
        <v>1.2490000000000001</v>
      </c>
      <c r="H649">
        <v>1.508</v>
      </c>
      <c r="I649">
        <v>1.2949999999999999</v>
      </c>
      <c r="J649">
        <v>1.35</v>
      </c>
    </row>
    <row r="650" spans="1:10" x14ac:dyDescent="0.2">
      <c r="A650">
        <v>285</v>
      </c>
      <c r="B650">
        <v>215.38</v>
      </c>
      <c r="C650">
        <f t="shared" si="10"/>
        <v>2.1537999999999999E-4</v>
      </c>
      <c r="E650">
        <v>1.3420000000000001</v>
      </c>
      <c r="G650">
        <v>1.248</v>
      </c>
      <c r="H650">
        <v>1.51</v>
      </c>
      <c r="I650">
        <v>1.296</v>
      </c>
      <c r="J650">
        <v>1.3149999999999999</v>
      </c>
    </row>
    <row r="651" spans="1:10" x14ac:dyDescent="0.2">
      <c r="A651">
        <v>286</v>
      </c>
      <c r="B651">
        <v>211.75</v>
      </c>
      <c r="C651">
        <f t="shared" si="10"/>
        <v>2.1175E-4</v>
      </c>
      <c r="E651">
        <v>1.3320000000000001</v>
      </c>
      <c r="G651">
        <v>1.2450000000000001</v>
      </c>
      <c r="H651">
        <v>1.5089999999999999</v>
      </c>
      <c r="I651">
        <v>1.2969999999999999</v>
      </c>
      <c r="J651">
        <v>1.278</v>
      </c>
    </row>
    <row r="652" spans="1:10" x14ac:dyDescent="0.2">
      <c r="A652">
        <v>287</v>
      </c>
      <c r="B652">
        <v>208.12</v>
      </c>
      <c r="C652">
        <f t="shared" si="10"/>
        <v>2.0812000000000001E-4</v>
      </c>
      <c r="E652">
        <v>1.327</v>
      </c>
      <c r="G652">
        <v>1.2450000000000001</v>
      </c>
      <c r="H652">
        <v>1.508</v>
      </c>
      <c r="I652">
        <v>1.296</v>
      </c>
      <c r="J652">
        <v>1.2569999999999999</v>
      </c>
    </row>
    <row r="653" spans="1:10" x14ac:dyDescent="0.2">
      <c r="A653">
        <v>288</v>
      </c>
      <c r="B653">
        <v>204.49</v>
      </c>
      <c r="C653">
        <f t="shared" si="10"/>
        <v>2.0448999999999999E-4</v>
      </c>
      <c r="E653">
        <v>1.331</v>
      </c>
      <c r="G653">
        <v>1.248</v>
      </c>
      <c r="H653">
        <v>1.51</v>
      </c>
      <c r="I653">
        <v>1.302</v>
      </c>
      <c r="J653">
        <v>1.262</v>
      </c>
    </row>
    <row r="654" spans="1:10" x14ac:dyDescent="0.2">
      <c r="A654">
        <v>289</v>
      </c>
      <c r="B654">
        <v>200.86</v>
      </c>
      <c r="C654">
        <f t="shared" si="10"/>
        <v>2.0086E-4</v>
      </c>
      <c r="E654">
        <v>1.329</v>
      </c>
      <c r="G654">
        <v>1.25</v>
      </c>
      <c r="H654">
        <v>1.5089999999999999</v>
      </c>
      <c r="I654">
        <v>1.3069999999999999</v>
      </c>
      <c r="J654">
        <v>1.25</v>
      </c>
    </row>
    <row r="655" spans="1:10" x14ac:dyDescent="0.2">
      <c r="A655">
        <v>290</v>
      </c>
      <c r="B655">
        <v>197.24</v>
      </c>
      <c r="C655">
        <f t="shared" si="10"/>
        <v>1.9724E-4</v>
      </c>
      <c r="E655">
        <v>1.323</v>
      </c>
      <c r="G655">
        <v>1.252</v>
      </c>
      <c r="H655">
        <v>1.504</v>
      </c>
      <c r="I655">
        <v>1.306</v>
      </c>
      <c r="J655">
        <v>1.23</v>
      </c>
    </row>
    <row r="656" spans="1:10" x14ac:dyDescent="0.2">
      <c r="A656">
        <v>291</v>
      </c>
      <c r="B656">
        <v>193.62</v>
      </c>
      <c r="C656">
        <f t="shared" si="10"/>
        <v>1.9362000000000001E-4</v>
      </c>
      <c r="E656">
        <v>1.321</v>
      </c>
      <c r="G656">
        <v>1.2490000000000001</v>
      </c>
      <c r="H656">
        <v>1.508</v>
      </c>
      <c r="I656">
        <v>1.3069999999999999</v>
      </c>
      <c r="J656">
        <v>1.2190000000000001</v>
      </c>
    </row>
    <row r="657" spans="1:10" x14ac:dyDescent="0.2">
      <c r="A657">
        <v>292</v>
      </c>
      <c r="B657">
        <v>190.02</v>
      </c>
      <c r="C657">
        <f t="shared" si="10"/>
        <v>1.9002E-4</v>
      </c>
      <c r="E657">
        <v>1.32</v>
      </c>
      <c r="G657">
        <v>1.2490000000000001</v>
      </c>
      <c r="H657">
        <v>1.5109999999999999</v>
      </c>
      <c r="I657">
        <v>1.306</v>
      </c>
      <c r="J657">
        <v>1.2150000000000001</v>
      </c>
    </row>
    <row r="658" spans="1:10" x14ac:dyDescent="0.2">
      <c r="A658">
        <v>293</v>
      </c>
      <c r="B658">
        <v>186.42</v>
      </c>
      <c r="C658">
        <f t="shared" si="10"/>
        <v>1.8641999999999997E-4</v>
      </c>
      <c r="E658">
        <v>1.3149999999999999</v>
      </c>
      <c r="G658">
        <v>1.248</v>
      </c>
      <c r="H658">
        <v>1.508</v>
      </c>
      <c r="I658">
        <v>1.306</v>
      </c>
      <c r="J658">
        <v>1.196</v>
      </c>
    </row>
    <row r="659" spans="1:10" x14ac:dyDescent="0.2">
      <c r="A659">
        <v>294</v>
      </c>
      <c r="B659">
        <v>182.83</v>
      </c>
      <c r="C659">
        <f t="shared" si="10"/>
        <v>1.8283000000000001E-4</v>
      </c>
      <c r="E659">
        <v>1.3120000000000001</v>
      </c>
      <c r="G659">
        <v>1.244</v>
      </c>
      <c r="H659">
        <v>1.5029999999999999</v>
      </c>
      <c r="I659">
        <v>1.306</v>
      </c>
      <c r="J659">
        <v>1.1950000000000001</v>
      </c>
    </row>
    <row r="660" spans="1:10" x14ac:dyDescent="0.2">
      <c r="A660">
        <v>295</v>
      </c>
      <c r="B660">
        <v>179.26</v>
      </c>
      <c r="C660">
        <f t="shared" si="10"/>
        <v>1.7925999999999999E-4</v>
      </c>
      <c r="E660">
        <v>1.3169999999999999</v>
      </c>
      <c r="G660">
        <v>1.246</v>
      </c>
      <c r="H660">
        <v>1.5009999999999999</v>
      </c>
      <c r="I660">
        <v>1.3049999999999999</v>
      </c>
      <c r="J660">
        <v>1.2170000000000001</v>
      </c>
    </row>
    <row r="661" spans="1:10" x14ac:dyDescent="0.2">
      <c r="A661">
        <v>296</v>
      </c>
      <c r="B661">
        <v>175.7</v>
      </c>
      <c r="C661">
        <f t="shared" si="10"/>
        <v>1.7569999999999999E-4</v>
      </c>
      <c r="E661">
        <v>1.3149999999999999</v>
      </c>
      <c r="G661">
        <v>1.2430000000000001</v>
      </c>
      <c r="H661">
        <v>1.4970000000000001</v>
      </c>
      <c r="I661">
        <v>1.3029999999999999</v>
      </c>
      <c r="J661">
        <v>1.218</v>
      </c>
    </row>
    <row r="662" spans="1:10" x14ac:dyDescent="0.2">
      <c r="A662">
        <v>297</v>
      </c>
      <c r="B662">
        <v>172.16</v>
      </c>
      <c r="C662">
        <f t="shared" si="10"/>
        <v>1.7215999999999998E-4</v>
      </c>
      <c r="E662">
        <v>1.3160000000000001</v>
      </c>
      <c r="G662">
        <v>1.2470000000000001</v>
      </c>
      <c r="H662">
        <v>1.4890000000000001</v>
      </c>
      <c r="I662">
        <v>1.3</v>
      </c>
      <c r="J662">
        <v>1.228</v>
      </c>
    </row>
    <row r="663" spans="1:10" x14ac:dyDescent="0.2">
      <c r="A663">
        <v>298</v>
      </c>
      <c r="B663">
        <v>168.63</v>
      </c>
      <c r="C663">
        <f t="shared" si="10"/>
        <v>1.6862999999999999E-4</v>
      </c>
      <c r="E663">
        <v>1.323</v>
      </c>
      <c r="G663">
        <v>1.2410000000000001</v>
      </c>
      <c r="H663">
        <v>1.4810000000000001</v>
      </c>
      <c r="I663">
        <v>1.296</v>
      </c>
      <c r="J663">
        <v>1.2729999999999999</v>
      </c>
    </row>
    <row r="664" spans="1:10" x14ac:dyDescent="0.2">
      <c r="A664">
        <v>299</v>
      </c>
      <c r="B664">
        <v>165.12</v>
      </c>
      <c r="C664">
        <f t="shared" si="10"/>
        <v>1.6511999999999999E-4</v>
      </c>
      <c r="E664">
        <v>1.327</v>
      </c>
      <c r="G664">
        <v>1.2390000000000001</v>
      </c>
      <c r="H664">
        <v>1.478</v>
      </c>
      <c r="I664">
        <v>1.2949999999999999</v>
      </c>
      <c r="J664">
        <v>1.296</v>
      </c>
    </row>
    <row r="665" spans="1:10" x14ac:dyDescent="0.2">
      <c r="A665">
        <v>300</v>
      </c>
      <c r="B665">
        <v>161.63</v>
      </c>
      <c r="C665">
        <f t="shared" si="10"/>
        <v>1.6162999999999998E-4</v>
      </c>
      <c r="E665">
        <v>1.321</v>
      </c>
      <c r="G665">
        <v>1.234</v>
      </c>
      <c r="H665">
        <v>1.474</v>
      </c>
      <c r="I665">
        <v>1.292</v>
      </c>
      <c r="J665">
        <v>1.2849999999999999</v>
      </c>
    </row>
    <row r="666" spans="1:10" x14ac:dyDescent="0.2">
      <c r="A666">
        <v>301</v>
      </c>
      <c r="B666">
        <v>158.16</v>
      </c>
      <c r="C666">
        <f t="shared" si="10"/>
        <v>1.5815999999999999E-4</v>
      </c>
      <c r="E666">
        <v>1.3220000000000001</v>
      </c>
      <c r="G666">
        <v>1.23</v>
      </c>
      <c r="H666">
        <v>1.4730000000000001</v>
      </c>
      <c r="I666">
        <v>1.2849999999999999</v>
      </c>
      <c r="J666">
        <v>1.2989999999999999</v>
      </c>
    </row>
    <row r="667" spans="1:10" x14ac:dyDescent="0.2">
      <c r="A667">
        <v>302</v>
      </c>
      <c r="B667">
        <v>154.72</v>
      </c>
      <c r="C667">
        <f t="shared" si="10"/>
        <v>1.5471999999999998E-4</v>
      </c>
      <c r="E667">
        <v>1.3240000000000001</v>
      </c>
      <c r="G667">
        <v>1.2250000000000001</v>
      </c>
      <c r="H667">
        <v>1.4710000000000001</v>
      </c>
      <c r="I667">
        <v>1.28</v>
      </c>
      <c r="J667">
        <v>1.32</v>
      </c>
    </row>
    <row r="668" spans="1:10" x14ac:dyDescent="0.2">
      <c r="A668">
        <v>303</v>
      </c>
      <c r="B668">
        <v>151.30000000000001</v>
      </c>
      <c r="C668">
        <f t="shared" si="10"/>
        <v>1.5129999999999999E-4</v>
      </c>
      <c r="E668">
        <v>1.3120000000000001</v>
      </c>
      <c r="G668">
        <v>1.222</v>
      </c>
      <c r="H668">
        <v>1.4550000000000001</v>
      </c>
      <c r="I668">
        <v>1.274</v>
      </c>
      <c r="J668">
        <v>1.296</v>
      </c>
    </row>
    <row r="669" spans="1:10" x14ac:dyDescent="0.2">
      <c r="A669">
        <v>304</v>
      </c>
      <c r="B669">
        <v>147.9</v>
      </c>
      <c r="C669">
        <f t="shared" si="10"/>
        <v>1.4789999999999999E-4</v>
      </c>
      <c r="E669">
        <v>1.2909999999999999</v>
      </c>
      <c r="G669">
        <v>1.2150000000000001</v>
      </c>
      <c r="H669">
        <v>1.44</v>
      </c>
      <c r="I669">
        <v>1.27</v>
      </c>
      <c r="J669">
        <v>1.24</v>
      </c>
    </row>
    <row r="670" spans="1:10" x14ac:dyDescent="0.2">
      <c r="A670">
        <v>305</v>
      </c>
      <c r="B670">
        <v>144.53</v>
      </c>
      <c r="C670">
        <f t="shared" si="10"/>
        <v>1.4453E-4</v>
      </c>
      <c r="E670">
        <v>1.29</v>
      </c>
      <c r="G670">
        <v>1.21</v>
      </c>
      <c r="H670">
        <v>1.444</v>
      </c>
      <c r="I670">
        <v>1.2609999999999999</v>
      </c>
      <c r="J670">
        <v>1.244</v>
      </c>
    </row>
    <row r="671" spans="1:10" x14ac:dyDescent="0.2">
      <c r="A671">
        <v>306</v>
      </c>
      <c r="B671">
        <v>141.19</v>
      </c>
      <c r="C671">
        <f t="shared" si="10"/>
        <v>1.4118999999999999E-4</v>
      </c>
      <c r="E671">
        <v>1.296</v>
      </c>
      <c r="G671">
        <v>1.2070000000000001</v>
      </c>
      <c r="H671">
        <v>1.4390000000000001</v>
      </c>
      <c r="I671">
        <v>1.254</v>
      </c>
      <c r="J671">
        <v>1.2829999999999999</v>
      </c>
    </row>
    <row r="672" spans="1:10" x14ac:dyDescent="0.2">
      <c r="A672">
        <v>307</v>
      </c>
      <c r="B672">
        <v>137.88999999999999</v>
      </c>
      <c r="C672">
        <f t="shared" si="10"/>
        <v>1.3788999999999997E-4</v>
      </c>
      <c r="E672">
        <v>1.286</v>
      </c>
      <c r="G672">
        <v>1.202</v>
      </c>
      <c r="H672">
        <v>1.425</v>
      </c>
      <c r="I672">
        <v>1.2450000000000001</v>
      </c>
      <c r="J672">
        <v>1.272</v>
      </c>
    </row>
    <row r="673" spans="1:10" x14ac:dyDescent="0.2">
      <c r="A673">
        <v>308</v>
      </c>
      <c r="B673">
        <v>134.61000000000001</v>
      </c>
      <c r="C673">
        <f t="shared" si="10"/>
        <v>1.3461000000000001E-4</v>
      </c>
      <c r="E673">
        <v>1.2749999999999999</v>
      </c>
      <c r="G673">
        <v>1.1990000000000001</v>
      </c>
      <c r="H673">
        <v>1.415</v>
      </c>
      <c r="I673">
        <v>1.238</v>
      </c>
      <c r="J673">
        <v>1.2470000000000001</v>
      </c>
    </row>
    <row r="674" spans="1:10" x14ac:dyDescent="0.2">
      <c r="A674">
        <v>309</v>
      </c>
      <c r="B674">
        <v>131.37</v>
      </c>
      <c r="C674">
        <f t="shared" si="10"/>
        <v>1.3137000000000001E-4</v>
      </c>
      <c r="E674">
        <v>1.266</v>
      </c>
      <c r="G674">
        <v>1.1910000000000001</v>
      </c>
      <c r="H674">
        <v>1.4039999999999999</v>
      </c>
      <c r="I674">
        <v>1.2310000000000001</v>
      </c>
      <c r="J674">
        <v>1.2370000000000001</v>
      </c>
    </row>
    <row r="675" spans="1:10" x14ac:dyDescent="0.2">
      <c r="A675">
        <v>310</v>
      </c>
      <c r="B675">
        <v>128.16</v>
      </c>
      <c r="C675">
        <f t="shared" si="10"/>
        <v>1.2815999999999999E-4</v>
      </c>
      <c r="E675">
        <v>1.2470000000000001</v>
      </c>
      <c r="G675">
        <v>1.1839999999999999</v>
      </c>
      <c r="H675">
        <v>1.3859999999999999</v>
      </c>
      <c r="I675">
        <v>1.2230000000000001</v>
      </c>
      <c r="J675">
        <v>1.1950000000000001</v>
      </c>
    </row>
    <row r="676" spans="1:10" x14ac:dyDescent="0.2">
      <c r="A676">
        <v>311</v>
      </c>
      <c r="B676">
        <v>124.99</v>
      </c>
      <c r="C676">
        <f t="shared" si="10"/>
        <v>1.2498999999999998E-4</v>
      </c>
      <c r="E676">
        <v>1.2210000000000001</v>
      </c>
      <c r="G676">
        <v>1.171</v>
      </c>
      <c r="H676">
        <v>1.3779999999999999</v>
      </c>
      <c r="I676">
        <v>1.216</v>
      </c>
      <c r="J676">
        <v>1.1180000000000001</v>
      </c>
    </row>
    <row r="677" spans="1:10" x14ac:dyDescent="0.2">
      <c r="A677">
        <v>312</v>
      </c>
      <c r="B677">
        <v>121.85</v>
      </c>
      <c r="C677">
        <f t="shared" si="10"/>
        <v>1.2184999999999999E-4</v>
      </c>
      <c r="E677">
        <v>1.204</v>
      </c>
      <c r="G677">
        <v>1.163</v>
      </c>
      <c r="H677">
        <v>1.369</v>
      </c>
      <c r="I677">
        <v>1.2030000000000001</v>
      </c>
      <c r="J677">
        <v>1.081</v>
      </c>
    </row>
    <row r="678" spans="1:10" x14ac:dyDescent="0.2">
      <c r="A678">
        <v>313</v>
      </c>
      <c r="B678">
        <v>118.76</v>
      </c>
      <c r="C678">
        <f t="shared" si="10"/>
        <v>1.1875999999999999E-4</v>
      </c>
      <c r="E678">
        <v>1.19</v>
      </c>
      <c r="G678">
        <v>1.155</v>
      </c>
      <c r="H678">
        <v>1.351</v>
      </c>
      <c r="I678">
        <v>1.1990000000000001</v>
      </c>
      <c r="J678">
        <v>1.0549999999999999</v>
      </c>
    </row>
    <row r="679" spans="1:10" x14ac:dyDescent="0.2">
      <c r="A679">
        <v>314</v>
      </c>
      <c r="B679">
        <v>115.7</v>
      </c>
      <c r="C679">
        <f t="shared" si="10"/>
        <v>1.1569999999999999E-4</v>
      </c>
      <c r="E679">
        <v>1.1739999999999999</v>
      </c>
      <c r="G679">
        <v>1.153</v>
      </c>
      <c r="H679">
        <v>1.335</v>
      </c>
      <c r="I679">
        <v>1.1879999999999999</v>
      </c>
      <c r="J679">
        <v>1.0209999999999999</v>
      </c>
    </row>
    <row r="680" spans="1:10" x14ac:dyDescent="0.2">
      <c r="A680">
        <v>315</v>
      </c>
      <c r="B680">
        <v>112.69</v>
      </c>
      <c r="C680">
        <f t="shared" si="10"/>
        <v>1.1268999999999999E-4</v>
      </c>
      <c r="E680">
        <v>1.161</v>
      </c>
      <c r="G680">
        <v>1.143</v>
      </c>
      <c r="H680">
        <v>1.329</v>
      </c>
      <c r="I680">
        <v>1.173</v>
      </c>
      <c r="J680">
        <v>1</v>
      </c>
    </row>
    <row r="681" spans="1:10" x14ac:dyDescent="0.2">
      <c r="A681">
        <v>316</v>
      </c>
      <c r="B681">
        <v>109.72</v>
      </c>
      <c r="C681">
        <f t="shared" si="10"/>
        <v>1.0972E-4</v>
      </c>
      <c r="E681">
        <v>1.1579999999999999</v>
      </c>
      <c r="G681">
        <v>1.1279999999999999</v>
      </c>
      <c r="H681">
        <v>1.3160000000000001</v>
      </c>
      <c r="I681">
        <v>1.1619999999999999</v>
      </c>
      <c r="J681">
        <v>1.0249999999999999</v>
      </c>
    </row>
    <row r="682" spans="1:10" x14ac:dyDescent="0.2">
      <c r="A682">
        <v>317</v>
      </c>
      <c r="B682">
        <v>106.8</v>
      </c>
      <c r="C682">
        <f t="shared" si="10"/>
        <v>1.0679999999999999E-4</v>
      </c>
      <c r="E682">
        <v>1.151</v>
      </c>
      <c r="G682">
        <v>1.117</v>
      </c>
      <c r="H682">
        <v>1.302</v>
      </c>
      <c r="I682">
        <v>1.1519999999999999</v>
      </c>
      <c r="J682">
        <v>1.0309999999999999</v>
      </c>
    </row>
    <row r="683" spans="1:10" x14ac:dyDescent="0.2">
      <c r="A683">
        <v>318</v>
      </c>
      <c r="B683">
        <v>103.92</v>
      </c>
      <c r="C683">
        <f t="shared" si="10"/>
        <v>1.0391999999999999E-4</v>
      </c>
      <c r="E683">
        <v>1.133</v>
      </c>
      <c r="G683">
        <v>1.1060000000000001</v>
      </c>
      <c r="H683">
        <v>1.284</v>
      </c>
      <c r="I683">
        <v>1.1379999999999999</v>
      </c>
      <c r="J683">
        <v>1.004</v>
      </c>
    </row>
    <row r="684" spans="1:10" x14ac:dyDescent="0.2">
      <c r="A684">
        <v>319</v>
      </c>
      <c r="B684">
        <v>101.09</v>
      </c>
      <c r="C684">
        <f t="shared" si="10"/>
        <v>1.0109E-4</v>
      </c>
      <c r="E684">
        <v>1.1240000000000001</v>
      </c>
      <c r="G684">
        <v>1.099</v>
      </c>
      <c r="H684">
        <v>1.272</v>
      </c>
      <c r="I684">
        <v>1.127</v>
      </c>
      <c r="J684">
        <v>0.999</v>
      </c>
    </row>
    <row r="685" spans="1:10" x14ac:dyDescent="0.2">
      <c r="A685">
        <v>320</v>
      </c>
      <c r="B685">
        <v>98.3</v>
      </c>
      <c r="C685">
        <f t="shared" si="10"/>
        <v>9.8299999999999991E-5</v>
      </c>
      <c r="E685">
        <v>1.121</v>
      </c>
      <c r="G685">
        <v>1.087</v>
      </c>
      <c r="H685">
        <v>1.258</v>
      </c>
      <c r="I685">
        <v>1.1200000000000001</v>
      </c>
      <c r="J685">
        <v>1.018</v>
      </c>
    </row>
    <row r="686" spans="1:10" x14ac:dyDescent="0.2">
      <c r="A686">
        <v>321</v>
      </c>
      <c r="B686">
        <v>95.57</v>
      </c>
      <c r="C686">
        <f t="shared" si="10"/>
        <v>9.5569999999999995E-5</v>
      </c>
      <c r="E686">
        <v>1.1160000000000001</v>
      </c>
      <c r="G686">
        <v>1.075</v>
      </c>
      <c r="H686">
        <v>1.246</v>
      </c>
      <c r="I686">
        <v>1.111</v>
      </c>
      <c r="J686">
        <v>1.032</v>
      </c>
    </row>
    <row r="687" spans="1:10" x14ac:dyDescent="0.2">
      <c r="A687">
        <v>322</v>
      </c>
      <c r="B687">
        <v>92.89</v>
      </c>
      <c r="C687">
        <f t="shared" si="10"/>
        <v>9.289E-5</v>
      </c>
      <c r="E687">
        <v>1.1160000000000001</v>
      </c>
      <c r="G687">
        <v>1.0609999999999999</v>
      </c>
      <c r="H687">
        <v>1.234</v>
      </c>
      <c r="I687">
        <v>1.099</v>
      </c>
      <c r="J687">
        <v>1.0680000000000001</v>
      </c>
    </row>
    <row r="688" spans="1:10" x14ac:dyDescent="0.2">
      <c r="A688">
        <v>323</v>
      </c>
      <c r="B688">
        <v>90.26</v>
      </c>
      <c r="C688">
        <f t="shared" si="10"/>
        <v>9.0260000000000007E-5</v>
      </c>
      <c r="E688">
        <v>1.129</v>
      </c>
      <c r="G688">
        <v>1.0549999999999999</v>
      </c>
      <c r="H688">
        <v>1.2210000000000001</v>
      </c>
      <c r="I688">
        <v>1.0840000000000001</v>
      </c>
      <c r="J688">
        <v>1.1559999999999999</v>
      </c>
    </row>
    <row r="689" spans="1:10" x14ac:dyDescent="0.2">
      <c r="A689">
        <v>324</v>
      </c>
      <c r="B689">
        <v>87.69</v>
      </c>
      <c r="C689">
        <f t="shared" si="10"/>
        <v>8.7689999999999996E-5</v>
      </c>
      <c r="E689">
        <v>1.1419999999999999</v>
      </c>
      <c r="G689">
        <v>1.048</v>
      </c>
      <c r="H689">
        <v>1.2090000000000001</v>
      </c>
      <c r="I689">
        <v>1.077</v>
      </c>
      <c r="J689">
        <v>1.2350000000000001</v>
      </c>
    </row>
    <row r="690" spans="1:10" x14ac:dyDescent="0.2">
      <c r="A690">
        <v>325</v>
      </c>
      <c r="B690">
        <v>85.17</v>
      </c>
      <c r="C690">
        <f t="shared" si="10"/>
        <v>8.5169999999999999E-5</v>
      </c>
      <c r="E690">
        <v>1.151</v>
      </c>
      <c r="G690">
        <v>1.0409999999999999</v>
      </c>
      <c r="H690">
        <v>1.2</v>
      </c>
      <c r="I690">
        <v>1.0780000000000001</v>
      </c>
      <c r="J690">
        <v>1.2849999999999999</v>
      </c>
    </row>
    <row r="691" spans="1:10" x14ac:dyDescent="0.2">
      <c r="A691">
        <v>326</v>
      </c>
      <c r="B691">
        <v>82.71</v>
      </c>
      <c r="C691">
        <f t="shared" si="10"/>
        <v>8.2709999999999986E-5</v>
      </c>
      <c r="E691">
        <v>1.155</v>
      </c>
      <c r="G691">
        <v>1.028</v>
      </c>
      <c r="H691">
        <v>1.1890000000000001</v>
      </c>
      <c r="I691">
        <v>1.073</v>
      </c>
      <c r="J691">
        <v>1.329</v>
      </c>
    </row>
    <row r="692" spans="1:10" x14ac:dyDescent="0.2">
      <c r="A692">
        <v>327</v>
      </c>
      <c r="B692">
        <v>80.31</v>
      </c>
      <c r="C692">
        <f t="shared" si="10"/>
        <v>8.0309999999999995E-5</v>
      </c>
      <c r="E692">
        <v>1.153</v>
      </c>
      <c r="G692">
        <v>1.018</v>
      </c>
      <c r="H692">
        <v>1.1739999999999999</v>
      </c>
      <c r="I692">
        <v>1.0589999999999999</v>
      </c>
      <c r="J692">
        <v>1.36</v>
      </c>
    </row>
    <row r="693" spans="1:10" x14ac:dyDescent="0.2">
      <c r="A693">
        <v>328</v>
      </c>
      <c r="B693">
        <v>77.959999999999994</v>
      </c>
      <c r="C693">
        <f t="shared" si="10"/>
        <v>7.7959999999999992E-5</v>
      </c>
      <c r="E693">
        <v>1.139</v>
      </c>
      <c r="G693">
        <v>1.0049999999999999</v>
      </c>
      <c r="H693">
        <v>1.1559999999999999</v>
      </c>
      <c r="I693">
        <v>1.0429999999999999</v>
      </c>
      <c r="J693">
        <v>1.351</v>
      </c>
    </row>
    <row r="694" spans="1:10" x14ac:dyDescent="0.2">
      <c r="A694">
        <v>329</v>
      </c>
      <c r="B694">
        <v>75.67</v>
      </c>
      <c r="C694">
        <f t="shared" si="10"/>
        <v>7.5669999999999999E-5</v>
      </c>
      <c r="E694">
        <v>1.1259999999999999</v>
      </c>
      <c r="G694">
        <v>0.997</v>
      </c>
      <c r="H694">
        <v>1.1359999999999999</v>
      </c>
      <c r="I694">
        <v>1.034</v>
      </c>
      <c r="J694">
        <v>1.337</v>
      </c>
    </row>
    <row r="695" spans="1:10" x14ac:dyDescent="0.2">
      <c r="A695">
        <v>330</v>
      </c>
      <c r="B695">
        <v>73.45</v>
      </c>
      <c r="C695">
        <f t="shared" si="10"/>
        <v>7.3449999999999996E-5</v>
      </c>
      <c r="E695">
        <v>1.1160000000000001</v>
      </c>
      <c r="G695">
        <v>0.98899999999999999</v>
      </c>
      <c r="H695">
        <v>1.125</v>
      </c>
      <c r="I695">
        <v>1.026</v>
      </c>
      <c r="J695">
        <v>1.3260000000000001</v>
      </c>
    </row>
    <row r="696" spans="1:10" x14ac:dyDescent="0.2">
      <c r="A696">
        <v>331</v>
      </c>
      <c r="B696">
        <v>71.290000000000006</v>
      </c>
      <c r="C696">
        <f t="shared" si="10"/>
        <v>7.1290000000000004E-5</v>
      </c>
      <c r="E696">
        <v>1.1060000000000001</v>
      </c>
      <c r="G696">
        <v>0.98299999999999998</v>
      </c>
      <c r="H696">
        <v>1.121</v>
      </c>
      <c r="I696">
        <v>1.0209999999999999</v>
      </c>
      <c r="J696">
        <v>1.298</v>
      </c>
    </row>
    <row r="697" spans="1:10" x14ac:dyDescent="0.2">
      <c r="A697">
        <v>332</v>
      </c>
      <c r="B697">
        <v>69.19</v>
      </c>
      <c r="C697">
        <f t="shared" si="10"/>
        <v>6.9189999999999993E-5</v>
      </c>
      <c r="E697">
        <v>1.095</v>
      </c>
      <c r="G697">
        <v>0.97699999999999998</v>
      </c>
      <c r="H697">
        <v>1.1140000000000001</v>
      </c>
      <c r="I697">
        <v>1.016</v>
      </c>
      <c r="J697">
        <v>1.2709999999999999</v>
      </c>
    </row>
    <row r="698" spans="1:10" x14ac:dyDescent="0.2">
      <c r="A698">
        <v>333</v>
      </c>
      <c r="B698">
        <v>67.150000000000006</v>
      </c>
      <c r="C698">
        <f t="shared" si="10"/>
        <v>6.7150000000000006E-5</v>
      </c>
      <c r="E698">
        <v>1.0860000000000001</v>
      </c>
      <c r="G698">
        <v>0.97199999999999998</v>
      </c>
      <c r="H698">
        <v>1.109</v>
      </c>
      <c r="I698">
        <v>1.0069999999999999</v>
      </c>
      <c r="J698">
        <v>1.254</v>
      </c>
    </row>
    <row r="699" spans="1:10" x14ac:dyDescent="0.2">
      <c r="A699">
        <v>334</v>
      </c>
      <c r="B699">
        <v>65.180000000000007</v>
      </c>
      <c r="C699">
        <f t="shared" si="10"/>
        <v>6.518000000000001E-5</v>
      </c>
      <c r="E699">
        <v>1.077</v>
      </c>
      <c r="G699">
        <v>0.96499999999999997</v>
      </c>
      <c r="H699">
        <v>1.105</v>
      </c>
      <c r="I699">
        <v>1.002</v>
      </c>
      <c r="J699">
        <v>1.236</v>
      </c>
    </row>
    <row r="700" spans="1:10" x14ac:dyDescent="0.2">
      <c r="A700">
        <v>335</v>
      </c>
      <c r="B700">
        <v>63.28</v>
      </c>
      <c r="C700">
        <f t="shared" si="10"/>
        <v>6.3280000000000004E-5</v>
      </c>
      <c r="E700">
        <v>1.0669999999999999</v>
      </c>
      <c r="G700">
        <v>0.95899999999999996</v>
      </c>
      <c r="H700">
        <v>1.097</v>
      </c>
      <c r="I700">
        <v>0.996</v>
      </c>
      <c r="J700">
        <v>1.2150000000000001</v>
      </c>
    </row>
    <row r="701" spans="1:10" x14ac:dyDescent="0.2">
      <c r="A701">
        <v>336</v>
      </c>
      <c r="B701">
        <v>61.44</v>
      </c>
      <c r="C701">
        <f t="shared" si="10"/>
        <v>6.1439999999999995E-5</v>
      </c>
      <c r="E701">
        <v>1.0620000000000001</v>
      </c>
      <c r="G701">
        <v>0.95899999999999996</v>
      </c>
      <c r="H701">
        <v>1.0900000000000001</v>
      </c>
      <c r="I701">
        <v>0.99299999999999999</v>
      </c>
      <c r="J701">
        <v>1.208</v>
      </c>
    </row>
    <row r="702" spans="1:10" x14ac:dyDescent="0.2">
      <c r="A702">
        <v>337</v>
      </c>
      <c r="B702">
        <v>59.67</v>
      </c>
      <c r="C702">
        <f t="shared" si="10"/>
        <v>5.9669999999999996E-5</v>
      </c>
      <c r="E702">
        <v>1.056</v>
      </c>
      <c r="G702">
        <v>0.95499999999999996</v>
      </c>
      <c r="H702">
        <v>1.0840000000000001</v>
      </c>
      <c r="I702">
        <v>0.98799999999999999</v>
      </c>
      <c r="J702">
        <v>1.1970000000000001</v>
      </c>
    </row>
    <row r="703" spans="1:10" x14ac:dyDescent="0.2">
      <c r="A703">
        <v>338</v>
      </c>
      <c r="B703">
        <v>57.97</v>
      </c>
      <c r="C703">
        <f t="shared" si="10"/>
        <v>5.7969999999999996E-5</v>
      </c>
      <c r="E703">
        <v>1.0489999999999999</v>
      </c>
      <c r="G703">
        <v>0.95599999999999996</v>
      </c>
      <c r="H703">
        <v>1.08</v>
      </c>
      <c r="I703">
        <v>0.98199999999999998</v>
      </c>
      <c r="J703">
        <v>1.1779999999999999</v>
      </c>
    </row>
    <row r="704" spans="1:10" x14ac:dyDescent="0.2">
      <c r="A704">
        <v>339</v>
      </c>
      <c r="B704">
        <v>56.34</v>
      </c>
      <c r="C704">
        <f t="shared" si="10"/>
        <v>5.6339999999999999E-5</v>
      </c>
      <c r="E704">
        <v>1.048</v>
      </c>
      <c r="G704">
        <v>0.94599999999999995</v>
      </c>
      <c r="H704">
        <v>1.0740000000000001</v>
      </c>
      <c r="I704">
        <v>0.97699999999999998</v>
      </c>
      <c r="J704">
        <v>1.1950000000000001</v>
      </c>
    </row>
    <row r="705" spans="1:10" x14ac:dyDescent="0.2">
      <c r="A705">
        <v>340</v>
      </c>
      <c r="B705">
        <v>54.78</v>
      </c>
      <c r="C705">
        <f t="shared" si="10"/>
        <v>5.4780000000000001E-5</v>
      </c>
      <c r="E705">
        <v>1.046</v>
      </c>
      <c r="G705">
        <v>0.94099999999999995</v>
      </c>
      <c r="H705">
        <v>1.0660000000000001</v>
      </c>
      <c r="I705">
        <v>0.97399999999999998</v>
      </c>
      <c r="J705">
        <v>1.202</v>
      </c>
    </row>
    <row r="706" spans="1:10" x14ac:dyDescent="0.2">
      <c r="A706">
        <v>341</v>
      </c>
      <c r="B706">
        <v>53.29</v>
      </c>
      <c r="C706">
        <f t="shared" si="10"/>
        <v>5.329E-5</v>
      </c>
      <c r="E706">
        <v>1.0429999999999999</v>
      </c>
      <c r="G706">
        <v>0.93500000000000005</v>
      </c>
      <c r="H706">
        <v>1.0580000000000001</v>
      </c>
      <c r="I706">
        <v>0.97</v>
      </c>
      <c r="J706">
        <v>1.208</v>
      </c>
    </row>
    <row r="707" spans="1:10" x14ac:dyDescent="0.2">
      <c r="A707">
        <v>342</v>
      </c>
      <c r="B707">
        <v>51.87</v>
      </c>
      <c r="C707">
        <f t="shared" si="10"/>
        <v>5.1869999999999996E-5</v>
      </c>
      <c r="E707">
        <v>1.05</v>
      </c>
      <c r="G707">
        <v>0.93600000000000005</v>
      </c>
      <c r="H707">
        <v>1.05</v>
      </c>
      <c r="I707">
        <v>0.97</v>
      </c>
      <c r="J707">
        <v>1.242</v>
      </c>
    </row>
    <row r="708" spans="1:10" x14ac:dyDescent="0.2">
      <c r="A708">
        <v>343</v>
      </c>
      <c r="B708">
        <v>50.53</v>
      </c>
      <c r="C708">
        <f t="shared" si="10"/>
        <v>5.0529999999999999E-5</v>
      </c>
      <c r="E708">
        <v>1.054</v>
      </c>
      <c r="G708">
        <v>0.93600000000000005</v>
      </c>
      <c r="H708">
        <v>1.048</v>
      </c>
      <c r="I708">
        <v>0.96799999999999997</v>
      </c>
      <c r="J708">
        <v>1.2649999999999999</v>
      </c>
    </row>
    <row r="709" spans="1:10" x14ac:dyDescent="0.2">
      <c r="A709">
        <v>344</v>
      </c>
      <c r="B709">
        <v>49.26</v>
      </c>
      <c r="C709">
        <f t="shared" si="10"/>
        <v>4.9259999999999993E-5</v>
      </c>
      <c r="E709">
        <v>1.042</v>
      </c>
      <c r="G709">
        <v>0.93300000000000005</v>
      </c>
      <c r="H709">
        <v>1.0449999999999999</v>
      </c>
      <c r="I709">
        <v>0.96599999999999997</v>
      </c>
      <c r="J709">
        <v>1.2250000000000001</v>
      </c>
    </row>
    <row r="710" spans="1:10" x14ac:dyDescent="0.2">
      <c r="A710">
        <v>345</v>
      </c>
      <c r="B710">
        <v>48.06</v>
      </c>
      <c r="C710">
        <f t="shared" ref="C710:C724" si="11">B710*10^-6</f>
        <v>4.8059999999999997E-5</v>
      </c>
      <c r="E710">
        <v>1.0429999999999999</v>
      </c>
      <c r="G710">
        <v>0.93200000000000005</v>
      </c>
      <c r="H710">
        <v>1.038</v>
      </c>
      <c r="I710">
        <v>0.96799999999999997</v>
      </c>
      <c r="J710">
        <v>1.2330000000000001</v>
      </c>
    </row>
    <row r="711" spans="1:10" x14ac:dyDescent="0.2">
      <c r="A711">
        <v>346</v>
      </c>
      <c r="B711">
        <v>46.93</v>
      </c>
      <c r="C711">
        <f t="shared" si="11"/>
        <v>4.693E-5</v>
      </c>
      <c r="E711">
        <v>1.0429999999999999</v>
      </c>
      <c r="G711">
        <v>0.92800000000000005</v>
      </c>
      <c r="H711">
        <v>1.0329999999999999</v>
      </c>
      <c r="I711">
        <v>0.96299999999999997</v>
      </c>
      <c r="J711">
        <v>1.25</v>
      </c>
    </row>
    <row r="712" spans="1:10" x14ac:dyDescent="0.2">
      <c r="A712">
        <v>347</v>
      </c>
      <c r="B712">
        <v>45.89</v>
      </c>
      <c r="C712">
        <f t="shared" si="11"/>
        <v>4.5889999999999996E-5</v>
      </c>
      <c r="E712">
        <v>1.0409999999999999</v>
      </c>
      <c r="G712">
        <v>0.93899999999999995</v>
      </c>
      <c r="H712">
        <v>1.0309999999999999</v>
      </c>
      <c r="I712">
        <v>0.96699999999999997</v>
      </c>
      <c r="J712">
        <v>1.226</v>
      </c>
    </row>
    <row r="713" spans="1:10" x14ac:dyDescent="0.2">
      <c r="A713">
        <v>348</v>
      </c>
      <c r="B713">
        <v>44.91</v>
      </c>
      <c r="C713">
        <f t="shared" si="11"/>
        <v>4.4909999999999995E-5</v>
      </c>
      <c r="E713">
        <v>1.044</v>
      </c>
      <c r="G713">
        <v>0.92600000000000005</v>
      </c>
      <c r="H713">
        <v>1.034</v>
      </c>
      <c r="I713">
        <v>0.97199999999999998</v>
      </c>
      <c r="J713">
        <v>1.244</v>
      </c>
    </row>
    <row r="714" spans="1:10" x14ac:dyDescent="0.2">
      <c r="A714">
        <v>349</v>
      </c>
      <c r="B714">
        <v>44.02</v>
      </c>
      <c r="C714">
        <f t="shared" si="11"/>
        <v>4.4020000000000002E-5</v>
      </c>
      <c r="E714">
        <v>1.069</v>
      </c>
      <c r="G714">
        <v>0.92500000000000004</v>
      </c>
      <c r="H714">
        <v>1.032</v>
      </c>
      <c r="I714">
        <v>0.96799999999999997</v>
      </c>
      <c r="J714">
        <v>1.349</v>
      </c>
    </row>
    <row r="715" spans="1:10" x14ac:dyDescent="0.2">
      <c r="A715">
        <v>350</v>
      </c>
      <c r="B715">
        <v>43.2</v>
      </c>
      <c r="C715">
        <f t="shared" si="11"/>
        <v>4.32E-5</v>
      </c>
      <c r="E715">
        <v>1.077</v>
      </c>
      <c r="G715">
        <v>0.92400000000000004</v>
      </c>
      <c r="H715">
        <v>1.026</v>
      </c>
      <c r="I715">
        <v>0.96099999999999997</v>
      </c>
      <c r="J715">
        <v>1.395</v>
      </c>
    </row>
    <row r="716" spans="1:10" x14ac:dyDescent="0.2">
      <c r="A716">
        <v>351</v>
      </c>
      <c r="B716">
        <v>42.45</v>
      </c>
      <c r="C716">
        <f t="shared" si="11"/>
        <v>4.2450000000000002E-5</v>
      </c>
      <c r="E716">
        <v>1.0669999999999999</v>
      </c>
      <c r="G716">
        <v>0.92100000000000004</v>
      </c>
      <c r="H716">
        <v>1.0229999999999999</v>
      </c>
      <c r="I716">
        <v>0.95799999999999996</v>
      </c>
      <c r="J716">
        <v>1.365</v>
      </c>
    </row>
    <row r="717" spans="1:10" x14ac:dyDescent="0.2">
      <c r="A717">
        <v>352</v>
      </c>
      <c r="B717">
        <v>41.79</v>
      </c>
      <c r="C717">
        <f t="shared" si="11"/>
        <v>4.1789999999999998E-5</v>
      </c>
      <c r="E717">
        <v>1.0669999999999999</v>
      </c>
      <c r="G717">
        <v>0.91400000000000003</v>
      </c>
      <c r="H717">
        <v>1.016</v>
      </c>
      <c r="I717">
        <v>0.95799999999999996</v>
      </c>
      <c r="J717">
        <v>1.379</v>
      </c>
    </row>
    <row r="718" spans="1:10" x14ac:dyDescent="0.2">
      <c r="A718">
        <v>353</v>
      </c>
      <c r="B718">
        <v>41.2</v>
      </c>
      <c r="C718">
        <f t="shared" si="11"/>
        <v>4.1199999999999999E-5</v>
      </c>
      <c r="E718">
        <v>1.0669999999999999</v>
      </c>
      <c r="G718">
        <v>0.90900000000000003</v>
      </c>
      <c r="H718">
        <v>1.0069999999999999</v>
      </c>
      <c r="I718">
        <v>0.95099999999999996</v>
      </c>
      <c r="J718">
        <v>1.4</v>
      </c>
    </row>
    <row r="719" spans="1:10" x14ac:dyDescent="0.2">
      <c r="A719">
        <v>354</v>
      </c>
      <c r="B719">
        <v>40.69</v>
      </c>
      <c r="C719">
        <f t="shared" si="11"/>
        <v>4.0689999999999998E-5</v>
      </c>
      <c r="E719">
        <v>1.0629999999999999</v>
      </c>
      <c r="G719">
        <v>0.89800000000000002</v>
      </c>
      <c r="H719">
        <v>1</v>
      </c>
      <c r="I719">
        <v>0.94099999999999995</v>
      </c>
      <c r="J719">
        <v>1.4139999999999999</v>
      </c>
    </row>
    <row r="720" spans="1:10" x14ac:dyDescent="0.2">
      <c r="A720">
        <v>355</v>
      </c>
      <c r="B720">
        <v>40.26</v>
      </c>
      <c r="C720">
        <f t="shared" si="11"/>
        <v>4.0259999999999997E-5</v>
      </c>
      <c r="E720">
        <v>1.071</v>
      </c>
      <c r="G720">
        <v>0.88800000000000001</v>
      </c>
      <c r="H720">
        <v>0.98599999999999999</v>
      </c>
      <c r="I720">
        <v>0.92700000000000005</v>
      </c>
      <c r="J720">
        <v>1.4850000000000001</v>
      </c>
    </row>
    <row r="721" spans="1:10" x14ac:dyDescent="0.2">
      <c r="A721">
        <v>356</v>
      </c>
      <c r="B721">
        <v>39.9</v>
      </c>
      <c r="C721">
        <f t="shared" si="11"/>
        <v>3.9899999999999994E-5</v>
      </c>
      <c r="E721">
        <v>1.0820000000000001</v>
      </c>
      <c r="G721">
        <v>0.874</v>
      </c>
      <c r="H721">
        <v>0.96599999999999997</v>
      </c>
      <c r="I721">
        <v>0.91100000000000003</v>
      </c>
      <c r="J721">
        <v>1.5780000000000001</v>
      </c>
    </row>
    <row r="722" spans="1:10" x14ac:dyDescent="0.2">
      <c r="A722">
        <v>357</v>
      </c>
      <c r="B722">
        <v>39.630000000000003</v>
      </c>
      <c r="C722">
        <f t="shared" si="11"/>
        <v>3.9629999999999998E-5</v>
      </c>
      <c r="E722">
        <v>1.0649999999999999</v>
      </c>
      <c r="G722">
        <v>0.85599999999999998</v>
      </c>
      <c r="H722">
        <v>0.94699999999999995</v>
      </c>
      <c r="I722">
        <v>0.89700000000000002</v>
      </c>
      <c r="J722">
        <v>1.5609999999999999</v>
      </c>
    </row>
    <row r="723" spans="1:10" x14ac:dyDescent="0.2">
      <c r="A723">
        <v>358</v>
      </c>
      <c r="B723">
        <v>39.43</v>
      </c>
      <c r="C723">
        <f t="shared" si="11"/>
        <v>3.943E-5</v>
      </c>
      <c r="E723">
        <v>1.0189999999999999</v>
      </c>
      <c r="G723">
        <v>0.83099999999999996</v>
      </c>
      <c r="H723">
        <v>0.92700000000000005</v>
      </c>
      <c r="I723">
        <v>0.874</v>
      </c>
      <c r="J723">
        <v>1.446</v>
      </c>
    </row>
    <row r="724" spans="1:10" x14ac:dyDescent="0.2">
      <c r="A724">
        <v>359</v>
      </c>
      <c r="B724">
        <v>39.31</v>
      </c>
      <c r="C724">
        <f t="shared" si="11"/>
        <v>3.9310000000000001E-5</v>
      </c>
      <c r="E724">
        <v>0.96899999999999997</v>
      </c>
      <c r="G724">
        <v>0.80800000000000005</v>
      </c>
      <c r="H724">
        <v>0.90300000000000002</v>
      </c>
      <c r="I724">
        <v>0.84699999999999998</v>
      </c>
      <c r="J724">
        <v>1.319</v>
      </c>
    </row>
  </sheetData>
  <mergeCells count="3">
    <mergeCell ref="A1:C1"/>
    <mergeCell ref="B3:C3"/>
    <mergeCell ref="G3:J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1712F-0E61-46BA-9937-E7F2D5D24B38}">
  <sheetPr codeName="Sheet3">
    <tabColor theme="5"/>
  </sheetPr>
  <dimension ref="A1:J1"/>
  <sheetViews>
    <sheetView workbookViewId="0">
      <selection activeCell="H182" sqref="H182"/>
    </sheetView>
  </sheetViews>
  <sheetFormatPr defaultRowHeight="12.75" x14ac:dyDescent="0.2"/>
  <cols>
    <col min="1" max="8" width="9.140625" style="1"/>
    <col min="9" max="9" width="3.7109375" style="1" customWidth="1"/>
    <col min="10" max="10" width="3.7109375" style="58" customWidth="1"/>
  </cols>
  <sheetData>
    <row r="1" spans="3:6" x14ac:dyDescent="0.2">
      <c r="C1" s="59" t="s">
        <v>297</v>
      </c>
      <c r="D1" s="60"/>
      <c r="E1" s="60"/>
      <c r="F1" s="61"/>
    </row>
  </sheetData>
  <mergeCells count="1">
    <mergeCell ref="C1:F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5A75-CF9C-46FF-A589-8F38AF8F5FC4}">
  <sheetPr codeName="Sheet7">
    <tabColor theme="3" tint="-0.249977111117893"/>
  </sheetPr>
  <dimension ref="A1:X362"/>
  <sheetViews>
    <sheetView tabSelected="1" workbookViewId="0">
      <selection activeCell="C29" sqref="A1:C29"/>
    </sheetView>
  </sheetViews>
  <sheetFormatPr defaultRowHeight="12.75" x14ac:dyDescent="0.2"/>
  <cols>
    <col min="1" max="1" width="20.7109375" customWidth="1"/>
    <col min="2" max="2" width="9.5703125" bestFit="1" customWidth="1"/>
    <col min="6" max="7" width="10.28515625" customWidth="1"/>
    <col min="8" max="8" width="10.42578125" customWidth="1"/>
    <col min="9" max="9" width="10.140625" customWidth="1"/>
    <col min="10" max="10" width="10.5703125" customWidth="1"/>
    <col min="11" max="11" width="10" customWidth="1"/>
    <col min="12" max="12" width="18" customWidth="1"/>
    <col min="13" max="13" width="18.140625" customWidth="1"/>
    <col min="14" max="14" width="19.7109375" customWidth="1"/>
    <col min="15" max="15" width="21.85546875" customWidth="1"/>
    <col min="16" max="16" width="18.140625" customWidth="1"/>
    <col min="17" max="17" width="13.42578125" customWidth="1"/>
    <col min="18" max="18" width="9.140625" customWidth="1"/>
    <col min="19" max="19" width="15.7109375" customWidth="1"/>
    <col min="20" max="20" width="14.5703125" customWidth="1"/>
    <col min="21" max="21" width="15.42578125" customWidth="1"/>
    <col min="22" max="22" width="11.140625" customWidth="1"/>
    <col min="23" max="23" width="10.28515625" customWidth="1"/>
  </cols>
  <sheetData>
    <row r="1" spans="1:24" ht="15" x14ac:dyDescent="0.25">
      <c r="A1" s="31" t="s">
        <v>309</v>
      </c>
      <c r="B1" s="67">
        <v>1.323</v>
      </c>
      <c r="C1" s="66"/>
      <c r="F1" s="31" t="s">
        <v>310</v>
      </c>
      <c r="G1" s="31" t="s">
        <v>311</v>
      </c>
      <c r="H1" s="31" t="s">
        <v>312</v>
      </c>
      <c r="I1" s="31" t="s">
        <v>313</v>
      </c>
      <c r="J1" s="31" t="s">
        <v>314</v>
      </c>
      <c r="K1" s="31" t="s">
        <v>315</v>
      </c>
      <c r="L1" s="31" t="s">
        <v>316</v>
      </c>
      <c r="M1" s="31" t="s">
        <v>317</v>
      </c>
      <c r="N1" s="31" t="s">
        <v>318</v>
      </c>
      <c r="O1" s="31" t="s">
        <v>319</v>
      </c>
      <c r="P1" s="31" t="s">
        <v>320</v>
      </c>
      <c r="Q1" s="31" t="s">
        <v>321</v>
      </c>
      <c r="R1" s="31" t="s">
        <v>290</v>
      </c>
      <c r="S1" s="31" t="s">
        <v>322</v>
      </c>
      <c r="T1" s="31" t="s">
        <v>323</v>
      </c>
      <c r="U1" s="31" t="s">
        <v>324</v>
      </c>
      <c r="V1" s="31" t="s">
        <v>325</v>
      </c>
      <c r="W1" s="31" t="s">
        <v>326</v>
      </c>
      <c r="X1" s="31"/>
    </row>
    <row r="2" spans="1:24" ht="15" x14ac:dyDescent="0.25">
      <c r="A2" s="31" t="s">
        <v>327</v>
      </c>
      <c r="B2" s="67">
        <v>1.2746999999999999</v>
      </c>
      <c r="C2" s="66"/>
      <c r="F2" s="67">
        <v>-180</v>
      </c>
      <c r="G2" s="67">
        <v>438.28</v>
      </c>
      <c r="H2" s="67">
        <f>G2*10^-6</f>
        <v>4.3827999999999993E-4</v>
      </c>
      <c r="I2" s="67">
        <f>G3-G2</f>
        <v>-2.9999999999972715E-2</v>
      </c>
      <c r="J2" s="67">
        <f>H2-H3</f>
        <v>2.9999999999930256E-8</v>
      </c>
      <c r="K2" s="67">
        <f>LOG(G2)</f>
        <v>2.6417516529769882</v>
      </c>
      <c r="L2" s="67">
        <v>1.095</v>
      </c>
      <c r="M2" s="67">
        <f>(L2*10^5)</f>
        <v>109500</v>
      </c>
      <c r="N2" s="67">
        <f>B12</f>
        <v>1.095</v>
      </c>
      <c r="O2" s="67">
        <f t="shared" ref="O2:O65" si="0">N2*10^5</f>
        <v>109500</v>
      </c>
      <c r="P2" s="67">
        <f>Q2*10^-5</f>
        <v>1.0950000000000002</v>
      </c>
      <c r="Q2" s="67">
        <f>O2</f>
        <v>109500</v>
      </c>
      <c r="R2" s="67">
        <f t="shared" ref="R2:R65" si="1">(1-EXP(-$B$3*((F2-$B$23)/$B$5)^($B$4+1)))</f>
        <v>-3.6671657532358864E+136</v>
      </c>
      <c r="S2" s="67">
        <f>IF(R2&lt;0,0,R2)</f>
        <v>0</v>
      </c>
      <c r="T2" s="67">
        <f t="shared" ref="T2:T65" si="2">S3-S2</f>
        <v>0</v>
      </c>
      <c r="U2" s="67">
        <f t="shared" ref="U2:U65" si="3">($B$10*T2)*($B$11)*($B$14)</f>
        <v>0</v>
      </c>
      <c r="V2" s="67"/>
      <c r="W2" s="67"/>
    </row>
    <row r="3" spans="1:24" ht="15" x14ac:dyDescent="0.25">
      <c r="A3" s="31" t="s">
        <v>328</v>
      </c>
      <c r="B3" s="67">
        <v>5</v>
      </c>
      <c r="C3" s="66"/>
      <c r="F3" s="67">
        <v>-179</v>
      </c>
      <c r="G3" s="67">
        <v>438.25</v>
      </c>
      <c r="H3" s="67">
        <f t="shared" ref="H3:H66" si="4">G3*10^-6</f>
        <v>4.3825E-4</v>
      </c>
      <c r="I3" s="67">
        <f t="shared" ref="I3:I66" si="5">G4-G3</f>
        <v>-6.0000000000002274E-2</v>
      </c>
      <c r="J3" s="67">
        <f t="shared" ref="J3:J66" si="6">H3-H4</f>
        <v>6.0000000000023142E-8</v>
      </c>
      <c r="K3" s="67">
        <f t="shared" ref="K3:K66" si="7">LOG(G3)</f>
        <v>2.6417219247658323</v>
      </c>
      <c r="L3" s="67">
        <v>1.1200000000000001</v>
      </c>
      <c r="M3" s="67">
        <f t="shared" ref="M3:M66" si="8">(L3*10^5)</f>
        <v>112000.00000000001</v>
      </c>
      <c r="N3" s="67">
        <f>(N2*((G2/G3)^$B$1))</f>
        <v>1.0950991694933563</v>
      </c>
      <c r="O3" s="67">
        <f t="shared" si="0"/>
        <v>109509.91694933563</v>
      </c>
      <c r="P3" s="67">
        <f t="shared" ref="P3:P66" si="9">Q3*10^-5</f>
        <v>1.1202028972956266</v>
      </c>
      <c r="Q3" s="67">
        <f t="shared" ref="Q3:Q66" si="10">(M3*((H3/H4)^$B$1))+((U3*($B$20-1))/H4)</f>
        <v>112020.28972956266</v>
      </c>
      <c r="R3" s="67">
        <f t="shared" si="1"/>
        <v>-1.522119288626152E+134</v>
      </c>
      <c r="S3" s="67">
        <f t="shared" ref="S3:S66" si="11">IF(R3&lt;0,0,R3)</f>
        <v>0</v>
      </c>
      <c r="T3" s="67">
        <f t="shared" si="2"/>
        <v>0</v>
      </c>
      <c r="U3" s="67">
        <f t="shared" si="3"/>
        <v>0</v>
      </c>
      <c r="V3" s="67">
        <f t="shared" ref="V3:V66" si="12">(Q2*H2)/($B$24*$B$22)</f>
        <v>337.85095396531682</v>
      </c>
      <c r="W3" s="67">
        <f>(Q2*I2)*10^-6</f>
        <v>-3.2849999999970121E-3</v>
      </c>
    </row>
    <row r="4" spans="1:24" ht="15" x14ac:dyDescent="0.25">
      <c r="A4" s="31" t="s">
        <v>329</v>
      </c>
      <c r="B4" s="67">
        <v>2</v>
      </c>
      <c r="C4" s="66"/>
      <c r="F4" s="67">
        <v>-178</v>
      </c>
      <c r="G4" s="67">
        <v>438.19</v>
      </c>
      <c r="H4" s="67">
        <f t="shared" si="4"/>
        <v>4.3818999999999998E-4</v>
      </c>
      <c r="I4" s="67">
        <f t="shared" si="5"/>
        <v>-0.11000000000001364</v>
      </c>
      <c r="J4" s="67">
        <f t="shared" si="6"/>
        <v>1.0999999999999725E-7</v>
      </c>
      <c r="K4" s="67">
        <f t="shared" si="7"/>
        <v>2.6416624622379814</v>
      </c>
      <c r="L4" s="67">
        <v>1.137</v>
      </c>
      <c r="M4" s="67">
        <f t="shared" si="8"/>
        <v>113700</v>
      </c>
      <c r="N4" s="67">
        <f t="shared" ref="N4:N67" si="13">(N3*((G3/G4)^$B$1))</f>
        <v>1.0952975557968678</v>
      </c>
      <c r="O4" s="67">
        <f t="shared" si="0"/>
        <v>109529.75557968678</v>
      </c>
      <c r="P4" s="67">
        <f t="shared" si="9"/>
        <v>1.1373777262592557</v>
      </c>
      <c r="Q4" s="67">
        <f t="shared" si="10"/>
        <v>113737.77262592556</v>
      </c>
      <c r="R4" s="67">
        <f t="shared" si="1"/>
        <v>-6.736352216138972E+131</v>
      </c>
      <c r="S4" s="67">
        <f t="shared" si="11"/>
        <v>0</v>
      </c>
      <c r="T4" s="67">
        <f t="shared" si="2"/>
        <v>0</v>
      </c>
      <c r="U4" s="67">
        <f t="shared" si="3"/>
        <v>0</v>
      </c>
      <c r="V4" s="67">
        <f t="shared" si="12"/>
        <v>345.60338997079231</v>
      </c>
      <c r="W4" s="67">
        <f t="shared" ref="W4:W67" si="14">(Q3*I3)*10^-6</f>
        <v>-6.7212173837740141E-3</v>
      </c>
    </row>
    <row r="5" spans="1:24" ht="15" x14ac:dyDescent="0.25">
      <c r="A5" s="31" t="s">
        <v>330</v>
      </c>
      <c r="B5" s="67">
        <v>43</v>
      </c>
      <c r="C5" s="66" t="s">
        <v>331</v>
      </c>
      <c r="F5" s="67">
        <v>-177</v>
      </c>
      <c r="G5" s="67">
        <v>438.08</v>
      </c>
      <c r="H5" s="67">
        <f t="shared" si="4"/>
        <v>4.3807999999999998E-4</v>
      </c>
      <c r="I5" s="67">
        <f t="shared" si="5"/>
        <v>-0.14999999999997726</v>
      </c>
      <c r="J5" s="67">
        <f t="shared" si="6"/>
        <v>1.4999999999997654E-7</v>
      </c>
      <c r="K5" s="67">
        <f t="shared" si="7"/>
        <v>2.6415534264538958</v>
      </c>
      <c r="L5" s="67">
        <v>1.153</v>
      </c>
      <c r="M5" s="67">
        <f t="shared" si="8"/>
        <v>115300</v>
      </c>
      <c r="N5" s="67">
        <f t="shared" si="13"/>
        <v>1.0956614279591572</v>
      </c>
      <c r="O5" s="67">
        <f t="shared" si="0"/>
        <v>109566.14279591572</v>
      </c>
      <c r="P5" s="67">
        <f t="shared" si="9"/>
        <v>1.1535225161698806</v>
      </c>
      <c r="Q5" s="67">
        <f t="shared" si="10"/>
        <v>115352.25161698805</v>
      </c>
      <c r="R5" s="67">
        <f t="shared" si="1"/>
        <v>-3.1775687898826564E+129</v>
      </c>
      <c r="S5" s="67">
        <f t="shared" si="11"/>
        <v>0</v>
      </c>
      <c r="T5" s="67">
        <f t="shared" si="2"/>
        <v>0</v>
      </c>
      <c r="U5" s="67">
        <f t="shared" si="3"/>
        <v>0</v>
      </c>
      <c r="V5" s="67">
        <f t="shared" si="12"/>
        <v>350.85410218454268</v>
      </c>
      <c r="W5" s="67">
        <f t="shared" si="14"/>
        <v>-1.2511154988853362E-2</v>
      </c>
    </row>
    <row r="6" spans="1:24" ht="15" x14ac:dyDescent="0.25">
      <c r="A6" s="31" t="s">
        <v>332</v>
      </c>
      <c r="B6" s="67">
        <v>4.3827999999999998E-4</v>
      </c>
      <c r="C6" s="66" t="s">
        <v>333</v>
      </c>
      <c r="F6" s="67">
        <v>-176</v>
      </c>
      <c r="G6" s="67">
        <v>437.93</v>
      </c>
      <c r="H6" s="67">
        <f t="shared" si="4"/>
        <v>4.3793E-4</v>
      </c>
      <c r="I6" s="67">
        <f t="shared" si="5"/>
        <v>-0.18999999999999773</v>
      </c>
      <c r="J6" s="67">
        <f t="shared" si="6"/>
        <v>1.9000000000001004E-7</v>
      </c>
      <c r="K6" s="67">
        <f t="shared" si="7"/>
        <v>2.6414046971633121</v>
      </c>
      <c r="L6" s="67">
        <v>1.165</v>
      </c>
      <c r="M6" s="67">
        <f t="shared" si="8"/>
        <v>116500</v>
      </c>
      <c r="N6" s="67">
        <f t="shared" si="13"/>
        <v>1.0961579594533664</v>
      </c>
      <c r="O6" s="67">
        <f t="shared" si="0"/>
        <v>109615.79594533663</v>
      </c>
      <c r="P6" s="67">
        <f t="shared" si="9"/>
        <v>1.1656690422993414</v>
      </c>
      <c r="Q6" s="67">
        <f t="shared" si="10"/>
        <v>116566.90422993414</v>
      </c>
      <c r="R6" s="67">
        <f t="shared" si="1"/>
        <v>-1.5969647980914282E+127</v>
      </c>
      <c r="S6" s="67">
        <f t="shared" si="11"/>
        <v>0</v>
      </c>
      <c r="T6" s="67">
        <f t="shared" si="2"/>
        <v>0</v>
      </c>
      <c r="U6" s="67">
        <f t="shared" si="3"/>
        <v>0</v>
      </c>
      <c r="V6" s="67">
        <f t="shared" si="12"/>
        <v>355.74506160718158</v>
      </c>
      <c r="W6" s="67">
        <f t="shared" si="14"/>
        <v>-1.7302837742545582E-2</v>
      </c>
    </row>
    <row r="7" spans="1:24" ht="15" x14ac:dyDescent="0.25">
      <c r="A7" s="31" t="s">
        <v>262</v>
      </c>
      <c r="B7" s="67">
        <v>1.167</v>
      </c>
      <c r="C7" s="66" t="s">
        <v>334</v>
      </c>
      <c r="F7" s="67">
        <v>-175</v>
      </c>
      <c r="G7" s="67">
        <v>437.74</v>
      </c>
      <c r="H7" s="67">
        <f t="shared" si="4"/>
        <v>4.3773999999999999E-4</v>
      </c>
      <c r="I7" s="67">
        <f t="shared" si="5"/>
        <v>-0.23000000000001819</v>
      </c>
      <c r="J7" s="67">
        <f t="shared" si="6"/>
        <v>2.3000000000004354E-7</v>
      </c>
      <c r="K7" s="67">
        <f t="shared" si="7"/>
        <v>2.6412162335803266</v>
      </c>
      <c r="L7" s="67">
        <v>1.1779999999999999</v>
      </c>
      <c r="M7" s="67">
        <f t="shared" si="8"/>
        <v>117800</v>
      </c>
      <c r="N7" s="67">
        <f t="shared" si="13"/>
        <v>1.0967874667852411</v>
      </c>
      <c r="O7" s="67">
        <f t="shared" si="0"/>
        <v>109678.74667852411</v>
      </c>
      <c r="P7" s="67">
        <f t="shared" si="9"/>
        <v>1.1788193733844516</v>
      </c>
      <c r="Q7" s="67">
        <f t="shared" si="10"/>
        <v>117881.93733844515</v>
      </c>
      <c r="R7" s="67">
        <f t="shared" si="1"/>
        <v>-8.5479517479460887E+124</v>
      </c>
      <c r="S7" s="67">
        <f t="shared" si="11"/>
        <v>0</v>
      </c>
      <c r="T7" s="67">
        <f t="shared" si="2"/>
        <v>0</v>
      </c>
      <c r="U7" s="67">
        <f t="shared" si="3"/>
        <v>0</v>
      </c>
      <c r="V7" s="67">
        <f t="shared" si="12"/>
        <v>359.36794587572291</v>
      </c>
      <c r="W7" s="67">
        <f t="shared" si="14"/>
        <v>-2.2147711803687218E-2</v>
      </c>
    </row>
    <row r="8" spans="1:24" ht="15" x14ac:dyDescent="0.25">
      <c r="A8" s="31" t="s">
        <v>335</v>
      </c>
      <c r="B8" s="67">
        <f>B7*B6*B15</f>
        <v>4.60325484E-4</v>
      </c>
      <c r="C8" s="66" t="s">
        <v>336</v>
      </c>
      <c r="F8" s="67">
        <v>-174</v>
      </c>
      <c r="G8" s="67">
        <v>437.51</v>
      </c>
      <c r="H8" s="67">
        <f t="shared" si="4"/>
        <v>4.3750999999999995E-4</v>
      </c>
      <c r="I8" s="67">
        <f t="shared" si="5"/>
        <v>-0.27999999999997272</v>
      </c>
      <c r="J8" s="67">
        <f t="shared" si="6"/>
        <v>2.7999999999996344E-7</v>
      </c>
      <c r="K8" s="67">
        <f t="shared" si="7"/>
        <v>2.6409879839759003</v>
      </c>
      <c r="L8" s="67">
        <v>1.19</v>
      </c>
      <c r="M8" s="67">
        <f t="shared" si="8"/>
        <v>119000</v>
      </c>
      <c r="N8" s="67">
        <f t="shared" si="13"/>
        <v>1.0975503517247009</v>
      </c>
      <c r="O8" s="67">
        <f t="shared" si="0"/>
        <v>109755.03517247009</v>
      </c>
      <c r="P8" s="67">
        <f t="shared" si="9"/>
        <v>1.1910083232739679</v>
      </c>
      <c r="Q8" s="67">
        <f t="shared" si="10"/>
        <v>119100.83232739677</v>
      </c>
      <c r="R8" s="67">
        <f t="shared" si="1"/>
        <v>-4.8711471319460347E+122</v>
      </c>
      <c r="S8" s="67">
        <f t="shared" si="11"/>
        <v>0</v>
      </c>
      <c r="T8" s="67">
        <f t="shared" si="2"/>
        <v>0</v>
      </c>
      <c r="U8" s="67">
        <f t="shared" si="3"/>
        <v>0</v>
      </c>
      <c r="V8" s="67">
        <f t="shared" si="12"/>
        <v>363.26443067328847</v>
      </c>
      <c r="W8" s="67">
        <f t="shared" si="14"/>
        <v>-2.7112845587844527E-2</v>
      </c>
    </row>
    <row r="9" spans="1:24" ht="15" x14ac:dyDescent="0.25">
      <c r="A9" s="31" t="s">
        <v>263</v>
      </c>
      <c r="B9" s="67">
        <f>B28*B27</f>
        <v>13.23</v>
      </c>
      <c r="C9" s="66"/>
      <c r="F9" s="67">
        <v>-173</v>
      </c>
      <c r="G9" s="67">
        <v>437.23</v>
      </c>
      <c r="H9" s="67">
        <f t="shared" si="4"/>
        <v>4.3722999999999999E-4</v>
      </c>
      <c r="I9" s="67">
        <f t="shared" si="5"/>
        <v>-0.31999999999999318</v>
      </c>
      <c r="J9" s="67">
        <f>H9-H10</f>
        <v>3.1999999999999694E-7</v>
      </c>
      <c r="K9" s="67">
        <f t="shared" si="7"/>
        <v>2.6407099528830362</v>
      </c>
      <c r="L9" s="67">
        <v>1.1919999999999999</v>
      </c>
      <c r="M9" s="67">
        <f t="shared" si="8"/>
        <v>119200</v>
      </c>
      <c r="N9" s="67">
        <f t="shared" si="13"/>
        <v>1.0984803395936047</v>
      </c>
      <c r="O9" s="67">
        <f t="shared" si="0"/>
        <v>109848.03395936047</v>
      </c>
      <c r="P9" s="67">
        <f t="shared" si="9"/>
        <v>1.1931551688041044</v>
      </c>
      <c r="Q9" s="67">
        <f t="shared" si="10"/>
        <v>119315.51688041043</v>
      </c>
      <c r="R9" s="67">
        <f t="shared" si="1"/>
        <v>-2.9541941209909584E+120</v>
      </c>
      <c r="S9" s="67">
        <f t="shared" si="11"/>
        <v>0</v>
      </c>
      <c r="T9" s="67">
        <f t="shared" si="2"/>
        <v>0</v>
      </c>
      <c r="U9" s="67">
        <f t="shared" si="3"/>
        <v>0</v>
      </c>
      <c r="V9" s="67">
        <f t="shared" si="12"/>
        <v>366.8277296407997</v>
      </c>
      <c r="W9" s="67">
        <f t="shared" si="14"/>
        <v>-3.3348233051667849E-2</v>
      </c>
    </row>
    <row r="10" spans="1:24" ht="15" x14ac:dyDescent="0.25">
      <c r="A10" s="31" t="s">
        <v>337</v>
      </c>
      <c r="B10" s="67">
        <f>B8/B9</f>
        <v>3.4794065306122448E-5</v>
      </c>
      <c r="C10" s="66" t="s">
        <v>336</v>
      </c>
      <c r="F10" s="67">
        <v>-172</v>
      </c>
      <c r="G10" s="67">
        <v>436.91</v>
      </c>
      <c r="H10" s="67">
        <f t="shared" si="4"/>
        <v>4.3690999999999999E-4</v>
      </c>
      <c r="I10" s="67">
        <f t="shared" si="5"/>
        <v>-0.37000000000000455</v>
      </c>
      <c r="J10" s="67">
        <f>H10-H11</f>
        <v>3.6999999999997105E-7</v>
      </c>
      <c r="K10" s="67">
        <f t="shared" si="7"/>
        <v>2.6403919849593236</v>
      </c>
      <c r="L10" s="67">
        <v>1.194</v>
      </c>
      <c r="M10" s="67">
        <f t="shared" si="8"/>
        <v>119400</v>
      </c>
      <c r="N10" s="67">
        <f t="shared" si="13"/>
        <v>1.0995448783689574</v>
      </c>
      <c r="O10" s="67">
        <f t="shared" si="0"/>
        <v>109954.48783689574</v>
      </c>
      <c r="P10" s="67">
        <f t="shared" si="9"/>
        <v>1.1953390638418326</v>
      </c>
      <c r="Q10" s="67">
        <f t="shared" si="10"/>
        <v>119533.90638418325</v>
      </c>
      <c r="R10" s="67">
        <f t="shared" si="1"/>
        <v>-1.9059940373307225E+118</v>
      </c>
      <c r="S10" s="67">
        <f t="shared" si="11"/>
        <v>0</v>
      </c>
      <c r="T10" s="67">
        <f t="shared" si="2"/>
        <v>0</v>
      </c>
      <c r="U10" s="67">
        <f t="shared" si="3"/>
        <v>0</v>
      </c>
      <c r="V10" s="67">
        <f t="shared" si="12"/>
        <v>367.253765401625</v>
      </c>
      <c r="W10" s="67">
        <f t="shared" si="14"/>
        <v>-3.8180965401730521E-2</v>
      </c>
    </row>
    <row r="11" spans="1:24" ht="15" x14ac:dyDescent="0.25">
      <c r="A11" s="31" t="s">
        <v>338</v>
      </c>
      <c r="B11" s="67">
        <v>44000000</v>
      </c>
      <c r="C11" s="66" t="s">
        <v>339</v>
      </c>
      <c r="F11" s="67">
        <v>-171</v>
      </c>
      <c r="G11" s="67">
        <v>436.54</v>
      </c>
      <c r="H11" s="67">
        <f t="shared" si="4"/>
        <v>4.3654000000000002E-4</v>
      </c>
      <c r="I11" s="67">
        <f t="shared" si="5"/>
        <v>-0.40000000000003411</v>
      </c>
      <c r="J11" s="67">
        <f t="shared" si="6"/>
        <v>4.0000000000006393E-7</v>
      </c>
      <c r="K11" s="67">
        <f t="shared" si="7"/>
        <v>2.6400240441088667</v>
      </c>
      <c r="L11" s="67">
        <v>1.1950000000000001</v>
      </c>
      <c r="M11" s="67">
        <f t="shared" si="8"/>
        <v>119500</v>
      </c>
      <c r="N11" s="67">
        <f t="shared" si="13"/>
        <v>1.1007780113581502</v>
      </c>
      <c r="O11" s="67">
        <f t="shared" si="0"/>
        <v>110077.80113581503</v>
      </c>
      <c r="P11" s="67">
        <f t="shared" si="9"/>
        <v>1.1964501940874219</v>
      </c>
      <c r="Q11" s="67">
        <f t="shared" si="10"/>
        <v>119645.01940874218</v>
      </c>
      <c r="R11" s="67">
        <f t="shared" si="1"/>
        <v>-1.3077204090813826E+116</v>
      </c>
      <c r="S11" s="67">
        <f t="shared" si="11"/>
        <v>0</v>
      </c>
      <c r="T11" s="67">
        <f t="shared" si="2"/>
        <v>0</v>
      </c>
      <c r="U11" s="67">
        <f t="shared" si="3"/>
        <v>0</v>
      </c>
      <c r="V11" s="67">
        <f t="shared" si="12"/>
        <v>367.65669165155356</v>
      </c>
      <c r="W11" s="67">
        <f t="shared" si="14"/>
        <v>-4.4227545362148346E-2</v>
      </c>
    </row>
    <row r="12" spans="1:24" ht="15" x14ac:dyDescent="0.25">
      <c r="A12" s="31" t="s">
        <v>340</v>
      </c>
      <c r="B12" s="67">
        <v>1.095</v>
      </c>
      <c r="C12" s="66" t="s">
        <v>341</v>
      </c>
      <c r="F12" s="67">
        <v>-170</v>
      </c>
      <c r="G12" s="67">
        <v>436.14</v>
      </c>
      <c r="H12" s="67">
        <f t="shared" si="4"/>
        <v>4.3613999999999995E-4</v>
      </c>
      <c r="I12" s="67">
        <f t="shared" si="5"/>
        <v>-0.44999999999998863</v>
      </c>
      <c r="J12" s="67">
        <f t="shared" si="6"/>
        <v>4.4999999999998383E-7</v>
      </c>
      <c r="K12" s="67">
        <f t="shared" si="7"/>
        <v>2.6396259192408125</v>
      </c>
      <c r="L12" s="67">
        <v>1.2070000000000001</v>
      </c>
      <c r="M12" s="67">
        <f t="shared" si="8"/>
        <v>120700.00000000001</v>
      </c>
      <c r="N12" s="67">
        <f t="shared" si="13"/>
        <v>1.1021138622063809</v>
      </c>
      <c r="O12" s="67">
        <f t="shared" si="0"/>
        <v>110211.38622063809</v>
      </c>
      <c r="P12" s="67">
        <f t="shared" si="9"/>
        <v>1.2086495840749343</v>
      </c>
      <c r="Q12" s="67">
        <f t="shared" si="10"/>
        <v>120864.95840749341</v>
      </c>
      <c r="R12" s="67">
        <f t="shared" si="1"/>
        <v>-9.5379546071297652E+113</v>
      </c>
      <c r="S12" s="67">
        <f t="shared" si="11"/>
        <v>0</v>
      </c>
      <c r="T12" s="67">
        <f t="shared" si="2"/>
        <v>0</v>
      </c>
      <c r="U12" s="67">
        <f t="shared" si="3"/>
        <v>0</v>
      </c>
      <c r="V12" s="67">
        <f t="shared" si="12"/>
        <v>367.68680598059927</v>
      </c>
      <c r="W12" s="67">
        <f t="shared" si="14"/>
        <v>-4.7858007763500951E-2</v>
      </c>
    </row>
    <row r="13" spans="1:24" ht="15" x14ac:dyDescent="0.25">
      <c r="A13" s="31" t="s">
        <v>342</v>
      </c>
      <c r="B13" s="67" t="s">
        <v>343</v>
      </c>
      <c r="C13" s="66"/>
      <c r="F13" s="67">
        <v>-169</v>
      </c>
      <c r="G13" s="67">
        <v>435.69</v>
      </c>
      <c r="H13" s="67">
        <f t="shared" si="4"/>
        <v>4.3568999999999997E-4</v>
      </c>
      <c r="I13" s="67">
        <f t="shared" si="5"/>
        <v>-0.49000000000000909</v>
      </c>
      <c r="J13" s="67">
        <f t="shared" si="6"/>
        <v>4.9000000000001733E-7</v>
      </c>
      <c r="K13" s="67">
        <f t="shared" si="7"/>
        <v>2.6391775920802147</v>
      </c>
      <c r="L13" s="67">
        <v>1.2150000000000001</v>
      </c>
      <c r="M13" s="67">
        <f t="shared" si="8"/>
        <v>121500.00000000001</v>
      </c>
      <c r="N13" s="67">
        <f t="shared" si="13"/>
        <v>1.1036201003802495</v>
      </c>
      <c r="O13" s="67">
        <f t="shared" si="0"/>
        <v>110362.01003802495</v>
      </c>
      <c r="P13" s="67">
        <f t="shared" si="9"/>
        <v>1.2168101820688155</v>
      </c>
      <c r="Q13" s="67">
        <f t="shared" si="10"/>
        <v>121681.01820688155</v>
      </c>
      <c r="R13" s="67">
        <f t="shared" si="1"/>
        <v>-7.392285236130895E+111</v>
      </c>
      <c r="S13" s="67">
        <f t="shared" si="11"/>
        <v>0</v>
      </c>
      <c r="T13" s="67">
        <f t="shared" si="2"/>
        <v>0</v>
      </c>
      <c r="U13" s="67">
        <f t="shared" si="3"/>
        <v>0</v>
      </c>
      <c r="V13" s="67">
        <f t="shared" si="12"/>
        <v>371.09551329026857</v>
      </c>
      <c r="W13" s="67">
        <f t="shared" si="14"/>
        <v>-5.4389231283370656E-2</v>
      </c>
    </row>
    <row r="14" spans="1:24" ht="15" x14ac:dyDescent="0.25">
      <c r="A14" s="31" t="s">
        <v>344</v>
      </c>
      <c r="B14" s="67">
        <v>0.9</v>
      </c>
      <c r="C14" s="66" t="s">
        <v>19</v>
      </c>
      <c r="F14" s="67">
        <v>-168</v>
      </c>
      <c r="G14" s="67">
        <v>435.2</v>
      </c>
      <c r="H14" s="67">
        <f t="shared" si="4"/>
        <v>4.3519999999999995E-4</v>
      </c>
      <c r="I14" s="67">
        <f t="shared" si="5"/>
        <v>-0.53999999999996362</v>
      </c>
      <c r="J14" s="67">
        <f t="shared" si="6"/>
        <v>5.3999999999993723E-7</v>
      </c>
      <c r="K14" s="67">
        <f t="shared" si="7"/>
        <v>2.6386888866901237</v>
      </c>
      <c r="L14" s="67">
        <v>1.214</v>
      </c>
      <c r="M14" s="67">
        <f t="shared" si="8"/>
        <v>121400</v>
      </c>
      <c r="N14" s="67">
        <f t="shared" si="13"/>
        <v>1.1052643417930006</v>
      </c>
      <c r="O14" s="67">
        <f t="shared" si="0"/>
        <v>110526.43417930006</v>
      </c>
      <c r="P14" s="67">
        <f t="shared" si="9"/>
        <v>1.2159957664545313</v>
      </c>
      <c r="Q14" s="67">
        <f t="shared" si="10"/>
        <v>121599.57664545313</v>
      </c>
      <c r="R14" s="67">
        <f t="shared" si="1"/>
        <v>-6.0858525501883763E+109</v>
      </c>
      <c r="S14" s="67">
        <f t="shared" si="11"/>
        <v>0</v>
      </c>
      <c r="T14" s="67">
        <f t="shared" si="2"/>
        <v>0</v>
      </c>
      <c r="U14" s="67">
        <f t="shared" si="3"/>
        <v>0</v>
      </c>
      <c r="V14" s="67">
        <f t="shared" si="12"/>
        <v>373.21561388510793</v>
      </c>
      <c r="W14" s="67">
        <f t="shared" si="14"/>
        <v>-5.9623698921373057E-2</v>
      </c>
    </row>
    <row r="15" spans="1:24" ht="15" x14ac:dyDescent="0.25">
      <c r="A15" s="31" t="s">
        <v>345</v>
      </c>
      <c r="B15" s="67">
        <v>0.9</v>
      </c>
      <c r="C15" s="66" t="s">
        <v>19</v>
      </c>
      <c r="F15" s="67">
        <v>-167</v>
      </c>
      <c r="G15" s="67">
        <v>434.66</v>
      </c>
      <c r="H15" s="67">
        <f t="shared" si="4"/>
        <v>4.3466000000000002E-4</v>
      </c>
      <c r="I15" s="67">
        <f t="shared" si="5"/>
        <v>-0.57000000000005002</v>
      </c>
      <c r="J15" s="67">
        <f t="shared" si="6"/>
        <v>5.7000000000008433E-7</v>
      </c>
      <c r="K15" s="67">
        <f t="shared" si="7"/>
        <v>2.6381496756668459</v>
      </c>
      <c r="L15" s="67">
        <v>1.214</v>
      </c>
      <c r="M15" s="67">
        <f t="shared" si="8"/>
        <v>121400</v>
      </c>
      <c r="N15" s="67">
        <f t="shared" si="13"/>
        <v>1.1070813512631323</v>
      </c>
      <c r="O15" s="67">
        <f t="shared" si="0"/>
        <v>110708.13512631324</v>
      </c>
      <c r="P15" s="67">
        <f t="shared" si="9"/>
        <v>1.216109432664122</v>
      </c>
      <c r="Q15" s="67">
        <f t="shared" si="10"/>
        <v>121610.94326641219</v>
      </c>
      <c r="R15" s="67">
        <f t="shared" si="1"/>
        <v>-5.3200965073338502E+107</v>
      </c>
      <c r="S15" s="67">
        <f t="shared" si="11"/>
        <v>0</v>
      </c>
      <c r="T15" s="67">
        <f t="shared" si="2"/>
        <v>0</v>
      </c>
      <c r="U15" s="67">
        <f t="shared" si="3"/>
        <v>0</v>
      </c>
      <c r="V15" s="67">
        <f t="shared" si="12"/>
        <v>372.54636220486776</v>
      </c>
      <c r="W15" s="67">
        <f t="shared" si="14"/>
        <v>-6.5663771388540265E-2</v>
      </c>
    </row>
    <row r="16" spans="1:24" ht="15" x14ac:dyDescent="0.25">
      <c r="A16" s="31" t="s">
        <v>346</v>
      </c>
      <c r="B16" s="67">
        <f>SUM(W3:W362)*2</f>
        <v>1064.0098183679188</v>
      </c>
      <c r="C16" s="66" t="s">
        <v>116</v>
      </c>
      <c r="F16" s="67">
        <v>-166</v>
      </c>
      <c r="G16" s="67">
        <v>434.09</v>
      </c>
      <c r="H16" s="67">
        <f t="shared" si="4"/>
        <v>4.3408999999999993E-4</v>
      </c>
      <c r="I16" s="67">
        <f t="shared" si="5"/>
        <v>-0.6199999999999477</v>
      </c>
      <c r="J16" s="67">
        <f t="shared" si="6"/>
        <v>6.1999999999995002E-7</v>
      </c>
      <c r="K16" s="67">
        <f t="shared" si="7"/>
        <v>2.6375797812433479</v>
      </c>
      <c r="L16" s="67">
        <v>1.2130000000000001</v>
      </c>
      <c r="M16" s="67">
        <f t="shared" si="8"/>
        <v>121300.00000000001</v>
      </c>
      <c r="N16" s="67">
        <f t="shared" si="13"/>
        <v>1.1090050032929464</v>
      </c>
      <c r="O16" s="67">
        <f t="shared" si="0"/>
        <v>110900.50032929463</v>
      </c>
      <c r="P16" s="67">
        <f t="shared" si="9"/>
        <v>1.2152959031572383</v>
      </c>
      <c r="Q16" s="67">
        <f t="shared" si="10"/>
        <v>121529.59031572384</v>
      </c>
      <c r="R16" s="67">
        <f t="shared" si="1"/>
        <v>-4.9363858593892838E+105</v>
      </c>
      <c r="S16" s="67">
        <f t="shared" si="11"/>
        <v>0</v>
      </c>
      <c r="T16" s="67">
        <f t="shared" si="2"/>
        <v>0</v>
      </c>
      <c r="U16" s="67">
        <f t="shared" si="3"/>
        <v>0</v>
      </c>
      <c r="V16" s="67">
        <f t="shared" si="12"/>
        <v>372.11888426065428</v>
      </c>
      <c r="W16" s="67">
        <f t="shared" si="14"/>
        <v>-6.9318237661861029E-2</v>
      </c>
    </row>
    <row r="17" spans="1:23" ht="15" x14ac:dyDescent="0.25">
      <c r="A17" s="31" t="s">
        <v>347</v>
      </c>
      <c r="B17" s="67">
        <f>((B16/B26)*(C29))/1000</f>
        <v>82.460760923513703</v>
      </c>
      <c r="C17" s="66" t="s">
        <v>348</v>
      </c>
      <c r="F17" s="67">
        <v>-165</v>
      </c>
      <c r="G17" s="67">
        <v>433.47</v>
      </c>
      <c r="H17" s="67">
        <f t="shared" si="4"/>
        <v>4.3346999999999998E-4</v>
      </c>
      <c r="I17" s="67">
        <f t="shared" si="5"/>
        <v>-0.67000000000001592</v>
      </c>
      <c r="J17" s="67">
        <f t="shared" si="6"/>
        <v>6.6999999999997834E-7</v>
      </c>
      <c r="K17" s="67">
        <f t="shared" si="7"/>
        <v>2.6369590457907699</v>
      </c>
      <c r="L17" s="67">
        <v>1.21</v>
      </c>
      <c r="M17" s="67">
        <f t="shared" si="8"/>
        <v>121000</v>
      </c>
      <c r="N17" s="67">
        <f t="shared" si="13"/>
        <v>1.1111040701424544</v>
      </c>
      <c r="O17" s="67">
        <f t="shared" si="0"/>
        <v>111110.40701424544</v>
      </c>
      <c r="P17" s="67">
        <f t="shared" si="9"/>
        <v>1.2124787988858576</v>
      </c>
      <c r="Q17" s="67">
        <f t="shared" si="10"/>
        <v>121247.87988858575</v>
      </c>
      <c r="R17" s="67">
        <f t="shared" si="1"/>
        <v>-4.8598886946460421E+103</v>
      </c>
      <c r="S17" s="67">
        <f t="shared" si="11"/>
        <v>0</v>
      </c>
      <c r="T17" s="67">
        <f t="shared" si="2"/>
        <v>0</v>
      </c>
      <c r="U17" s="67">
        <f t="shared" si="3"/>
        <v>0</v>
      </c>
      <c r="V17" s="67">
        <f t="shared" si="12"/>
        <v>371.38229229792898</v>
      </c>
      <c r="W17" s="67">
        <f t="shared" si="14"/>
        <v>-7.5348345995742416E-2</v>
      </c>
    </row>
    <row r="18" spans="1:23" ht="15" x14ac:dyDescent="0.25">
      <c r="A18" s="31" t="s">
        <v>349</v>
      </c>
      <c r="B18" s="67">
        <f>B17*1.341</f>
        <v>110.57988039843187</v>
      </c>
      <c r="C18" s="66" t="s">
        <v>349</v>
      </c>
      <c r="F18" s="67">
        <v>-164</v>
      </c>
      <c r="G18" s="67">
        <v>432.8</v>
      </c>
      <c r="H18" s="67">
        <f t="shared" si="4"/>
        <v>4.328E-4</v>
      </c>
      <c r="I18" s="67">
        <f t="shared" si="5"/>
        <v>-0.69999999999998863</v>
      </c>
      <c r="J18" s="67">
        <f t="shared" si="6"/>
        <v>7.0000000000001701E-7</v>
      </c>
      <c r="K18" s="67">
        <f t="shared" si="7"/>
        <v>2.636287252098513</v>
      </c>
      <c r="L18" s="67">
        <v>1.21</v>
      </c>
      <c r="M18" s="67">
        <f t="shared" si="8"/>
        <v>121000</v>
      </c>
      <c r="N18" s="67">
        <f t="shared" si="13"/>
        <v>1.1133802714078602</v>
      </c>
      <c r="O18" s="67">
        <f t="shared" si="0"/>
        <v>111338.02714078603</v>
      </c>
      <c r="P18" s="67">
        <f t="shared" si="9"/>
        <v>1.2125940154354613</v>
      </c>
      <c r="Q18" s="67">
        <f t="shared" si="10"/>
        <v>121259.40154354612</v>
      </c>
      <c r="R18" s="67">
        <f t="shared" si="1"/>
        <v>-5.0746642050184134E+101</v>
      </c>
      <c r="S18" s="67">
        <f t="shared" si="11"/>
        <v>0</v>
      </c>
      <c r="T18" s="67">
        <f t="shared" si="2"/>
        <v>0</v>
      </c>
      <c r="U18" s="67">
        <f t="shared" si="3"/>
        <v>0</v>
      </c>
      <c r="V18" s="67">
        <f t="shared" si="12"/>
        <v>369.99220680213767</v>
      </c>
      <c r="W18" s="67">
        <f t="shared" si="14"/>
        <v>-8.1236079525354388E-2</v>
      </c>
    </row>
    <row r="19" spans="1:23" ht="15" x14ac:dyDescent="0.25">
      <c r="A19" s="31" t="s">
        <v>276</v>
      </c>
      <c r="B19" s="67">
        <v>6000</v>
      </c>
      <c r="C19" s="66" t="s">
        <v>276</v>
      </c>
      <c r="F19" s="67">
        <v>-163</v>
      </c>
      <c r="G19" s="67">
        <v>432.1</v>
      </c>
      <c r="H19" s="67">
        <f t="shared" si="4"/>
        <v>4.3209999999999999E-4</v>
      </c>
      <c r="I19" s="67">
        <f t="shared" si="5"/>
        <v>-0.75</v>
      </c>
      <c r="J19" s="67">
        <f t="shared" si="6"/>
        <v>7.4999999999999113E-7</v>
      </c>
      <c r="K19" s="67">
        <f t="shared" si="7"/>
        <v>2.6355842663112301</v>
      </c>
      <c r="L19" s="67">
        <v>1.218</v>
      </c>
      <c r="M19" s="67">
        <f t="shared" si="8"/>
        <v>121800</v>
      </c>
      <c r="N19" s="67">
        <f t="shared" si="13"/>
        <v>1.1157671520769263</v>
      </c>
      <c r="O19" s="67">
        <f t="shared" si="0"/>
        <v>111576.71520769263</v>
      </c>
      <c r="P19" s="67">
        <f t="shared" si="9"/>
        <v>1.2208025958875754</v>
      </c>
      <c r="Q19" s="67">
        <f t="shared" si="10"/>
        <v>122080.25958875753</v>
      </c>
      <c r="R19" s="67">
        <f t="shared" si="1"/>
        <v>-5.6180835114164945E+99</v>
      </c>
      <c r="S19" s="67">
        <f t="shared" si="11"/>
        <v>0</v>
      </c>
      <c r="T19" s="67">
        <f t="shared" si="2"/>
        <v>0</v>
      </c>
      <c r="U19" s="67">
        <f t="shared" si="3"/>
        <v>0</v>
      </c>
      <c r="V19" s="67">
        <f t="shared" si="12"/>
        <v>369.455426687287</v>
      </c>
      <c r="W19" s="67">
        <f t="shared" si="14"/>
        <v>-8.4881581080480897E-2</v>
      </c>
    </row>
    <row r="20" spans="1:23" ht="15" x14ac:dyDescent="0.25">
      <c r="A20" s="31" t="s">
        <v>350</v>
      </c>
      <c r="B20" s="67">
        <v>1.4</v>
      </c>
      <c r="C20" s="66"/>
      <c r="F20" s="67">
        <v>-162</v>
      </c>
      <c r="G20" s="67">
        <v>431.35</v>
      </c>
      <c r="H20" s="67">
        <f t="shared" si="4"/>
        <v>4.3135E-4</v>
      </c>
      <c r="I20" s="67">
        <f t="shared" si="5"/>
        <v>-0.80000000000001137</v>
      </c>
      <c r="J20" s="67">
        <f t="shared" si="6"/>
        <v>8.0000000000001945E-7</v>
      </c>
      <c r="K20" s="67">
        <f t="shared" si="7"/>
        <v>2.6348298023738992</v>
      </c>
      <c r="L20" s="67">
        <v>1.2230000000000001</v>
      </c>
      <c r="M20" s="67">
        <f t="shared" si="8"/>
        <v>122300.00000000001</v>
      </c>
      <c r="N20" s="67">
        <f t="shared" si="13"/>
        <v>1.1183345120374373</v>
      </c>
      <c r="O20" s="67">
        <f t="shared" si="0"/>
        <v>111833.45120374372</v>
      </c>
      <c r="P20" s="67">
        <f t="shared" si="9"/>
        <v>1.2260073428624767</v>
      </c>
      <c r="Q20" s="67">
        <f t="shared" si="10"/>
        <v>122600.73428624767</v>
      </c>
      <c r="R20" s="67">
        <f t="shared" si="1"/>
        <v>-6.5918162792542277E+97</v>
      </c>
      <c r="S20" s="67">
        <f t="shared" si="11"/>
        <v>0</v>
      </c>
      <c r="T20" s="67">
        <f t="shared" si="2"/>
        <v>0</v>
      </c>
      <c r="U20" s="67">
        <f t="shared" si="3"/>
        <v>0</v>
      </c>
      <c r="V20" s="67">
        <f t="shared" si="12"/>
        <v>371.35483930689185</v>
      </c>
      <c r="W20" s="67">
        <f t="shared" si="14"/>
        <v>-9.1560194691568147E-2</v>
      </c>
    </row>
    <row r="21" spans="1:23" ht="15" x14ac:dyDescent="0.25">
      <c r="A21" s="31" t="s">
        <v>351</v>
      </c>
      <c r="B21" s="67">
        <f>SUM(U2:U359)</f>
        <v>1377.8449861224478</v>
      </c>
      <c r="C21" s="66" t="s">
        <v>116</v>
      </c>
      <c r="F21" s="67">
        <v>-161</v>
      </c>
      <c r="G21" s="67">
        <v>430.55</v>
      </c>
      <c r="H21" s="67">
        <f t="shared" si="4"/>
        <v>4.3054999999999998E-4</v>
      </c>
      <c r="I21" s="67">
        <f t="shared" si="5"/>
        <v>-0.82999999999998408</v>
      </c>
      <c r="J21" s="67">
        <f t="shared" si="6"/>
        <v>8.299999999999497E-7</v>
      </c>
      <c r="K21" s="67">
        <f t="shared" si="7"/>
        <v>2.6340235935670839</v>
      </c>
      <c r="L21" s="67">
        <v>1.218</v>
      </c>
      <c r="M21" s="67">
        <f t="shared" si="8"/>
        <v>121800</v>
      </c>
      <c r="N21" s="67">
        <f t="shared" si="13"/>
        <v>1.1210844836749163</v>
      </c>
      <c r="O21" s="67">
        <f t="shared" si="0"/>
        <v>112108.44836749163</v>
      </c>
      <c r="P21" s="67">
        <f t="shared" si="9"/>
        <v>1.221113400921624</v>
      </c>
      <c r="Q21" s="67">
        <f t="shared" si="10"/>
        <v>122111.34009216238</v>
      </c>
      <c r="R21" s="67">
        <f t="shared" si="1"/>
        <v>-8.193965889232737E+95</v>
      </c>
      <c r="S21" s="67">
        <f t="shared" si="11"/>
        <v>0</v>
      </c>
      <c r="T21" s="67">
        <f t="shared" si="2"/>
        <v>0</v>
      </c>
      <c r="U21" s="67">
        <f t="shared" si="3"/>
        <v>0</v>
      </c>
      <c r="V21" s="67">
        <f t="shared" si="12"/>
        <v>372.29075450910477</v>
      </c>
      <c r="W21" s="67">
        <f t="shared" si="14"/>
        <v>-9.8080587428999527E-2</v>
      </c>
    </row>
    <row r="22" spans="1:23" ht="15" x14ac:dyDescent="0.25">
      <c r="A22" s="31" t="s">
        <v>352</v>
      </c>
      <c r="B22" s="67">
        <v>286.89999999999998</v>
      </c>
      <c r="C22" s="66" t="s">
        <v>339</v>
      </c>
      <c r="F22" s="67">
        <v>-160</v>
      </c>
      <c r="G22" s="67">
        <v>429.72</v>
      </c>
      <c r="H22" s="67">
        <f t="shared" si="4"/>
        <v>4.2972000000000003E-4</v>
      </c>
      <c r="I22" s="67">
        <f t="shared" si="5"/>
        <v>-0.8800000000000523</v>
      </c>
      <c r="J22" s="67">
        <f>H22-H23</f>
        <v>8.8000000000008644E-7</v>
      </c>
      <c r="K22" s="67">
        <f t="shared" si="7"/>
        <v>2.6331855670595279</v>
      </c>
      <c r="L22" s="67">
        <v>1.208</v>
      </c>
      <c r="M22" s="67">
        <f t="shared" si="8"/>
        <v>120800</v>
      </c>
      <c r="N22" s="67">
        <f t="shared" si="13"/>
        <v>1.1239501531861575</v>
      </c>
      <c r="O22" s="67">
        <f t="shared" si="0"/>
        <v>112395.01531861575</v>
      </c>
      <c r="P22" s="67">
        <f t="shared" si="9"/>
        <v>1.2112806356540795</v>
      </c>
      <c r="Q22" s="67">
        <f t="shared" si="10"/>
        <v>121128.06356540794</v>
      </c>
      <c r="R22" s="67">
        <f t="shared" si="1"/>
        <v>-1.078677181060099E+94</v>
      </c>
      <c r="S22" s="67">
        <f t="shared" si="11"/>
        <v>0</v>
      </c>
      <c r="T22" s="67">
        <f t="shared" si="2"/>
        <v>0</v>
      </c>
      <c r="U22" s="67">
        <f t="shared" si="3"/>
        <v>0</v>
      </c>
      <c r="V22" s="67">
        <f t="shared" si="12"/>
        <v>370.11694461618538</v>
      </c>
      <c r="W22" s="67">
        <f t="shared" si="14"/>
        <v>-0.10135241227649283</v>
      </c>
    </row>
    <row r="23" spans="1:23" ht="15" x14ac:dyDescent="0.25">
      <c r="A23" s="31" t="s">
        <v>353</v>
      </c>
      <c r="B23" s="67">
        <v>-9</v>
      </c>
      <c r="C23" s="66" t="s">
        <v>331</v>
      </c>
      <c r="F23" s="67">
        <v>-159</v>
      </c>
      <c r="G23" s="67">
        <v>428.84</v>
      </c>
      <c r="H23" s="67">
        <f t="shared" si="4"/>
        <v>4.2883999999999994E-4</v>
      </c>
      <c r="I23" s="67">
        <f t="shared" si="5"/>
        <v>-0.91999999999995907</v>
      </c>
      <c r="J23" s="67">
        <f t="shared" si="6"/>
        <v>9.1999999999995731E-7</v>
      </c>
      <c r="K23" s="67">
        <f t="shared" si="7"/>
        <v>2.6322952873402072</v>
      </c>
      <c r="L23" s="67">
        <v>1.206</v>
      </c>
      <c r="M23" s="67">
        <f t="shared" si="8"/>
        <v>120600</v>
      </c>
      <c r="N23" s="67">
        <f t="shared" si="13"/>
        <v>1.1270025297970434</v>
      </c>
      <c r="O23" s="67">
        <f t="shared" si="0"/>
        <v>112700.25297970434</v>
      </c>
      <c r="P23" s="67">
        <f t="shared" si="9"/>
        <v>1.2094314927726217</v>
      </c>
      <c r="Q23" s="67">
        <f t="shared" si="10"/>
        <v>120943.14927726216</v>
      </c>
      <c r="R23" s="67">
        <f t="shared" si="1"/>
        <v>-1.5032570311301651E+92</v>
      </c>
      <c r="S23" s="67">
        <f t="shared" si="11"/>
        <v>0</v>
      </c>
      <c r="T23" s="67">
        <f t="shared" si="2"/>
        <v>0</v>
      </c>
      <c r="U23" s="67">
        <f t="shared" si="3"/>
        <v>0</v>
      </c>
      <c r="V23" s="67">
        <f t="shared" si="12"/>
        <v>366.42889995746083</v>
      </c>
      <c r="W23" s="67">
        <f t="shared" si="14"/>
        <v>-0.10659269593756532</v>
      </c>
    </row>
    <row r="24" spans="1:23" ht="15" x14ac:dyDescent="0.25">
      <c r="A24" s="31" t="s">
        <v>354</v>
      </c>
      <c r="B24" s="67">
        <f>B10+B8</f>
        <v>4.9511954930612243E-4</v>
      </c>
      <c r="C24" s="66" t="s">
        <v>336</v>
      </c>
      <c r="F24" s="67">
        <v>-158</v>
      </c>
      <c r="G24" s="67">
        <v>427.92</v>
      </c>
      <c r="H24" s="67">
        <f t="shared" si="4"/>
        <v>4.2791999999999998E-4</v>
      </c>
      <c r="I24" s="67">
        <f t="shared" si="5"/>
        <v>-0.96000000000003638</v>
      </c>
      <c r="J24" s="67">
        <f t="shared" si="6"/>
        <v>9.6000000000004502E-7</v>
      </c>
      <c r="K24" s="67">
        <f t="shared" si="7"/>
        <v>2.6313625848869608</v>
      </c>
      <c r="L24" s="67">
        <v>1.204</v>
      </c>
      <c r="M24" s="67">
        <f t="shared" si="8"/>
        <v>120400</v>
      </c>
      <c r="N24" s="67">
        <f t="shared" si="13"/>
        <v>1.1302092470737637</v>
      </c>
      <c r="O24" s="67">
        <f t="shared" si="0"/>
        <v>113020.92470737637</v>
      </c>
      <c r="P24" s="67">
        <f t="shared" si="9"/>
        <v>1.2075828445784214</v>
      </c>
      <c r="Q24" s="67">
        <f t="shared" si="10"/>
        <v>120758.28445784214</v>
      </c>
      <c r="R24" s="67">
        <f t="shared" si="1"/>
        <v>-2.2169481622033507E+90</v>
      </c>
      <c r="S24" s="67">
        <f t="shared" si="11"/>
        <v>0</v>
      </c>
      <c r="T24" s="67">
        <f t="shared" si="2"/>
        <v>0</v>
      </c>
      <c r="U24" s="67">
        <f t="shared" si="3"/>
        <v>0</v>
      </c>
      <c r="V24" s="67">
        <f t="shared" si="12"/>
        <v>365.12026495077606</v>
      </c>
      <c r="W24" s="67">
        <f t="shared" si="14"/>
        <v>-0.11126769733507622</v>
      </c>
    </row>
    <row r="25" spans="1:23" ht="15" x14ac:dyDescent="0.25">
      <c r="A25" s="31" t="s">
        <v>355</v>
      </c>
      <c r="B25" s="67">
        <f>B19/60</f>
        <v>100</v>
      </c>
      <c r="C25" s="66" t="s">
        <v>355</v>
      </c>
      <c r="F25" s="67">
        <v>-157</v>
      </c>
      <c r="G25" s="67">
        <v>426.96</v>
      </c>
      <c r="H25" s="67">
        <f t="shared" si="4"/>
        <v>4.2695999999999994E-4</v>
      </c>
      <c r="I25" s="67">
        <f t="shared" si="5"/>
        <v>-1.0099999999999909</v>
      </c>
      <c r="J25" s="67">
        <f t="shared" si="6"/>
        <v>1.0099999999999649E-6</v>
      </c>
      <c r="K25" s="67">
        <f t="shared" si="7"/>
        <v>2.6303871897955311</v>
      </c>
      <c r="L25" s="67">
        <v>1.206</v>
      </c>
      <c r="M25" s="67">
        <f t="shared" si="8"/>
        <v>120600</v>
      </c>
      <c r="N25" s="67">
        <f t="shared" si="13"/>
        <v>1.1335725062709063</v>
      </c>
      <c r="O25" s="67">
        <f t="shared" si="0"/>
        <v>113357.25062709063</v>
      </c>
      <c r="P25" s="67">
        <f t="shared" si="9"/>
        <v>1.2097847403729265</v>
      </c>
      <c r="Q25" s="67">
        <f t="shared" si="10"/>
        <v>120978.47403729263</v>
      </c>
      <c r="R25" s="67">
        <f t="shared" si="1"/>
        <v>-3.458553552918163E+88</v>
      </c>
      <c r="S25" s="67">
        <f t="shared" si="11"/>
        <v>0</v>
      </c>
      <c r="T25" s="67">
        <f t="shared" si="2"/>
        <v>0</v>
      </c>
      <c r="U25" s="67">
        <f t="shared" si="3"/>
        <v>0</v>
      </c>
      <c r="V25" s="67">
        <f t="shared" si="12"/>
        <v>363.78006557978779</v>
      </c>
      <c r="W25" s="67">
        <f t="shared" si="14"/>
        <v>-0.11592795307953284</v>
      </c>
    </row>
    <row r="26" spans="1:23" ht="15" x14ac:dyDescent="0.25">
      <c r="A26" s="31" t="s">
        <v>356</v>
      </c>
      <c r="B26" s="67">
        <f>1/B25</f>
        <v>0.01</v>
      </c>
      <c r="C26" s="66" t="s">
        <v>357</v>
      </c>
      <c r="F26" s="67">
        <v>-156</v>
      </c>
      <c r="G26" s="67">
        <v>425.95</v>
      </c>
      <c r="H26" s="67">
        <f t="shared" si="4"/>
        <v>4.2594999999999997E-4</v>
      </c>
      <c r="I26" s="67">
        <f t="shared" si="5"/>
        <v>-1.0500000000000114</v>
      </c>
      <c r="J26" s="67">
        <f t="shared" si="6"/>
        <v>1.0499999999999984E-6</v>
      </c>
      <c r="K26" s="67">
        <f t="shared" si="7"/>
        <v>2.6293586225803405</v>
      </c>
      <c r="L26" s="67">
        <v>1.2030000000000001</v>
      </c>
      <c r="M26" s="67">
        <f t="shared" si="8"/>
        <v>120300</v>
      </c>
      <c r="N26" s="67">
        <f t="shared" si="13"/>
        <v>1.1371299504086532</v>
      </c>
      <c r="O26" s="67">
        <f t="shared" si="0"/>
        <v>113712.99504086532</v>
      </c>
      <c r="P26" s="67">
        <f t="shared" si="9"/>
        <v>1.2069346058442383</v>
      </c>
      <c r="Q26" s="67">
        <f t="shared" si="10"/>
        <v>120693.46058442381</v>
      </c>
      <c r="R26" s="67">
        <f t="shared" si="1"/>
        <v>-5.7054022996233539E+86</v>
      </c>
      <c r="S26" s="67">
        <f t="shared" si="11"/>
        <v>0</v>
      </c>
      <c r="T26" s="67">
        <f t="shared" si="2"/>
        <v>0</v>
      </c>
      <c r="U26" s="67">
        <f t="shared" si="3"/>
        <v>0</v>
      </c>
      <c r="V26" s="67">
        <f t="shared" si="12"/>
        <v>363.62578299411331</v>
      </c>
      <c r="W26" s="67">
        <f t="shared" si="14"/>
        <v>-0.12218825877766444</v>
      </c>
    </row>
    <row r="27" spans="1:23" ht="15" x14ac:dyDescent="0.25">
      <c r="A27" s="31" t="s">
        <v>7</v>
      </c>
      <c r="B27" s="67">
        <v>0.9</v>
      </c>
      <c r="C27" s="66"/>
      <c r="F27" s="67">
        <v>-155</v>
      </c>
      <c r="G27" s="67">
        <v>424.9</v>
      </c>
      <c r="H27" s="67">
        <f t="shared" si="4"/>
        <v>4.2489999999999997E-4</v>
      </c>
      <c r="I27" s="67">
        <f t="shared" si="5"/>
        <v>-1.0999999999999659</v>
      </c>
      <c r="J27" s="67">
        <f>H27-H28</f>
        <v>1.0999999999999725E-6</v>
      </c>
      <c r="K27" s="67">
        <f t="shared" si="7"/>
        <v>2.6282867310895144</v>
      </c>
      <c r="L27" s="67">
        <v>1.202</v>
      </c>
      <c r="M27" s="67">
        <f t="shared" si="8"/>
        <v>120200</v>
      </c>
      <c r="N27" s="67">
        <f t="shared" si="13"/>
        <v>1.1408491176144189</v>
      </c>
      <c r="O27" s="67">
        <f t="shared" si="0"/>
        <v>114084.91176144189</v>
      </c>
      <c r="P27" s="67">
        <f t="shared" si="9"/>
        <v>1.2061293143852689</v>
      </c>
      <c r="Q27" s="67">
        <f t="shared" si="10"/>
        <v>120612.93143852688</v>
      </c>
      <c r="R27" s="67">
        <f t="shared" si="1"/>
        <v>-9.9487145967939571E+84</v>
      </c>
      <c r="S27" s="67">
        <f t="shared" si="11"/>
        <v>0</v>
      </c>
      <c r="T27" s="67">
        <f t="shared" si="2"/>
        <v>0</v>
      </c>
      <c r="U27" s="67">
        <f t="shared" si="3"/>
        <v>0</v>
      </c>
      <c r="V27" s="67">
        <f t="shared" si="12"/>
        <v>361.91096367537165</v>
      </c>
      <c r="W27" s="67">
        <f t="shared" si="14"/>
        <v>-0.12672813361364638</v>
      </c>
    </row>
    <row r="28" spans="1:23" ht="15" x14ac:dyDescent="0.25">
      <c r="A28" s="31" t="s">
        <v>358</v>
      </c>
      <c r="B28" s="67">
        <v>14.7</v>
      </c>
      <c r="C28" s="66"/>
      <c r="F28" s="67">
        <v>-154</v>
      </c>
      <c r="G28" s="67">
        <v>423.8</v>
      </c>
      <c r="H28" s="67">
        <f t="shared" si="4"/>
        <v>4.238E-4</v>
      </c>
      <c r="I28" s="67">
        <f t="shared" si="5"/>
        <v>-1.1299999999999955</v>
      </c>
      <c r="J28" s="67">
        <f t="shared" si="6"/>
        <v>1.1300000000000112E-6</v>
      </c>
      <c r="K28" s="67">
        <f t="shared" si="7"/>
        <v>2.6271609523747759</v>
      </c>
      <c r="L28" s="67">
        <v>1.2090000000000001</v>
      </c>
      <c r="M28" s="67">
        <f t="shared" si="8"/>
        <v>120900.00000000001</v>
      </c>
      <c r="N28" s="67">
        <f t="shared" si="13"/>
        <v>1.1447683561109134</v>
      </c>
      <c r="O28" s="67">
        <f t="shared" si="0"/>
        <v>114476.83561109134</v>
      </c>
      <c r="P28" s="67">
        <f t="shared" si="9"/>
        <v>1.2132780959947149</v>
      </c>
      <c r="Q28" s="67">
        <f t="shared" si="10"/>
        <v>121327.80959947148</v>
      </c>
      <c r="R28" s="67">
        <f t="shared" si="1"/>
        <v>-1.8330433370662037E+83</v>
      </c>
      <c r="S28" s="67">
        <f t="shared" si="11"/>
        <v>0</v>
      </c>
      <c r="T28" s="67">
        <f t="shared" si="2"/>
        <v>0</v>
      </c>
      <c r="U28" s="67">
        <f t="shared" si="3"/>
        <v>0</v>
      </c>
      <c r="V28" s="67">
        <f t="shared" si="12"/>
        <v>360.77794575360906</v>
      </c>
      <c r="W28" s="67">
        <f t="shared" si="14"/>
        <v>-0.13267422458237546</v>
      </c>
    </row>
    <row r="29" spans="1:23" ht="15" x14ac:dyDescent="0.25">
      <c r="A29" s="31" t="s">
        <v>359</v>
      </c>
      <c r="B29" s="67">
        <f>1-C29</f>
        <v>0.22499999999999998</v>
      </c>
      <c r="C29" s="66">
        <v>0.77500000000000002</v>
      </c>
      <c r="F29" s="67">
        <v>-153</v>
      </c>
      <c r="G29" s="67">
        <v>422.67</v>
      </c>
      <c r="H29" s="67">
        <f t="shared" si="4"/>
        <v>4.2266999999999999E-4</v>
      </c>
      <c r="I29" s="67">
        <f t="shared" si="5"/>
        <v>-1.1800000000000068</v>
      </c>
      <c r="J29" s="67">
        <f t="shared" si="6"/>
        <v>1.1799999999999853E-6</v>
      </c>
      <c r="K29" s="67">
        <f t="shared" si="7"/>
        <v>2.6260014238478919</v>
      </c>
      <c r="L29" s="67">
        <v>1.2190000000000001</v>
      </c>
      <c r="M29" s="67">
        <f t="shared" si="8"/>
        <v>121900.00000000001</v>
      </c>
      <c r="N29" s="67">
        <f t="shared" si="13"/>
        <v>1.1488191658041755</v>
      </c>
      <c r="O29" s="67">
        <f t="shared" si="0"/>
        <v>114881.91658041756</v>
      </c>
      <c r="P29" s="67">
        <f t="shared" si="9"/>
        <v>1.223517045580292</v>
      </c>
      <c r="Q29" s="67">
        <f t="shared" si="10"/>
        <v>122351.70455802917</v>
      </c>
      <c r="R29" s="67">
        <f t="shared" si="1"/>
        <v>-3.5673004122121906E+81</v>
      </c>
      <c r="S29" s="67">
        <f t="shared" si="11"/>
        <v>0</v>
      </c>
      <c r="T29" s="67">
        <f t="shared" si="2"/>
        <v>0</v>
      </c>
      <c r="U29" s="67">
        <f t="shared" si="3"/>
        <v>0</v>
      </c>
      <c r="V29" s="67">
        <f t="shared" si="12"/>
        <v>361.97675871631151</v>
      </c>
      <c r="W29" s="67">
        <f t="shared" si="14"/>
        <v>-0.13710042484740223</v>
      </c>
    </row>
    <row r="30" spans="1:23" ht="15" x14ac:dyDescent="0.25">
      <c r="F30" s="67">
        <v>-152</v>
      </c>
      <c r="G30" s="67">
        <v>421.49</v>
      </c>
      <c r="H30" s="67">
        <f t="shared" si="4"/>
        <v>4.2149E-4</v>
      </c>
      <c r="I30" s="67">
        <f t="shared" si="5"/>
        <v>-1.2300000000000182</v>
      </c>
      <c r="J30" s="67">
        <f t="shared" si="6"/>
        <v>1.2300000000000136E-6</v>
      </c>
      <c r="K30" s="67">
        <f t="shared" si="7"/>
        <v>2.6247872752921073</v>
      </c>
      <c r="L30" s="67">
        <v>1.238</v>
      </c>
      <c r="M30" s="67">
        <f t="shared" si="8"/>
        <v>123800</v>
      </c>
      <c r="N30" s="67">
        <f t="shared" si="13"/>
        <v>1.153076153938261</v>
      </c>
      <c r="O30" s="67">
        <f t="shared" si="0"/>
        <v>115307.6153938261</v>
      </c>
      <c r="P30" s="67">
        <f t="shared" si="9"/>
        <v>1.2427959278283187</v>
      </c>
      <c r="Q30" s="67">
        <f t="shared" si="10"/>
        <v>124279.59278283185</v>
      </c>
      <c r="R30" s="67">
        <f t="shared" si="1"/>
        <v>-7.3299996821109576E+79</v>
      </c>
      <c r="S30" s="67">
        <f t="shared" si="11"/>
        <v>0</v>
      </c>
      <c r="T30" s="67">
        <f t="shared" si="2"/>
        <v>0</v>
      </c>
      <c r="U30" s="67">
        <f t="shared" si="3"/>
        <v>0</v>
      </c>
      <c r="V30" s="67">
        <f t="shared" si="12"/>
        <v>364.05820663106067</v>
      </c>
      <c r="W30" s="67">
        <f t="shared" si="14"/>
        <v>-0.14437501137847525</v>
      </c>
    </row>
    <row r="31" spans="1:23" ht="15" x14ac:dyDescent="0.25">
      <c r="F31" s="67">
        <v>-151</v>
      </c>
      <c r="G31" s="67">
        <v>420.26</v>
      </c>
      <c r="H31" s="67">
        <f t="shared" si="4"/>
        <v>4.2025999999999999E-4</v>
      </c>
      <c r="I31" s="67">
        <f t="shared" si="5"/>
        <v>-1.2599999999999909</v>
      </c>
      <c r="J31" s="67">
        <f t="shared" si="6"/>
        <v>1.2599999999999981E-6</v>
      </c>
      <c r="K31" s="67">
        <f t="shared" si="7"/>
        <v>2.6235180561820592</v>
      </c>
      <c r="L31" s="67">
        <v>1.2589999999999999</v>
      </c>
      <c r="M31" s="67">
        <f t="shared" si="8"/>
        <v>125899.99999999999</v>
      </c>
      <c r="N31" s="67">
        <f t="shared" si="13"/>
        <v>1.1575430925609129</v>
      </c>
      <c r="O31" s="67">
        <f t="shared" si="0"/>
        <v>115754.30925609129</v>
      </c>
      <c r="P31" s="67">
        <f t="shared" si="9"/>
        <v>1.2640113278988638</v>
      </c>
      <c r="Q31" s="67">
        <f t="shared" si="10"/>
        <v>126401.13278988637</v>
      </c>
      <c r="R31" s="67">
        <f t="shared" si="1"/>
        <v>-1.5896505982559827E+78</v>
      </c>
      <c r="S31" s="67">
        <f t="shared" si="11"/>
        <v>0</v>
      </c>
      <c r="T31" s="67">
        <f t="shared" si="2"/>
        <v>0</v>
      </c>
      <c r="U31" s="67">
        <f t="shared" si="3"/>
        <v>0</v>
      </c>
      <c r="V31" s="67">
        <f t="shared" si="12"/>
        <v>368.76226536699727</v>
      </c>
      <c r="W31" s="67">
        <f t="shared" si="14"/>
        <v>-0.15286389912288542</v>
      </c>
    </row>
    <row r="32" spans="1:23" ht="15" x14ac:dyDescent="0.25">
      <c r="F32" s="67">
        <v>-150</v>
      </c>
      <c r="G32" s="67">
        <v>419</v>
      </c>
      <c r="H32" s="67">
        <f t="shared" si="4"/>
        <v>4.1899999999999999E-4</v>
      </c>
      <c r="I32" s="67">
        <f t="shared" si="5"/>
        <v>-1.3100000000000023</v>
      </c>
      <c r="J32" s="67">
        <f t="shared" si="6"/>
        <v>1.3100000000000264E-6</v>
      </c>
      <c r="K32" s="67">
        <f t="shared" si="7"/>
        <v>2.6222140229662951</v>
      </c>
      <c r="L32" s="67">
        <v>1.286</v>
      </c>
      <c r="M32" s="67">
        <f t="shared" si="8"/>
        <v>128600</v>
      </c>
      <c r="N32" s="67">
        <f t="shared" si="13"/>
        <v>1.1621505810389803</v>
      </c>
      <c r="O32" s="67">
        <f t="shared" si="0"/>
        <v>116215.05810389803</v>
      </c>
      <c r="P32" s="67">
        <f t="shared" si="9"/>
        <v>1.29133872800075</v>
      </c>
      <c r="Q32" s="67">
        <f t="shared" si="10"/>
        <v>129133.87280007498</v>
      </c>
      <c r="R32" s="67">
        <f t="shared" si="1"/>
        <v>-3.6372150530209464E+76</v>
      </c>
      <c r="S32" s="67">
        <f t="shared" si="11"/>
        <v>0</v>
      </c>
      <c r="T32" s="67">
        <f t="shared" si="2"/>
        <v>0</v>
      </c>
      <c r="U32" s="67">
        <f t="shared" si="3"/>
        <v>0</v>
      </c>
      <c r="V32" s="67">
        <f t="shared" si="12"/>
        <v>373.96279722993353</v>
      </c>
      <c r="W32" s="67">
        <f t="shared" si="14"/>
        <v>-0.15926542731525567</v>
      </c>
    </row>
    <row r="33" spans="6:23" ht="15" x14ac:dyDescent="0.25">
      <c r="F33" s="67">
        <v>-149</v>
      </c>
      <c r="G33" s="67">
        <v>417.69</v>
      </c>
      <c r="H33" s="67">
        <f t="shared" si="4"/>
        <v>4.1768999999999997E-4</v>
      </c>
      <c r="I33" s="67">
        <f t="shared" si="5"/>
        <v>-1.3600000000000136</v>
      </c>
      <c r="J33" s="67">
        <f t="shared" si="6"/>
        <v>1.3600000000000005E-6</v>
      </c>
      <c r="K33" s="67">
        <f t="shared" si="7"/>
        <v>2.6208540778583549</v>
      </c>
      <c r="L33" s="67">
        <v>1.3109999999999999</v>
      </c>
      <c r="M33" s="67">
        <f t="shared" si="8"/>
        <v>131100</v>
      </c>
      <c r="N33" s="67">
        <f t="shared" si="13"/>
        <v>1.1669751579037397</v>
      </c>
      <c r="O33" s="67">
        <f t="shared" si="0"/>
        <v>116697.51579037397</v>
      </c>
      <c r="P33" s="67">
        <f t="shared" si="9"/>
        <v>1.3166688194637779</v>
      </c>
      <c r="Q33" s="67">
        <f t="shared" si="10"/>
        <v>131666.88194637778</v>
      </c>
      <c r="R33" s="67">
        <f t="shared" si="1"/>
        <v>-8.7769170002689416E+74</v>
      </c>
      <c r="S33" s="67">
        <f t="shared" si="11"/>
        <v>0</v>
      </c>
      <c r="T33" s="67">
        <f t="shared" si="2"/>
        <v>0</v>
      </c>
      <c r="U33" s="67">
        <f t="shared" si="3"/>
        <v>0</v>
      </c>
      <c r="V33" s="67">
        <f t="shared" si="12"/>
        <v>380.90228356503133</v>
      </c>
      <c r="W33" s="67">
        <f t="shared" si="14"/>
        <v>-0.1691653733680985</v>
      </c>
    </row>
    <row r="34" spans="6:23" ht="15" x14ac:dyDescent="0.25">
      <c r="F34" s="67">
        <v>-148</v>
      </c>
      <c r="G34" s="67">
        <v>416.33</v>
      </c>
      <c r="H34" s="67">
        <f t="shared" si="4"/>
        <v>4.1632999999999997E-4</v>
      </c>
      <c r="I34" s="67">
        <f t="shared" si="5"/>
        <v>-1.3899999999999864</v>
      </c>
      <c r="J34" s="67">
        <f t="shared" si="6"/>
        <v>1.389999999999985E-6</v>
      </c>
      <c r="K34" s="67">
        <f t="shared" si="7"/>
        <v>2.6194377065029881</v>
      </c>
      <c r="L34" s="67">
        <v>1.34</v>
      </c>
      <c r="M34" s="67">
        <f t="shared" si="8"/>
        <v>134000</v>
      </c>
      <c r="N34" s="67">
        <f t="shared" si="13"/>
        <v>1.1720212078571115</v>
      </c>
      <c r="O34" s="67">
        <f t="shared" si="0"/>
        <v>117202.12078571114</v>
      </c>
      <c r="P34" s="67">
        <f t="shared" si="9"/>
        <v>1.3459419481156905</v>
      </c>
      <c r="Q34" s="67">
        <f t="shared" si="10"/>
        <v>134594.19481156903</v>
      </c>
      <c r="R34" s="67">
        <f t="shared" si="1"/>
        <v>-2.2328360862996603E+73</v>
      </c>
      <c r="S34" s="67">
        <f t="shared" si="11"/>
        <v>0</v>
      </c>
      <c r="T34" s="67">
        <f t="shared" si="2"/>
        <v>0</v>
      </c>
      <c r="U34" s="67">
        <f t="shared" si="3"/>
        <v>0</v>
      </c>
      <c r="V34" s="67">
        <f t="shared" si="12"/>
        <v>387.1595766067046</v>
      </c>
      <c r="W34" s="67">
        <f t="shared" si="14"/>
        <v>-0.17906695944707557</v>
      </c>
    </row>
    <row r="35" spans="6:23" ht="15" x14ac:dyDescent="0.25">
      <c r="F35" s="67">
        <v>-147</v>
      </c>
      <c r="G35" s="67">
        <v>414.94</v>
      </c>
      <c r="H35" s="67">
        <f t="shared" si="4"/>
        <v>4.1493999999999998E-4</v>
      </c>
      <c r="I35" s="67">
        <f t="shared" si="5"/>
        <v>-1.4399999999999977</v>
      </c>
      <c r="J35" s="67">
        <f t="shared" si="6"/>
        <v>1.4400000000000133E-6</v>
      </c>
      <c r="K35" s="67">
        <f t="shared" si="7"/>
        <v>2.6179853026090019</v>
      </c>
      <c r="L35" s="67">
        <v>1.3680000000000001</v>
      </c>
      <c r="M35" s="67">
        <f t="shared" si="8"/>
        <v>136800</v>
      </c>
      <c r="N35" s="67">
        <f t="shared" si="13"/>
        <v>1.1772182893553025</v>
      </c>
      <c r="O35" s="67">
        <f t="shared" si="0"/>
        <v>117721.82893553025</v>
      </c>
      <c r="P35" s="67">
        <f t="shared" si="9"/>
        <v>1.3743063332209904</v>
      </c>
      <c r="Q35" s="67">
        <f t="shared" si="10"/>
        <v>137430.63332209902</v>
      </c>
      <c r="R35" s="67">
        <f t="shared" si="1"/>
        <v>-5.9861784970167939E+71</v>
      </c>
      <c r="S35" s="67">
        <f t="shared" si="11"/>
        <v>0</v>
      </c>
      <c r="T35" s="67">
        <f t="shared" si="2"/>
        <v>0</v>
      </c>
      <c r="U35" s="67">
        <f t="shared" si="3"/>
        <v>0</v>
      </c>
      <c r="V35" s="67">
        <f t="shared" si="12"/>
        <v>394.47856765957829</v>
      </c>
      <c r="W35" s="67">
        <f t="shared" si="14"/>
        <v>-0.18708593078807911</v>
      </c>
    </row>
    <row r="36" spans="6:23" ht="15" x14ac:dyDescent="0.25">
      <c r="F36" s="67">
        <v>-146</v>
      </c>
      <c r="G36" s="67">
        <v>413.5</v>
      </c>
      <c r="H36" s="67">
        <f t="shared" si="4"/>
        <v>4.1349999999999997E-4</v>
      </c>
      <c r="I36" s="67">
        <f t="shared" si="5"/>
        <v>-1.4800000000000182</v>
      </c>
      <c r="J36" s="67">
        <f t="shared" si="6"/>
        <v>1.4799999999999926E-6</v>
      </c>
      <c r="K36" s="67">
        <f t="shared" si="7"/>
        <v>2.6164755138885654</v>
      </c>
      <c r="L36" s="67">
        <v>1.393</v>
      </c>
      <c r="M36" s="67">
        <f t="shared" si="8"/>
        <v>139300</v>
      </c>
      <c r="N36" s="67">
        <f t="shared" si="13"/>
        <v>1.1826451393600674</v>
      </c>
      <c r="O36" s="67">
        <f t="shared" si="0"/>
        <v>118264.51393600674</v>
      </c>
      <c r="P36" s="67">
        <f t="shared" si="9"/>
        <v>1.3996237821915116</v>
      </c>
      <c r="Q36" s="67">
        <f t="shared" si="10"/>
        <v>139962.37821915114</v>
      </c>
      <c r="R36" s="67">
        <f t="shared" si="1"/>
        <v>-1.6906611829963914E+70</v>
      </c>
      <c r="S36" s="67">
        <f t="shared" si="11"/>
        <v>0</v>
      </c>
      <c r="T36" s="67">
        <f t="shared" si="2"/>
        <v>0</v>
      </c>
      <c r="U36" s="67">
        <f t="shared" si="3"/>
        <v>0</v>
      </c>
      <c r="V36" s="67">
        <f t="shared" si="12"/>
        <v>401.44701023294766</v>
      </c>
      <c r="W36" s="67">
        <f t="shared" si="14"/>
        <v>-0.19790011198382226</v>
      </c>
    </row>
    <row r="37" spans="6:23" ht="15" x14ac:dyDescent="0.25">
      <c r="F37" s="67">
        <v>-145</v>
      </c>
      <c r="G37" s="67">
        <v>412.02</v>
      </c>
      <c r="H37" s="67">
        <f t="shared" si="4"/>
        <v>4.1201999999999998E-4</v>
      </c>
      <c r="I37" s="67">
        <f t="shared" si="5"/>
        <v>-1.5299999999999727</v>
      </c>
      <c r="J37" s="67">
        <f t="shared" si="6"/>
        <v>1.5299999999999667E-6</v>
      </c>
      <c r="K37" s="67">
        <f t="shared" si="7"/>
        <v>2.6149182977778489</v>
      </c>
      <c r="L37" s="67">
        <v>1.4139999999999999</v>
      </c>
      <c r="M37" s="67">
        <f t="shared" si="8"/>
        <v>141400</v>
      </c>
      <c r="N37" s="67">
        <f t="shared" si="13"/>
        <v>1.1882686740427457</v>
      </c>
      <c r="O37" s="67">
        <f t="shared" si="0"/>
        <v>118826.86740427457</v>
      </c>
      <c r="P37" s="67">
        <f t="shared" si="9"/>
        <v>1.4209768474773687</v>
      </c>
      <c r="Q37" s="67">
        <f t="shared" si="10"/>
        <v>142097.68474773687</v>
      </c>
      <c r="R37" s="67">
        <f t="shared" si="1"/>
        <v>-5.0282137232220382E+68</v>
      </c>
      <c r="S37" s="67">
        <f t="shared" si="11"/>
        <v>0</v>
      </c>
      <c r="T37" s="67">
        <f t="shared" si="2"/>
        <v>0</v>
      </c>
      <c r="U37" s="67">
        <f t="shared" si="3"/>
        <v>0</v>
      </c>
      <c r="V37" s="67">
        <f t="shared" si="12"/>
        <v>407.42362132807881</v>
      </c>
      <c r="W37" s="67">
        <f t="shared" si="14"/>
        <v>-0.20714431976434622</v>
      </c>
    </row>
    <row r="38" spans="6:23" ht="15" x14ac:dyDescent="0.25">
      <c r="F38" s="67">
        <v>-144</v>
      </c>
      <c r="G38" s="67">
        <v>410.49</v>
      </c>
      <c r="H38" s="67">
        <f t="shared" si="4"/>
        <v>4.1049000000000001E-4</v>
      </c>
      <c r="I38" s="67">
        <f t="shared" si="5"/>
        <v>-1.5699999999999932</v>
      </c>
      <c r="J38" s="67">
        <f t="shared" si="6"/>
        <v>1.5700000000000002E-6</v>
      </c>
      <c r="K38" s="67">
        <f t="shared" si="7"/>
        <v>2.6133025816802631</v>
      </c>
      <c r="L38" s="67">
        <v>1.43</v>
      </c>
      <c r="M38" s="67">
        <f t="shared" si="8"/>
        <v>143000</v>
      </c>
      <c r="N38" s="67">
        <f t="shared" si="13"/>
        <v>1.1941317357831498</v>
      </c>
      <c r="O38" s="67">
        <f t="shared" si="0"/>
        <v>119413.17357831498</v>
      </c>
      <c r="P38" s="67">
        <f t="shared" si="9"/>
        <v>1.437268188034948</v>
      </c>
      <c r="Q38" s="67">
        <f t="shared" si="10"/>
        <v>143726.8188034948</v>
      </c>
      <c r="R38" s="67">
        <f t="shared" si="1"/>
        <v>-1.574190310017099E+67</v>
      </c>
      <c r="S38" s="67">
        <f t="shared" si="11"/>
        <v>0</v>
      </c>
      <c r="T38" s="67">
        <f t="shared" si="2"/>
        <v>0</v>
      </c>
      <c r="U38" s="67">
        <f t="shared" si="3"/>
        <v>0</v>
      </c>
      <c r="V38" s="67">
        <f t="shared" si="12"/>
        <v>412.15889503010936</v>
      </c>
      <c r="W38" s="67">
        <f t="shared" si="14"/>
        <v>-0.21740945766403352</v>
      </c>
    </row>
    <row r="39" spans="6:23" ht="15" x14ac:dyDescent="0.25">
      <c r="F39" s="67">
        <v>-143</v>
      </c>
      <c r="G39" s="67">
        <v>408.92</v>
      </c>
      <c r="H39" s="67">
        <f t="shared" si="4"/>
        <v>4.0892000000000001E-4</v>
      </c>
      <c r="I39" s="67">
        <f t="shared" si="5"/>
        <v>-1.6100000000000136</v>
      </c>
      <c r="J39" s="67">
        <f t="shared" si="6"/>
        <v>1.6100000000000337E-6</v>
      </c>
      <c r="K39" s="67">
        <f t="shared" si="7"/>
        <v>2.6116383521225046</v>
      </c>
      <c r="L39" s="67">
        <v>1.4410000000000001</v>
      </c>
      <c r="M39" s="67">
        <f t="shared" si="8"/>
        <v>144100</v>
      </c>
      <c r="N39" s="67">
        <f t="shared" si="13"/>
        <v>1.2002010882266259</v>
      </c>
      <c r="O39" s="67">
        <f t="shared" si="0"/>
        <v>120020.10882266259</v>
      </c>
      <c r="P39" s="67">
        <f t="shared" si="9"/>
        <v>1.4485405241333735</v>
      </c>
      <c r="Q39" s="67">
        <f t="shared" si="10"/>
        <v>144854.05241333734</v>
      </c>
      <c r="R39" s="67">
        <f t="shared" si="1"/>
        <v>-5.185889139575588E+65</v>
      </c>
      <c r="S39" s="67">
        <f t="shared" si="11"/>
        <v>0</v>
      </c>
      <c r="T39" s="67">
        <f t="shared" si="2"/>
        <v>0</v>
      </c>
      <c r="U39" s="67">
        <f t="shared" si="3"/>
        <v>0</v>
      </c>
      <c r="V39" s="67">
        <f t="shared" si="12"/>
        <v>415.33618767696601</v>
      </c>
      <c r="W39" s="67">
        <f t="shared" si="14"/>
        <v>-0.22565110552148585</v>
      </c>
    </row>
    <row r="40" spans="6:23" ht="15" x14ac:dyDescent="0.25">
      <c r="F40" s="67">
        <v>-142</v>
      </c>
      <c r="G40" s="67">
        <v>407.31</v>
      </c>
      <c r="H40" s="67">
        <f t="shared" si="4"/>
        <v>4.0730999999999997E-4</v>
      </c>
      <c r="I40" s="67">
        <f t="shared" si="5"/>
        <v>-1.6499999999999773</v>
      </c>
      <c r="J40" s="67">
        <f t="shared" si="6"/>
        <v>1.6499999999999588E-6</v>
      </c>
      <c r="K40" s="67">
        <f t="shared" si="7"/>
        <v>2.6099250727216621</v>
      </c>
      <c r="L40" s="67">
        <v>1.4590000000000001</v>
      </c>
      <c r="M40" s="67">
        <f t="shared" si="8"/>
        <v>145900</v>
      </c>
      <c r="N40" s="67">
        <f t="shared" si="13"/>
        <v>1.2064815498995431</v>
      </c>
      <c r="O40" s="67">
        <f t="shared" si="0"/>
        <v>120648.15498995432</v>
      </c>
      <c r="P40" s="67">
        <f t="shared" si="9"/>
        <v>1.4668563681051594</v>
      </c>
      <c r="Q40" s="67">
        <f t="shared" si="10"/>
        <v>146685.63681051592</v>
      </c>
      <c r="R40" s="67">
        <f t="shared" si="1"/>
        <v>-1.7969990184990473E+64</v>
      </c>
      <c r="S40" s="67">
        <f t="shared" si="11"/>
        <v>0</v>
      </c>
      <c r="T40" s="67">
        <f t="shared" si="2"/>
        <v>0</v>
      </c>
      <c r="U40" s="67">
        <f t="shared" si="3"/>
        <v>0</v>
      </c>
      <c r="V40" s="67">
        <f t="shared" si="12"/>
        <v>416.99262974429348</v>
      </c>
      <c r="W40" s="67">
        <f t="shared" si="14"/>
        <v>-0.23321502438547509</v>
      </c>
    </row>
    <row r="41" spans="6:23" ht="15" x14ac:dyDescent="0.25">
      <c r="F41" s="67">
        <v>-141</v>
      </c>
      <c r="G41" s="67">
        <v>405.66</v>
      </c>
      <c r="H41" s="67">
        <f t="shared" si="4"/>
        <v>4.0566000000000002E-4</v>
      </c>
      <c r="I41" s="67">
        <f t="shared" si="5"/>
        <v>-1.7000000000000455</v>
      </c>
      <c r="J41" s="67">
        <f t="shared" si="6"/>
        <v>1.7000000000000413E-6</v>
      </c>
      <c r="K41" s="67">
        <f t="shared" si="7"/>
        <v>2.6081621863197615</v>
      </c>
      <c r="L41" s="67">
        <v>1.4850000000000001</v>
      </c>
      <c r="M41" s="67">
        <f t="shared" si="8"/>
        <v>148500</v>
      </c>
      <c r="N41" s="67">
        <f t="shared" si="13"/>
        <v>1.2129781661902175</v>
      </c>
      <c r="O41" s="67">
        <f t="shared" si="0"/>
        <v>121297.81661902175</v>
      </c>
      <c r="P41" s="67">
        <f t="shared" si="9"/>
        <v>1.4932735451742125</v>
      </c>
      <c r="Q41" s="67">
        <f t="shared" si="10"/>
        <v>149327.35451742125</v>
      </c>
      <c r="R41" s="67">
        <f t="shared" si="1"/>
        <v>-6.5473747429558522E+62</v>
      </c>
      <c r="S41" s="67">
        <f t="shared" si="11"/>
        <v>0</v>
      </c>
      <c r="T41" s="67">
        <f t="shared" si="2"/>
        <v>0</v>
      </c>
      <c r="U41" s="67">
        <f t="shared" si="3"/>
        <v>0</v>
      </c>
      <c r="V41" s="67">
        <f t="shared" si="12"/>
        <v>420.60268495828956</v>
      </c>
      <c r="W41" s="67">
        <f t="shared" si="14"/>
        <v>-0.24203130073734791</v>
      </c>
    </row>
    <row r="42" spans="6:23" ht="15" x14ac:dyDescent="0.25">
      <c r="F42" s="67">
        <v>-140</v>
      </c>
      <c r="G42" s="67">
        <v>403.96</v>
      </c>
      <c r="H42" s="67">
        <f t="shared" si="4"/>
        <v>4.0395999999999997E-4</v>
      </c>
      <c r="I42" s="67">
        <f t="shared" si="5"/>
        <v>-1.7399999999999523</v>
      </c>
      <c r="J42" s="67">
        <f t="shared" si="6"/>
        <v>1.7399999999999664E-6</v>
      </c>
      <c r="K42" s="67">
        <f t="shared" si="7"/>
        <v>2.606338363528125</v>
      </c>
      <c r="L42" s="67">
        <v>1.512</v>
      </c>
      <c r="M42" s="67">
        <f t="shared" si="8"/>
        <v>151200</v>
      </c>
      <c r="N42" s="67">
        <f t="shared" si="13"/>
        <v>1.2197361659567549</v>
      </c>
      <c r="O42" s="67">
        <f t="shared" si="0"/>
        <v>121973.6165956755</v>
      </c>
      <c r="P42" s="67">
        <f t="shared" si="9"/>
        <v>1.5206596480054408</v>
      </c>
      <c r="Q42" s="67">
        <f t="shared" si="10"/>
        <v>152065.96480054408</v>
      </c>
      <c r="R42" s="67">
        <f t="shared" si="1"/>
        <v>-2.507364280677272E+61</v>
      </c>
      <c r="S42" s="67">
        <f t="shared" si="11"/>
        <v>0</v>
      </c>
      <c r="T42" s="67">
        <f t="shared" si="2"/>
        <v>0</v>
      </c>
      <c r="U42" s="67">
        <f t="shared" si="3"/>
        <v>0</v>
      </c>
      <c r="V42" s="67">
        <f t="shared" si="12"/>
        <v>426.44294599253254</v>
      </c>
      <c r="W42" s="67">
        <f t="shared" si="14"/>
        <v>-0.2538565026796229</v>
      </c>
    </row>
    <row r="43" spans="6:23" ht="15" x14ac:dyDescent="0.25">
      <c r="F43" s="67">
        <v>-139</v>
      </c>
      <c r="G43" s="67">
        <v>402.22</v>
      </c>
      <c r="H43" s="67">
        <f t="shared" si="4"/>
        <v>4.0222000000000001E-4</v>
      </c>
      <c r="I43" s="67">
        <f t="shared" si="5"/>
        <v>-1.7900000000000205</v>
      </c>
      <c r="J43" s="67">
        <f t="shared" si="6"/>
        <v>1.7899999999999947E-6</v>
      </c>
      <c r="K43" s="67">
        <f t="shared" si="7"/>
        <v>2.6044636616701857</v>
      </c>
      <c r="L43" s="67">
        <v>1.5369999999999999</v>
      </c>
      <c r="M43" s="67">
        <f t="shared" si="8"/>
        <v>153700</v>
      </c>
      <c r="N43" s="67">
        <f t="shared" si="13"/>
        <v>1.2267219370259954</v>
      </c>
      <c r="O43" s="67">
        <f t="shared" si="0"/>
        <v>122672.19370259954</v>
      </c>
      <c r="P43" s="67">
        <f t="shared" si="9"/>
        <v>1.5460964772971917</v>
      </c>
      <c r="Q43" s="67">
        <f t="shared" si="10"/>
        <v>154609.64772971914</v>
      </c>
      <c r="R43" s="67">
        <f t="shared" si="1"/>
        <v>-1.0088687678745521E+60</v>
      </c>
      <c r="S43" s="67">
        <f t="shared" si="11"/>
        <v>0</v>
      </c>
      <c r="T43" s="67">
        <f t="shared" si="2"/>
        <v>0</v>
      </c>
      <c r="U43" s="67">
        <f t="shared" si="3"/>
        <v>0</v>
      </c>
      <c r="V43" s="67">
        <f t="shared" si="12"/>
        <v>432.44388731815451</v>
      </c>
      <c r="W43" s="67">
        <f t="shared" si="14"/>
        <v>-0.26459477875293941</v>
      </c>
    </row>
    <row r="44" spans="6:23" ht="15" x14ac:dyDescent="0.25">
      <c r="F44" s="67">
        <v>-138</v>
      </c>
      <c r="G44" s="67">
        <v>400.43</v>
      </c>
      <c r="H44" s="67">
        <f t="shared" si="4"/>
        <v>4.0043000000000001E-4</v>
      </c>
      <c r="I44" s="67">
        <f t="shared" si="5"/>
        <v>-1.8199999999999932</v>
      </c>
      <c r="J44" s="67">
        <f t="shared" si="6"/>
        <v>1.8200000000000334E-6</v>
      </c>
      <c r="K44" s="67">
        <f t="shared" si="7"/>
        <v>2.6025266071349242</v>
      </c>
      <c r="L44" s="67">
        <v>1.5580000000000001</v>
      </c>
      <c r="M44" s="67">
        <f t="shared" si="8"/>
        <v>155800</v>
      </c>
      <c r="N44" s="67">
        <f t="shared" si="13"/>
        <v>1.2339820855296546</v>
      </c>
      <c r="O44" s="67">
        <f t="shared" si="0"/>
        <v>123398.20855296546</v>
      </c>
      <c r="P44" s="67">
        <f t="shared" si="9"/>
        <v>1.5674182516850632</v>
      </c>
      <c r="Q44" s="67">
        <f t="shared" si="10"/>
        <v>156741.8251685063</v>
      </c>
      <c r="R44" s="67">
        <f t="shared" si="1"/>
        <v>-4.2633899483147209E+58</v>
      </c>
      <c r="S44" s="67">
        <f t="shared" si="11"/>
        <v>0</v>
      </c>
      <c r="T44" s="67">
        <f t="shared" si="2"/>
        <v>0</v>
      </c>
      <c r="U44" s="67">
        <f t="shared" si="3"/>
        <v>0</v>
      </c>
      <c r="V44" s="67">
        <f t="shared" si="12"/>
        <v>437.78374260822477</v>
      </c>
      <c r="W44" s="67">
        <f t="shared" si="14"/>
        <v>-0.27675126943620043</v>
      </c>
    </row>
    <row r="45" spans="6:23" ht="15" x14ac:dyDescent="0.25">
      <c r="F45" s="67">
        <v>-137</v>
      </c>
      <c r="G45" s="67">
        <v>398.61</v>
      </c>
      <c r="H45" s="67">
        <f t="shared" si="4"/>
        <v>3.9860999999999998E-4</v>
      </c>
      <c r="I45" s="67">
        <f t="shared" si="5"/>
        <v>-1.8700000000000045</v>
      </c>
      <c r="J45" s="67">
        <f t="shared" si="6"/>
        <v>1.8700000000000075E-6</v>
      </c>
      <c r="K45" s="67">
        <f t="shared" si="7"/>
        <v>2.6005481897240834</v>
      </c>
      <c r="L45" s="67">
        <v>1.57</v>
      </c>
      <c r="M45" s="67">
        <f t="shared" si="8"/>
        <v>157000</v>
      </c>
      <c r="N45" s="67">
        <f t="shared" si="13"/>
        <v>1.2414416194554418</v>
      </c>
      <c r="O45" s="67">
        <f t="shared" si="0"/>
        <v>124144.16194554418</v>
      </c>
      <c r="P45" s="67">
        <f t="shared" si="9"/>
        <v>1.579797724642791</v>
      </c>
      <c r="Q45" s="67">
        <f t="shared" si="10"/>
        <v>157979.77246427909</v>
      </c>
      <c r="R45" s="67">
        <f t="shared" si="1"/>
        <v>-1.8915363979206271E+57</v>
      </c>
      <c r="S45" s="67">
        <f t="shared" si="11"/>
        <v>0</v>
      </c>
      <c r="T45" s="67">
        <f t="shared" si="2"/>
        <v>0</v>
      </c>
      <c r="U45" s="67">
        <f t="shared" si="3"/>
        <v>0</v>
      </c>
      <c r="V45" s="67">
        <f t="shared" si="12"/>
        <v>441.84595563263429</v>
      </c>
      <c r="W45" s="67">
        <f t="shared" si="14"/>
        <v>-0.28527012180668038</v>
      </c>
    </row>
    <row r="46" spans="6:23" ht="15" x14ac:dyDescent="0.25">
      <c r="F46" s="67">
        <v>-136</v>
      </c>
      <c r="G46" s="67">
        <v>396.74</v>
      </c>
      <c r="H46" s="67">
        <f t="shared" si="4"/>
        <v>3.9673999999999997E-4</v>
      </c>
      <c r="I46" s="67">
        <f t="shared" si="5"/>
        <v>-1.910000000000025</v>
      </c>
      <c r="J46" s="67">
        <f t="shared" si="6"/>
        <v>1.9099999999999868E-6</v>
      </c>
      <c r="K46" s="67">
        <f t="shared" si="7"/>
        <v>2.598505988988193</v>
      </c>
      <c r="L46" s="67">
        <v>1.583</v>
      </c>
      <c r="M46" s="67">
        <f t="shared" si="8"/>
        <v>158300</v>
      </c>
      <c r="N46" s="67">
        <f t="shared" si="13"/>
        <v>1.2491889463009991</v>
      </c>
      <c r="O46" s="67">
        <f t="shared" si="0"/>
        <v>124918.89463009991</v>
      </c>
      <c r="P46" s="67">
        <f t="shared" si="9"/>
        <v>1.5931391787051434</v>
      </c>
      <c r="Q46" s="67">
        <f t="shared" si="10"/>
        <v>159313.91787051433</v>
      </c>
      <c r="R46" s="67">
        <f t="shared" si="1"/>
        <v>-8.8074410354952699E+55</v>
      </c>
      <c r="S46" s="67">
        <f t="shared" si="11"/>
        <v>0</v>
      </c>
      <c r="T46" s="67">
        <f t="shared" si="2"/>
        <v>0</v>
      </c>
      <c r="U46" s="67">
        <f t="shared" si="3"/>
        <v>0</v>
      </c>
      <c r="V46" s="67">
        <f t="shared" si="12"/>
        <v>443.311554680803</v>
      </c>
      <c r="W46" s="67">
        <f t="shared" si="14"/>
        <v>-0.29542217450820257</v>
      </c>
    </row>
    <row r="47" spans="6:23" ht="15" x14ac:dyDescent="0.25">
      <c r="F47" s="67">
        <v>-135</v>
      </c>
      <c r="G47" s="67">
        <v>394.83</v>
      </c>
      <c r="H47" s="67">
        <f t="shared" si="4"/>
        <v>3.9482999999999999E-4</v>
      </c>
      <c r="I47" s="67">
        <f t="shared" si="5"/>
        <v>-1.9599999999999795</v>
      </c>
      <c r="J47" s="67">
        <f t="shared" si="6"/>
        <v>1.9600000000000151E-6</v>
      </c>
      <c r="K47" s="67">
        <f t="shared" si="7"/>
        <v>2.5964101438442699</v>
      </c>
      <c r="L47" s="67">
        <v>1.59</v>
      </c>
      <c r="M47" s="67">
        <f t="shared" si="8"/>
        <v>159000</v>
      </c>
      <c r="N47" s="67">
        <f t="shared" si="13"/>
        <v>1.2571900517735419</v>
      </c>
      <c r="O47" s="67">
        <f t="shared" si="0"/>
        <v>125719.00517735419</v>
      </c>
      <c r="P47" s="67">
        <f t="shared" si="9"/>
        <v>1.600503004595381</v>
      </c>
      <c r="Q47" s="67">
        <f t="shared" si="10"/>
        <v>160050.30045953809</v>
      </c>
      <c r="R47" s="67">
        <f t="shared" si="1"/>
        <v>-4.302256622301169E+54</v>
      </c>
      <c r="S47" s="67">
        <f t="shared" si="11"/>
        <v>0</v>
      </c>
      <c r="T47" s="67">
        <f t="shared" si="2"/>
        <v>0</v>
      </c>
      <c r="U47" s="67">
        <f t="shared" si="3"/>
        <v>0</v>
      </c>
      <c r="V47" s="67">
        <f t="shared" si="12"/>
        <v>444.95806651051862</v>
      </c>
      <c r="W47" s="67">
        <f t="shared" si="14"/>
        <v>-0.30428958313268634</v>
      </c>
    </row>
    <row r="48" spans="6:23" ht="15" x14ac:dyDescent="0.25">
      <c r="F48" s="67">
        <v>-134</v>
      </c>
      <c r="G48" s="67">
        <v>392.87</v>
      </c>
      <c r="H48" s="67">
        <f t="shared" si="4"/>
        <v>3.9286999999999997E-4</v>
      </c>
      <c r="I48" s="67">
        <f t="shared" si="5"/>
        <v>-1.9900000000000091</v>
      </c>
      <c r="J48" s="67">
        <f t="shared" si="6"/>
        <v>1.9899999999999996E-6</v>
      </c>
      <c r="K48" s="67">
        <f t="shared" si="7"/>
        <v>2.5942488668573831</v>
      </c>
      <c r="L48" s="67">
        <v>1.5940000000000001</v>
      </c>
      <c r="M48" s="67">
        <f t="shared" si="8"/>
        <v>159400</v>
      </c>
      <c r="N48" s="67">
        <f t="shared" si="13"/>
        <v>1.2654946259188529</v>
      </c>
      <c r="O48" s="67">
        <f t="shared" si="0"/>
        <v>126549.46259188528</v>
      </c>
      <c r="P48" s="67">
        <f t="shared" si="9"/>
        <v>1.6047451952900997</v>
      </c>
      <c r="Q48" s="67">
        <f t="shared" si="10"/>
        <v>160474.51952900997</v>
      </c>
      <c r="R48" s="67">
        <f t="shared" si="1"/>
        <v>-2.2038931478080079E+53</v>
      </c>
      <c r="S48" s="67">
        <f t="shared" si="11"/>
        <v>0</v>
      </c>
      <c r="T48" s="67">
        <f t="shared" si="2"/>
        <v>0</v>
      </c>
      <c r="U48" s="67">
        <f t="shared" si="3"/>
        <v>0</v>
      </c>
      <c r="V48" s="67">
        <f t="shared" si="12"/>
        <v>444.86272216203827</v>
      </c>
      <c r="W48" s="67">
        <f t="shared" si="14"/>
        <v>-0.31369858890069136</v>
      </c>
    </row>
    <row r="49" spans="6:23" ht="15" x14ac:dyDescent="0.25">
      <c r="F49" s="67">
        <v>-133</v>
      </c>
      <c r="G49" s="67">
        <v>390.88</v>
      </c>
      <c r="H49" s="67">
        <f t="shared" si="4"/>
        <v>3.9087999999999997E-4</v>
      </c>
      <c r="I49" s="67">
        <f t="shared" si="5"/>
        <v>-2.0400000000000205</v>
      </c>
      <c r="J49" s="67">
        <f t="shared" si="6"/>
        <v>2.0400000000000279E-6</v>
      </c>
      <c r="K49" s="67">
        <f t="shared" si="7"/>
        <v>2.5920434496293616</v>
      </c>
      <c r="L49" s="67">
        <v>1.5920000000000001</v>
      </c>
      <c r="M49" s="67">
        <f t="shared" si="8"/>
        <v>159200</v>
      </c>
      <c r="N49" s="67">
        <f t="shared" si="13"/>
        <v>1.2740253579728489</v>
      </c>
      <c r="O49" s="67">
        <f t="shared" si="0"/>
        <v>127402.53579728489</v>
      </c>
      <c r="P49" s="67">
        <f t="shared" si="9"/>
        <v>1.603059347986731</v>
      </c>
      <c r="Q49" s="67">
        <f t="shared" si="10"/>
        <v>160305.93479867309</v>
      </c>
      <c r="R49" s="67">
        <f t="shared" si="1"/>
        <v>-1.1835007641159024E+52</v>
      </c>
      <c r="S49" s="67">
        <f t="shared" si="11"/>
        <v>0</v>
      </c>
      <c r="T49" s="67">
        <f t="shared" si="2"/>
        <v>0</v>
      </c>
      <c r="U49" s="67">
        <f t="shared" si="3"/>
        <v>0</v>
      </c>
      <c r="V49" s="67">
        <f t="shared" si="12"/>
        <v>443.82762289102817</v>
      </c>
      <c r="W49" s="67">
        <f t="shared" si="14"/>
        <v>-0.31934429386273128</v>
      </c>
    </row>
    <row r="50" spans="6:23" ht="15" x14ac:dyDescent="0.25">
      <c r="F50" s="67">
        <v>-132</v>
      </c>
      <c r="G50" s="67">
        <v>388.84</v>
      </c>
      <c r="H50" s="67">
        <f t="shared" si="4"/>
        <v>3.8883999999999994E-4</v>
      </c>
      <c r="I50" s="67">
        <f t="shared" si="5"/>
        <v>-2.0799999999999841</v>
      </c>
      <c r="J50" s="67">
        <f t="shared" si="6"/>
        <v>2.079999999999953E-6</v>
      </c>
      <c r="K50" s="67">
        <f t="shared" si="7"/>
        <v>2.5897709344582682</v>
      </c>
      <c r="L50" s="67">
        <v>1.5880000000000001</v>
      </c>
      <c r="M50" s="67">
        <f t="shared" si="8"/>
        <v>158800</v>
      </c>
      <c r="N50" s="67">
        <f t="shared" si="13"/>
        <v>1.2828757912503244</v>
      </c>
      <c r="O50" s="67">
        <f t="shared" si="0"/>
        <v>128287.57912503244</v>
      </c>
      <c r="P50" s="67">
        <f t="shared" si="9"/>
        <v>1.5993085965849374</v>
      </c>
      <c r="Q50" s="67">
        <f t="shared" si="10"/>
        <v>159930.85965849372</v>
      </c>
      <c r="R50" s="67">
        <f t="shared" si="1"/>
        <v>-6.659880944806208E+50</v>
      </c>
      <c r="S50" s="67">
        <f t="shared" si="11"/>
        <v>0</v>
      </c>
      <c r="T50" s="67">
        <f t="shared" si="2"/>
        <v>0</v>
      </c>
      <c r="U50" s="67">
        <f t="shared" si="3"/>
        <v>0</v>
      </c>
      <c r="V50" s="67">
        <f t="shared" si="12"/>
        <v>441.11561135145917</v>
      </c>
      <c r="W50" s="67">
        <f t="shared" si="14"/>
        <v>-0.32702410698929635</v>
      </c>
    </row>
    <row r="51" spans="6:23" ht="15" x14ac:dyDescent="0.25">
      <c r="F51" s="67">
        <v>-131</v>
      </c>
      <c r="G51" s="67">
        <v>386.76</v>
      </c>
      <c r="H51" s="67">
        <f t="shared" si="4"/>
        <v>3.8675999999999999E-4</v>
      </c>
      <c r="I51" s="67">
        <f t="shared" si="5"/>
        <v>-2.1299999999999955</v>
      </c>
      <c r="J51" s="67">
        <f t="shared" si="6"/>
        <v>2.1300000000000355E-6</v>
      </c>
      <c r="K51" s="67">
        <f t="shared" si="7"/>
        <v>2.5874415515599591</v>
      </c>
      <c r="L51" s="67">
        <v>1.5880000000000001</v>
      </c>
      <c r="M51" s="67">
        <f t="shared" si="8"/>
        <v>158800</v>
      </c>
      <c r="N51" s="67">
        <f t="shared" si="13"/>
        <v>1.2920115121519817</v>
      </c>
      <c r="O51" s="67">
        <f t="shared" si="0"/>
        <v>129201.15121519817</v>
      </c>
      <c r="P51" s="67">
        <f t="shared" si="9"/>
        <v>1.5996448673563617</v>
      </c>
      <c r="Q51" s="67">
        <f t="shared" si="10"/>
        <v>159964.48673563616</v>
      </c>
      <c r="R51" s="67">
        <f t="shared" si="1"/>
        <v>-3.9257300569298862E+49</v>
      </c>
      <c r="S51" s="67">
        <f t="shared" si="11"/>
        <v>0</v>
      </c>
      <c r="T51" s="67">
        <f t="shared" si="2"/>
        <v>0</v>
      </c>
      <c r="U51" s="67">
        <f t="shared" si="3"/>
        <v>0</v>
      </c>
      <c r="V51" s="67">
        <f t="shared" si="12"/>
        <v>437.78672015388088</v>
      </c>
      <c r="W51" s="67">
        <f t="shared" si="14"/>
        <v>-0.33265618808966435</v>
      </c>
    </row>
    <row r="52" spans="6:23" ht="15" x14ac:dyDescent="0.25">
      <c r="F52" s="67">
        <v>-130</v>
      </c>
      <c r="G52" s="67">
        <v>384.63</v>
      </c>
      <c r="H52" s="67">
        <f t="shared" si="4"/>
        <v>3.8462999999999995E-4</v>
      </c>
      <c r="I52" s="67">
        <f t="shared" si="5"/>
        <v>-2.1599999999999682</v>
      </c>
      <c r="J52" s="67">
        <f t="shared" si="6"/>
        <v>2.1599999999999658E-6</v>
      </c>
      <c r="K52" s="67">
        <f t="shared" si="7"/>
        <v>2.5850431549059416</v>
      </c>
      <c r="L52" s="67">
        <v>1.5860000000000001</v>
      </c>
      <c r="M52" s="67">
        <f t="shared" si="8"/>
        <v>158600</v>
      </c>
      <c r="N52" s="67">
        <f t="shared" si="13"/>
        <v>1.3014858841179147</v>
      </c>
      <c r="O52" s="67">
        <f t="shared" si="0"/>
        <v>130148.58841179147</v>
      </c>
      <c r="P52" s="67">
        <f t="shared" si="9"/>
        <v>1.5978608230401425</v>
      </c>
      <c r="Q52" s="67">
        <f t="shared" si="10"/>
        <v>159786.08230401424</v>
      </c>
      <c r="R52" s="67">
        <f t="shared" si="1"/>
        <v>-2.4230734274736363E+48</v>
      </c>
      <c r="S52" s="67">
        <f t="shared" si="11"/>
        <v>0</v>
      </c>
      <c r="T52" s="67">
        <f t="shared" si="2"/>
        <v>0</v>
      </c>
      <c r="U52" s="67">
        <f t="shared" si="3"/>
        <v>0</v>
      </c>
      <c r="V52" s="67">
        <f t="shared" si="12"/>
        <v>435.53644889219254</v>
      </c>
      <c r="W52" s="67">
        <f t="shared" si="14"/>
        <v>-0.34072435674690432</v>
      </c>
    </row>
    <row r="53" spans="6:23" ht="15" x14ac:dyDescent="0.25">
      <c r="F53" s="67">
        <v>-129</v>
      </c>
      <c r="G53" s="67">
        <v>382.47</v>
      </c>
      <c r="H53" s="67">
        <f t="shared" si="4"/>
        <v>3.8246999999999999E-4</v>
      </c>
      <c r="I53" s="67">
        <f t="shared" si="5"/>
        <v>-2.2100000000000364</v>
      </c>
      <c r="J53" s="67">
        <f t="shared" si="6"/>
        <v>2.2099999999999941E-6</v>
      </c>
      <c r="K53" s="67">
        <f t="shared" si="7"/>
        <v>2.5825973758414835</v>
      </c>
      <c r="L53" s="67">
        <v>1.58</v>
      </c>
      <c r="M53" s="67">
        <f t="shared" si="8"/>
        <v>158000</v>
      </c>
      <c r="N53" s="67">
        <f t="shared" si="13"/>
        <v>1.3112189823277292</v>
      </c>
      <c r="O53" s="67">
        <f t="shared" si="0"/>
        <v>131121.89823277292</v>
      </c>
      <c r="P53" s="67">
        <f t="shared" si="9"/>
        <v>1.5921600530367854</v>
      </c>
      <c r="Q53" s="67">
        <f t="shared" si="10"/>
        <v>159216.00530367854</v>
      </c>
      <c r="R53" s="67">
        <f t="shared" si="1"/>
        <v>-1.5654565600002183E+47</v>
      </c>
      <c r="S53" s="67">
        <f t="shared" si="11"/>
        <v>0</v>
      </c>
      <c r="T53" s="67">
        <f t="shared" si="2"/>
        <v>0</v>
      </c>
      <c r="U53" s="67">
        <f t="shared" si="3"/>
        <v>0</v>
      </c>
      <c r="V53" s="67">
        <f t="shared" si="12"/>
        <v>432.6547548874168</v>
      </c>
      <c r="W53" s="67">
        <f t="shared" si="14"/>
        <v>-0.34513793777666563</v>
      </c>
    </row>
    <row r="54" spans="6:23" ht="15" x14ac:dyDescent="0.25">
      <c r="F54" s="67">
        <v>-128</v>
      </c>
      <c r="G54" s="67">
        <v>380.26</v>
      </c>
      <c r="H54" s="67">
        <f t="shared" si="4"/>
        <v>3.8025999999999999E-4</v>
      </c>
      <c r="I54" s="67">
        <f t="shared" si="5"/>
        <v>-2.25</v>
      </c>
      <c r="J54" s="67">
        <f t="shared" si="6"/>
        <v>2.2500000000000276E-6</v>
      </c>
      <c r="K54" s="67">
        <f t="shared" si="7"/>
        <v>2.5800806438630075</v>
      </c>
      <c r="L54" s="67">
        <v>1.583</v>
      </c>
      <c r="M54" s="67">
        <f t="shared" si="8"/>
        <v>158300</v>
      </c>
      <c r="N54" s="67">
        <f t="shared" si="13"/>
        <v>1.3213104331935177</v>
      </c>
      <c r="O54" s="67">
        <f t="shared" si="0"/>
        <v>132131.04331935177</v>
      </c>
      <c r="P54" s="67">
        <f t="shared" si="9"/>
        <v>1.5954777623317311</v>
      </c>
      <c r="Q54" s="67">
        <f t="shared" si="10"/>
        <v>159547.77623317309</v>
      </c>
      <c r="R54" s="67">
        <f t="shared" si="1"/>
        <v>-1.0582295887020138E+46</v>
      </c>
      <c r="S54" s="67">
        <f t="shared" si="11"/>
        <v>0</v>
      </c>
      <c r="T54" s="67">
        <f t="shared" si="2"/>
        <v>0</v>
      </c>
      <c r="U54" s="67">
        <f t="shared" si="3"/>
        <v>0</v>
      </c>
      <c r="V54" s="67">
        <f t="shared" si="12"/>
        <v>428.69012210887553</v>
      </c>
      <c r="W54" s="67">
        <f t="shared" si="14"/>
        <v>-0.3518673717211353</v>
      </c>
    </row>
    <row r="55" spans="6:23" ht="15" x14ac:dyDescent="0.25">
      <c r="F55" s="67">
        <v>-127</v>
      </c>
      <c r="G55" s="67">
        <v>378.01</v>
      </c>
      <c r="H55" s="67">
        <f t="shared" si="4"/>
        <v>3.7800999999999997E-4</v>
      </c>
      <c r="I55" s="67">
        <f t="shared" si="5"/>
        <v>-2.2899999999999636</v>
      </c>
      <c r="J55" s="67">
        <f t="shared" si="6"/>
        <v>2.2899999999999527E-6</v>
      </c>
      <c r="K55" s="67">
        <f t="shared" si="7"/>
        <v>2.5775032889572613</v>
      </c>
      <c r="L55" s="67">
        <v>1.58</v>
      </c>
      <c r="M55" s="67">
        <f t="shared" si="8"/>
        <v>158000</v>
      </c>
      <c r="N55" s="67">
        <f t="shared" si="13"/>
        <v>1.3317254663911327</v>
      </c>
      <c r="O55" s="67">
        <f t="shared" si="0"/>
        <v>133172.54663911328</v>
      </c>
      <c r="P55" s="67">
        <f t="shared" si="9"/>
        <v>1.5927530715322389</v>
      </c>
      <c r="Q55" s="67">
        <f t="shared" si="10"/>
        <v>159275.30715322387</v>
      </c>
      <c r="R55" s="67">
        <f t="shared" si="1"/>
        <v>-7.4820282495153229E+44</v>
      </c>
      <c r="S55" s="67">
        <f t="shared" si="11"/>
        <v>0</v>
      </c>
      <c r="T55" s="67">
        <f t="shared" si="2"/>
        <v>0</v>
      </c>
      <c r="U55" s="67">
        <f t="shared" si="3"/>
        <v>0</v>
      </c>
      <c r="V55" s="67">
        <f t="shared" si="12"/>
        <v>427.10118527022024</v>
      </c>
      <c r="W55" s="67">
        <f t="shared" si="14"/>
        <v>-0.35898249652463943</v>
      </c>
    </row>
    <row r="56" spans="6:23" ht="15" x14ac:dyDescent="0.25">
      <c r="F56" s="67">
        <v>-126</v>
      </c>
      <c r="G56" s="67">
        <v>375.72</v>
      </c>
      <c r="H56" s="67">
        <f t="shared" si="4"/>
        <v>3.7572000000000001E-4</v>
      </c>
      <c r="I56" s="67">
        <f t="shared" si="5"/>
        <v>-2.3300000000000409</v>
      </c>
      <c r="J56" s="67">
        <f t="shared" si="6"/>
        <v>2.3300000000000404E-6</v>
      </c>
      <c r="K56" s="67">
        <f t="shared" si="7"/>
        <v>2.5748643136645399</v>
      </c>
      <c r="L56" s="67">
        <v>1.5780000000000001</v>
      </c>
      <c r="M56" s="67">
        <f t="shared" si="8"/>
        <v>157800</v>
      </c>
      <c r="N56" s="67">
        <f t="shared" si="13"/>
        <v>1.3424745740709998</v>
      </c>
      <c r="O56" s="67">
        <f t="shared" si="0"/>
        <v>134247.45740709998</v>
      </c>
      <c r="P56" s="67">
        <f t="shared" si="9"/>
        <v>1.5910405803761227</v>
      </c>
      <c r="Q56" s="67">
        <f t="shared" si="10"/>
        <v>159104.05803761227</v>
      </c>
      <c r="R56" s="67">
        <f t="shared" si="1"/>
        <v>-5.5308958423556836E+43</v>
      </c>
      <c r="S56" s="67">
        <f t="shared" si="11"/>
        <v>0</v>
      </c>
      <c r="T56" s="67">
        <f t="shared" si="2"/>
        <v>0</v>
      </c>
      <c r="U56" s="67">
        <f t="shared" si="3"/>
        <v>0</v>
      </c>
      <c r="V56" s="67">
        <f t="shared" si="12"/>
        <v>423.84895585717356</v>
      </c>
      <c r="W56" s="67">
        <f t="shared" si="14"/>
        <v>-0.36474045338087685</v>
      </c>
    </row>
    <row r="57" spans="6:23" ht="15" x14ac:dyDescent="0.25">
      <c r="F57" s="67">
        <v>-125</v>
      </c>
      <c r="G57" s="67">
        <v>373.39</v>
      </c>
      <c r="H57" s="67">
        <f t="shared" si="4"/>
        <v>3.7338999999999997E-4</v>
      </c>
      <c r="I57" s="67">
        <f t="shared" si="5"/>
        <v>-2.3700000000000045</v>
      </c>
      <c r="J57" s="67">
        <f t="shared" si="6"/>
        <v>2.3700000000000197E-6</v>
      </c>
      <c r="K57" s="67">
        <f t="shared" si="7"/>
        <v>2.5721626826463373</v>
      </c>
      <c r="L57" s="67">
        <v>1.5760000000000001</v>
      </c>
      <c r="M57" s="67">
        <f t="shared" si="8"/>
        <v>157600</v>
      </c>
      <c r="N57" s="67">
        <f t="shared" si="13"/>
        <v>1.3535687740621747</v>
      </c>
      <c r="O57" s="67">
        <f t="shared" si="0"/>
        <v>135356.87740621748</v>
      </c>
      <c r="P57" s="67">
        <f t="shared" si="9"/>
        <v>1.5893325812397587</v>
      </c>
      <c r="Q57" s="67">
        <f t="shared" si="10"/>
        <v>158933.25812397586</v>
      </c>
      <c r="R57" s="67">
        <f t="shared" si="1"/>
        <v>-4.2731136053542203E+42</v>
      </c>
      <c r="S57" s="67">
        <f t="shared" si="11"/>
        <v>0</v>
      </c>
      <c r="T57" s="67">
        <f t="shared" si="2"/>
        <v>0</v>
      </c>
      <c r="U57" s="67">
        <f t="shared" si="3"/>
        <v>0</v>
      </c>
      <c r="V57" s="67">
        <f t="shared" si="12"/>
        <v>420.82830975251443</v>
      </c>
      <c r="W57" s="67">
        <f t="shared" si="14"/>
        <v>-0.37071245522764307</v>
      </c>
    </row>
    <row r="58" spans="6:23" ht="15" x14ac:dyDescent="0.25">
      <c r="F58" s="67">
        <v>-124</v>
      </c>
      <c r="G58" s="67">
        <v>371.02</v>
      </c>
      <c r="H58" s="67">
        <f t="shared" si="4"/>
        <v>3.7101999999999995E-4</v>
      </c>
      <c r="I58" s="67">
        <f t="shared" si="5"/>
        <v>-2.4099999999999682</v>
      </c>
      <c r="J58" s="67">
        <f t="shared" si="6"/>
        <v>2.4099999999999447E-6</v>
      </c>
      <c r="K58" s="67">
        <f t="shared" si="7"/>
        <v>2.5693973210854648</v>
      </c>
      <c r="L58" s="67">
        <v>1.577</v>
      </c>
      <c r="M58" s="67">
        <f t="shared" si="8"/>
        <v>157700</v>
      </c>
      <c r="N58" s="67">
        <f t="shared" si="13"/>
        <v>1.3650196405874186</v>
      </c>
      <c r="O58" s="67">
        <f t="shared" si="0"/>
        <v>136501.96405874187</v>
      </c>
      <c r="P58" s="67">
        <f t="shared" si="9"/>
        <v>1.5906552332326254</v>
      </c>
      <c r="Q58" s="67">
        <f t="shared" si="10"/>
        <v>159065.52332326252</v>
      </c>
      <c r="R58" s="67">
        <f t="shared" si="1"/>
        <v>-3.4490727194345291E+41</v>
      </c>
      <c r="S58" s="67">
        <f t="shared" si="11"/>
        <v>0</v>
      </c>
      <c r="T58" s="67">
        <f t="shared" si="2"/>
        <v>0</v>
      </c>
      <c r="U58" s="67">
        <f t="shared" si="3"/>
        <v>0</v>
      </c>
      <c r="V58" s="67">
        <f t="shared" si="12"/>
        <v>417.76961175386106</v>
      </c>
      <c r="W58" s="67">
        <f t="shared" si="14"/>
        <v>-0.37667182175382347</v>
      </c>
    </row>
    <row r="59" spans="6:23" ht="15" x14ac:dyDescent="0.25">
      <c r="F59" s="67">
        <v>-123</v>
      </c>
      <c r="G59" s="67">
        <v>368.61</v>
      </c>
      <c r="H59" s="67">
        <f t="shared" si="4"/>
        <v>3.6861000000000001E-4</v>
      </c>
      <c r="I59" s="67">
        <f t="shared" si="5"/>
        <v>-2.4499999999999886</v>
      </c>
      <c r="J59" s="67">
        <f t="shared" si="6"/>
        <v>2.4499999999999782E-6</v>
      </c>
      <c r="K59" s="67">
        <f t="shared" si="7"/>
        <v>2.5665671129934964</v>
      </c>
      <c r="L59" s="67">
        <v>1.5820000000000001</v>
      </c>
      <c r="M59" s="67">
        <f t="shared" si="8"/>
        <v>158200</v>
      </c>
      <c r="N59" s="67">
        <f t="shared" si="13"/>
        <v>1.3768393372008207</v>
      </c>
      <c r="O59" s="67">
        <f t="shared" si="0"/>
        <v>137683.93372008207</v>
      </c>
      <c r="P59" s="67">
        <f t="shared" si="9"/>
        <v>1.5960194136695303</v>
      </c>
      <c r="Q59" s="67">
        <f t="shared" si="10"/>
        <v>159601.94136695302</v>
      </c>
      <c r="R59" s="67">
        <f t="shared" si="1"/>
        <v>-2.9074037432014333E+40</v>
      </c>
      <c r="S59" s="67">
        <f t="shared" si="11"/>
        <v>0</v>
      </c>
      <c r="T59" s="67">
        <f t="shared" si="2"/>
        <v>0</v>
      </c>
      <c r="U59" s="67">
        <f t="shared" si="3"/>
        <v>0</v>
      </c>
      <c r="V59" s="67">
        <f t="shared" si="12"/>
        <v>415.46338682061952</v>
      </c>
      <c r="W59" s="67">
        <f t="shared" si="14"/>
        <v>-0.38334791120905759</v>
      </c>
    </row>
    <row r="60" spans="6:23" ht="15" x14ac:dyDescent="0.25">
      <c r="F60" s="67">
        <v>-122</v>
      </c>
      <c r="G60" s="67">
        <v>366.16</v>
      </c>
      <c r="H60" s="67">
        <f t="shared" si="4"/>
        <v>3.6616000000000003E-4</v>
      </c>
      <c r="I60" s="67">
        <f t="shared" si="5"/>
        <v>-2.5</v>
      </c>
      <c r="J60" s="67">
        <f t="shared" si="6"/>
        <v>2.5000000000000066E-6</v>
      </c>
      <c r="K60" s="67">
        <f t="shared" si="7"/>
        <v>2.5636708994192432</v>
      </c>
      <c r="L60" s="67">
        <v>1.607</v>
      </c>
      <c r="M60" s="67">
        <f t="shared" si="8"/>
        <v>160700</v>
      </c>
      <c r="N60" s="67">
        <f t="shared" si="13"/>
        <v>1.3890406521342595</v>
      </c>
      <c r="O60" s="67">
        <f t="shared" si="0"/>
        <v>138904.06521342596</v>
      </c>
      <c r="P60" s="67">
        <f t="shared" si="9"/>
        <v>1.6216319212128552</v>
      </c>
      <c r="Q60" s="67">
        <f t="shared" si="10"/>
        <v>162163.19212128551</v>
      </c>
      <c r="R60" s="67">
        <f t="shared" si="1"/>
        <v>-2.5585243319510235E+39</v>
      </c>
      <c r="S60" s="67">
        <f t="shared" si="11"/>
        <v>0</v>
      </c>
      <c r="T60" s="67">
        <f t="shared" si="2"/>
        <v>0</v>
      </c>
      <c r="U60" s="67">
        <f t="shared" si="3"/>
        <v>0</v>
      </c>
      <c r="V60" s="67">
        <f t="shared" si="12"/>
        <v>414.1566700365878</v>
      </c>
      <c r="W60" s="67">
        <f t="shared" si="14"/>
        <v>-0.39102475634903305</v>
      </c>
    </row>
    <row r="61" spans="6:23" ht="15" x14ac:dyDescent="0.25">
      <c r="F61" s="67">
        <v>-121</v>
      </c>
      <c r="G61" s="67">
        <v>363.66</v>
      </c>
      <c r="H61" s="67">
        <f t="shared" si="4"/>
        <v>3.6366000000000002E-4</v>
      </c>
      <c r="I61" s="67">
        <f t="shared" si="5"/>
        <v>-2.5300000000000296</v>
      </c>
      <c r="J61" s="67">
        <f t="shared" si="6"/>
        <v>2.5300000000000452E-6</v>
      </c>
      <c r="K61" s="67">
        <f t="shared" si="7"/>
        <v>2.5606955343936537</v>
      </c>
      <c r="L61" s="67">
        <v>1.6419999999999999</v>
      </c>
      <c r="M61" s="67">
        <f t="shared" si="8"/>
        <v>164200</v>
      </c>
      <c r="N61" s="67">
        <f t="shared" si="13"/>
        <v>1.4016880282285231</v>
      </c>
      <c r="O61" s="67">
        <f t="shared" si="0"/>
        <v>140168.8028228523</v>
      </c>
      <c r="P61" s="67">
        <f t="shared" si="9"/>
        <v>1.6572363266406567</v>
      </c>
      <c r="Q61" s="67">
        <f t="shared" si="10"/>
        <v>165723.63266406566</v>
      </c>
      <c r="R61" s="67">
        <f t="shared" si="1"/>
        <v>-2.3495846682005011E+38</v>
      </c>
      <c r="S61" s="67">
        <f t="shared" si="11"/>
        <v>0</v>
      </c>
      <c r="T61" s="67">
        <f t="shared" si="2"/>
        <v>0</v>
      </c>
      <c r="U61" s="67">
        <f t="shared" si="3"/>
        <v>0</v>
      </c>
      <c r="V61" s="67">
        <f t="shared" si="12"/>
        <v>418.00604416367008</v>
      </c>
      <c r="W61" s="67">
        <f t="shared" si="14"/>
        <v>-0.40540798030321373</v>
      </c>
    </row>
    <row r="62" spans="6:23" ht="15" x14ac:dyDescent="0.25">
      <c r="F62" s="67">
        <v>-120</v>
      </c>
      <c r="G62" s="67">
        <v>361.13</v>
      </c>
      <c r="H62" s="67">
        <f t="shared" si="4"/>
        <v>3.6112999999999998E-4</v>
      </c>
      <c r="I62" s="67">
        <f t="shared" si="5"/>
        <v>-2.5699999999999932</v>
      </c>
      <c r="J62" s="67">
        <f t="shared" si="6"/>
        <v>2.5699999999999703E-6</v>
      </c>
      <c r="K62" s="67">
        <f t="shared" si="7"/>
        <v>2.5576635678875652</v>
      </c>
      <c r="L62" s="67">
        <v>1.6559999999999999</v>
      </c>
      <c r="M62" s="67">
        <f t="shared" si="8"/>
        <v>165600</v>
      </c>
      <c r="N62" s="67">
        <f t="shared" si="13"/>
        <v>1.4146944695478822</v>
      </c>
      <c r="O62" s="67">
        <f t="shared" si="0"/>
        <v>141469.44695478823</v>
      </c>
      <c r="P62" s="67">
        <f t="shared" si="9"/>
        <v>1.6717214675101253</v>
      </c>
      <c r="Q62" s="67">
        <f t="shared" si="10"/>
        <v>167172.14675101251</v>
      </c>
      <c r="R62" s="67">
        <f t="shared" si="1"/>
        <v>-2.2508477468714358E+37</v>
      </c>
      <c r="S62" s="67">
        <f t="shared" si="11"/>
        <v>0</v>
      </c>
      <c r="T62" s="67">
        <f t="shared" si="2"/>
        <v>0</v>
      </c>
      <c r="U62" s="67">
        <f t="shared" si="3"/>
        <v>0</v>
      </c>
      <c r="V62" s="67">
        <f t="shared" si="12"/>
        <v>424.26710074839673</v>
      </c>
      <c r="W62" s="67">
        <f t="shared" si="14"/>
        <v>-0.41928079064009099</v>
      </c>
    </row>
    <row r="63" spans="6:23" ht="15" x14ac:dyDescent="0.25">
      <c r="F63" s="67">
        <v>-119</v>
      </c>
      <c r="G63" s="67">
        <v>358.56</v>
      </c>
      <c r="H63" s="67">
        <f t="shared" si="4"/>
        <v>3.5856000000000001E-4</v>
      </c>
      <c r="I63" s="67">
        <f t="shared" si="5"/>
        <v>-2.6100000000000136</v>
      </c>
      <c r="J63" s="67">
        <f t="shared" si="6"/>
        <v>2.610000000000058E-6</v>
      </c>
      <c r="K63" s="67">
        <f t="shared" si="7"/>
        <v>2.5545618391909861</v>
      </c>
      <c r="L63" s="67">
        <v>1.679</v>
      </c>
      <c r="M63" s="67">
        <f t="shared" si="8"/>
        <v>167900</v>
      </c>
      <c r="N63" s="67">
        <f t="shared" si="13"/>
        <v>1.4281250692699539</v>
      </c>
      <c r="O63" s="67">
        <f t="shared" si="0"/>
        <v>142812.50692699538</v>
      </c>
      <c r="P63" s="67">
        <f t="shared" si="9"/>
        <v>1.6953070419733833</v>
      </c>
      <c r="Q63" s="67">
        <f t="shared" si="10"/>
        <v>169530.70419733832</v>
      </c>
      <c r="R63" s="67">
        <f t="shared" si="1"/>
        <v>-2.2484888589031378E+36</v>
      </c>
      <c r="S63" s="67">
        <f t="shared" si="11"/>
        <v>0</v>
      </c>
      <c r="T63" s="67">
        <f t="shared" si="2"/>
        <v>0</v>
      </c>
      <c r="U63" s="67">
        <f t="shared" si="3"/>
        <v>0</v>
      </c>
      <c r="V63" s="67">
        <f t="shared" si="12"/>
        <v>424.99797895119696</v>
      </c>
      <c r="W63" s="67">
        <f t="shared" si="14"/>
        <v>-0.42963241715010098</v>
      </c>
    </row>
    <row r="64" spans="6:23" ht="15" x14ac:dyDescent="0.25">
      <c r="F64" s="67">
        <v>-118</v>
      </c>
      <c r="G64" s="67">
        <v>355.95</v>
      </c>
      <c r="H64" s="67">
        <f t="shared" si="4"/>
        <v>3.5594999999999995E-4</v>
      </c>
      <c r="I64" s="67">
        <f t="shared" si="5"/>
        <v>-2.6499999999999773</v>
      </c>
      <c r="J64" s="67">
        <f t="shared" si="6"/>
        <v>2.6499999999999289E-6</v>
      </c>
      <c r="K64" s="67">
        <f t="shared" si="7"/>
        <v>2.5513889972730204</v>
      </c>
      <c r="L64" s="67">
        <v>1.663</v>
      </c>
      <c r="M64" s="67">
        <f t="shared" si="8"/>
        <v>166300</v>
      </c>
      <c r="N64" s="67">
        <f t="shared" si="13"/>
        <v>1.4419955251650256</v>
      </c>
      <c r="O64" s="67">
        <f t="shared" si="0"/>
        <v>144199.55251650256</v>
      </c>
      <c r="P64" s="67">
        <f t="shared" si="9"/>
        <v>1.6795226313747504</v>
      </c>
      <c r="Q64" s="67">
        <f t="shared" si="10"/>
        <v>167952.26313747503</v>
      </c>
      <c r="R64" s="67">
        <f t="shared" si="1"/>
        <v>-2.3413217079125504E+35</v>
      </c>
      <c r="S64" s="67">
        <f t="shared" si="11"/>
        <v>0</v>
      </c>
      <c r="T64" s="67">
        <f t="shared" si="2"/>
        <v>0</v>
      </c>
      <c r="U64" s="67">
        <f t="shared" si="3"/>
        <v>0</v>
      </c>
      <c r="V64" s="67">
        <f t="shared" si="12"/>
        <v>427.92689503994899</v>
      </c>
      <c r="W64" s="67">
        <f t="shared" si="14"/>
        <v>-0.44247513795505533</v>
      </c>
    </row>
    <row r="65" spans="6:23" ht="15" x14ac:dyDescent="0.25">
      <c r="F65" s="67">
        <v>-117</v>
      </c>
      <c r="G65" s="67">
        <v>353.3</v>
      </c>
      <c r="H65" s="67">
        <f t="shared" si="4"/>
        <v>3.5330000000000002E-4</v>
      </c>
      <c r="I65" s="67">
        <f t="shared" si="5"/>
        <v>-2.6899999999999977</v>
      </c>
      <c r="J65" s="67">
        <f t="shared" si="6"/>
        <v>2.6900000000000166E-6</v>
      </c>
      <c r="K65" s="67">
        <f t="shared" si="7"/>
        <v>2.5481436374348454</v>
      </c>
      <c r="L65" s="67">
        <v>1.6830000000000001</v>
      </c>
      <c r="M65" s="67">
        <f t="shared" si="8"/>
        <v>168300</v>
      </c>
      <c r="N65" s="67">
        <f t="shared" si="13"/>
        <v>1.4563223805506789</v>
      </c>
      <c r="O65" s="67">
        <f t="shared" si="0"/>
        <v>145632.23805506789</v>
      </c>
      <c r="P65" s="67">
        <f t="shared" si="9"/>
        <v>1.7001044379449937</v>
      </c>
      <c r="Q65" s="67">
        <f t="shared" si="10"/>
        <v>170010.44379449936</v>
      </c>
      <c r="R65" s="67">
        <f t="shared" si="1"/>
        <v>-2.5403485257765892E+34</v>
      </c>
      <c r="S65" s="67">
        <f t="shared" si="11"/>
        <v>0</v>
      </c>
      <c r="T65" s="67">
        <f t="shared" si="2"/>
        <v>0</v>
      </c>
      <c r="U65" s="67">
        <f t="shared" si="3"/>
        <v>0</v>
      </c>
      <c r="V65" s="67">
        <f t="shared" si="12"/>
        <v>420.85668978493658</v>
      </c>
      <c r="W65" s="67">
        <f t="shared" si="14"/>
        <v>-0.44507349731430501</v>
      </c>
    </row>
    <row r="66" spans="6:23" ht="15" x14ac:dyDescent="0.25">
      <c r="F66" s="67">
        <v>-116</v>
      </c>
      <c r="G66" s="67">
        <v>350.61</v>
      </c>
      <c r="H66" s="67">
        <f t="shared" si="4"/>
        <v>3.5061000000000001E-4</v>
      </c>
      <c r="I66" s="67">
        <f t="shared" si="5"/>
        <v>-2.7200000000000273</v>
      </c>
      <c r="J66" s="67">
        <f t="shared" si="6"/>
        <v>2.7200000000000553E-6</v>
      </c>
      <c r="K66" s="67">
        <f t="shared" si="7"/>
        <v>2.5448242987597278</v>
      </c>
      <c r="L66" s="67">
        <v>1.716</v>
      </c>
      <c r="M66" s="67">
        <f t="shared" si="8"/>
        <v>171600</v>
      </c>
      <c r="N66" s="67">
        <f t="shared" si="13"/>
        <v>1.4711230791757737</v>
      </c>
      <c r="O66" s="67">
        <f t="shared" ref="O66:O129" si="15">N66*10^5</f>
        <v>147112.30791757736</v>
      </c>
      <c r="P66" s="67">
        <f t="shared" si="9"/>
        <v>1.7337726079227809</v>
      </c>
      <c r="Q66" s="67">
        <f t="shared" si="10"/>
        <v>173377.26079227807</v>
      </c>
      <c r="R66" s="67">
        <f t="shared" ref="R66:R129" si="16">(1-EXP(-$B$3*((F66-$B$23)/$B$5)^($B$4+1)))</f>
        <v>-2.8709359725891658E+33</v>
      </c>
      <c r="S66" s="67">
        <f t="shared" si="11"/>
        <v>0</v>
      </c>
      <c r="T66" s="67">
        <f t="shared" ref="T66:T129" si="17">S67-S66</f>
        <v>0</v>
      </c>
      <c r="U66" s="67">
        <f t="shared" ref="U66:U129" si="18">($B$10*T66)*($B$11)*($B$14)</f>
        <v>0</v>
      </c>
      <c r="V66" s="67">
        <f t="shared" si="12"/>
        <v>422.84248442457715</v>
      </c>
      <c r="W66" s="67">
        <f t="shared" si="14"/>
        <v>-0.45732809380720285</v>
      </c>
    </row>
    <row r="67" spans="6:23" ht="15" x14ac:dyDescent="0.25">
      <c r="F67" s="67">
        <v>-115</v>
      </c>
      <c r="G67" s="67">
        <v>347.89</v>
      </c>
      <c r="H67" s="67">
        <f t="shared" ref="H67:H130" si="19">G67*10^-6</f>
        <v>3.4788999999999995E-4</v>
      </c>
      <c r="I67" s="67">
        <f t="shared" ref="I67:I130" si="20">G68-G67</f>
        <v>-2.7699999999999818</v>
      </c>
      <c r="J67" s="67">
        <f t="shared" ref="J67:J130" si="21">H67-H68</f>
        <v>2.7699999999999752E-6</v>
      </c>
      <c r="K67" s="67">
        <f t="shared" ref="K67:K130" si="22">LOG(G67)</f>
        <v>2.5414419452545256</v>
      </c>
      <c r="L67" s="67">
        <v>1.7370000000000001</v>
      </c>
      <c r="M67" s="67">
        <f t="shared" ref="M67:M130" si="23">(L67*10^5)</f>
        <v>173700</v>
      </c>
      <c r="N67" s="67">
        <f t="shared" si="13"/>
        <v>1.4863594974114056</v>
      </c>
      <c r="O67" s="67">
        <f t="shared" si="15"/>
        <v>148635.94974114056</v>
      </c>
      <c r="P67" s="67">
        <f t="shared" ref="P67:P130" si="24">Q67*10^-5</f>
        <v>1.755468467953766</v>
      </c>
      <c r="Q67" s="67">
        <f t="shared" ref="Q67:Q130" si="25">(M67*((H67/H68)^$B$1))+((U67*($B$20-1))/H68)</f>
        <v>175546.84679537659</v>
      </c>
      <c r="R67" s="67">
        <f t="shared" si="16"/>
        <v>-3.3782192312255936E+32</v>
      </c>
      <c r="S67" s="67">
        <f t="shared" ref="S67:S130" si="26">IF(R67&lt;0,0,R67)</f>
        <v>0</v>
      </c>
      <c r="T67" s="67">
        <f t="shared" si="17"/>
        <v>0</v>
      </c>
      <c r="U67" s="67">
        <f t="shared" si="18"/>
        <v>0</v>
      </c>
      <c r="V67" s="67">
        <f t="shared" ref="V67:V130" si="27">(Q66*H66)/($B$24*$B$22)</f>
        <v>427.93303450224317</v>
      </c>
      <c r="W67" s="67">
        <f t="shared" si="14"/>
        <v>-0.47158614935500109</v>
      </c>
    </row>
    <row r="68" spans="6:23" ht="15" x14ac:dyDescent="0.25">
      <c r="F68" s="67">
        <v>-114</v>
      </c>
      <c r="G68" s="67">
        <v>345.12</v>
      </c>
      <c r="H68" s="67">
        <f t="shared" si="19"/>
        <v>3.4511999999999998E-4</v>
      </c>
      <c r="I68" s="67">
        <f t="shared" si="20"/>
        <v>-2.8000000000000114</v>
      </c>
      <c r="J68" s="67">
        <f t="shared" si="21"/>
        <v>2.8000000000000138E-6</v>
      </c>
      <c r="K68" s="67">
        <f t="shared" si="22"/>
        <v>2.5379701277584696</v>
      </c>
      <c r="L68" s="67">
        <v>1.7769999999999999</v>
      </c>
      <c r="M68" s="67">
        <f t="shared" si="23"/>
        <v>177700</v>
      </c>
      <c r="N68" s="67">
        <f t="shared" ref="N68:N131" si="28">(N67*((G67/G68)^$B$1))</f>
        <v>1.5021630568505064</v>
      </c>
      <c r="O68" s="67">
        <f t="shared" si="15"/>
        <v>150216.30568505064</v>
      </c>
      <c r="P68" s="67">
        <f t="shared" si="24"/>
        <v>1.7962550785369542</v>
      </c>
      <c r="Q68" s="67">
        <f t="shared" si="25"/>
        <v>179625.5078536954</v>
      </c>
      <c r="R68" s="67">
        <f t="shared" si="16"/>
        <v>-4.1373513427856363E+31</v>
      </c>
      <c r="S68" s="67">
        <f t="shared" si="26"/>
        <v>0</v>
      </c>
      <c r="T68" s="67">
        <f t="shared" si="17"/>
        <v>0</v>
      </c>
      <c r="U68" s="67">
        <f t="shared" si="18"/>
        <v>0</v>
      </c>
      <c r="V68" s="67">
        <f t="shared" si="27"/>
        <v>429.9266390540464</v>
      </c>
      <c r="W68" s="67">
        <f t="shared" ref="W68:W131" si="29">(Q67*I67)*10^-6</f>
        <v>-0.48626476562318993</v>
      </c>
    </row>
    <row r="69" spans="6:23" ht="15" x14ac:dyDescent="0.25">
      <c r="F69" s="67">
        <v>-113</v>
      </c>
      <c r="G69" s="67">
        <v>342.32</v>
      </c>
      <c r="H69" s="67">
        <f t="shared" si="19"/>
        <v>3.4231999999999996E-4</v>
      </c>
      <c r="I69" s="67">
        <f t="shared" si="20"/>
        <v>-2.8299999999999841</v>
      </c>
      <c r="J69" s="67">
        <f t="shared" si="21"/>
        <v>2.8299999999999441E-6</v>
      </c>
      <c r="K69" s="67">
        <f t="shared" si="22"/>
        <v>2.5344322734758764</v>
      </c>
      <c r="L69" s="67">
        <v>1.8009999999999999</v>
      </c>
      <c r="M69" s="67">
        <f t="shared" si="23"/>
        <v>180100</v>
      </c>
      <c r="N69" s="67">
        <f t="shared" si="28"/>
        <v>1.5184400785921877</v>
      </c>
      <c r="O69" s="67">
        <f t="shared" si="15"/>
        <v>151844.00785921878</v>
      </c>
      <c r="P69" s="67">
        <f t="shared" si="24"/>
        <v>1.8208891487512167</v>
      </c>
      <c r="Q69" s="67">
        <f t="shared" si="25"/>
        <v>182088.91487512164</v>
      </c>
      <c r="R69" s="67">
        <f t="shared" si="16"/>
        <v>-5.2718537645629579E+30</v>
      </c>
      <c r="S69" s="67">
        <f t="shared" si="26"/>
        <v>0</v>
      </c>
      <c r="T69" s="67">
        <f t="shared" si="17"/>
        <v>0</v>
      </c>
      <c r="U69" s="67">
        <f t="shared" si="18"/>
        <v>0</v>
      </c>
      <c r="V69" s="67">
        <f t="shared" si="27"/>
        <v>436.41283436922652</v>
      </c>
      <c r="W69" s="67">
        <f t="shared" si="29"/>
        <v>-0.50295142199034915</v>
      </c>
    </row>
    <row r="70" spans="6:23" ht="15" x14ac:dyDescent="0.25">
      <c r="F70" s="67">
        <v>-112</v>
      </c>
      <c r="G70" s="67">
        <v>339.49</v>
      </c>
      <c r="H70" s="67">
        <f t="shared" si="19"/>
        <v>3.3949000000000002E-4</v>
      </c>
      <c r="I70" s="67">
        <f t="shared" si="20"/>
        <v>-2.8799999999999955</v>
      </c>
      <c r="J70" s="67">
        <f t="shared" si="21"/>
        <v>2.8800000000000266E-6</v>
      </c>
      <c r="K70" s="67">
        <f t="shared" si="22"/>
        <v>2.5308269862489765</v>
      </c>
      <c r="L70" s="67">
        <v>1.8149999999999999</v>
      </c>
      <c r="M70" s="67">
        <f t="shared" si="23"/>
        <v>181500</v>
      </c>
      <c r="N70" s="67">
        <f t="shared" si="28"/>
        <v>1.535208807405585</v>
      </c>
      <c r="O70" s="67">
        <f t="shared" si="15"/>
        <v>153520.8807405585</v>
      </c>
      <c r="P70" s="67">
        <f t="shared" si="24"/>
        <v>1.8355731351230224</v>
      </c>
      <c r="Q70" s="67">
        <f t="shared" si="25"/>
        <v>183557.31351230224</v>
      </c>
      <c r="R70" s="67">
        <f t="shared" si="16"/>
        <v>-6.9862933337839646E+29</v>
      </c>
      <c r="S70" s="67">
        <f t="shared" si="26"/>
        <v>0</v>
      </c>
      <c r="T70" s="67">
        <f t="shared" si="17"/>
        <v>0</v>
      </c>
      <c r="U70" s="67">
        <f t="shared" si="18"/>
        <v>0</v>
      </c>
      <c r="V70" s="67">
        <f t="shared" si="27"/>
        <v>438.80862846896179</v>
      </c>
      <c r="W70" s="67">
        <f t="shared" si="29"/>
        <v>-0.51531162909659134</v>
      </c>
    </row>
    <row r="71" spans="6:23" ht="15" x14ac:dyDescent="0.25">
      <c r="F71" s="67">
        <v>-111</v>
      </c>
      <c r="G71" s="67">
        <v>336.61</v>
      </c>
      <c r="H71" s="67">
        <f t="shared" si="19"/>
        <v>3.3660999999999999E-4</v>
      </c>
      <c r="I71" s="67">
        <f t="shared" si="20"/>
        <v>-2.9000000000000341</v>
      </c>
      <c r="J71" s="67">
        <f t="shared" si="21"/>
        <v>2.9000000000000163E-6</v>
      </c>
      <c r="K71" s="67">
        <f t="shared" si="22"/>
        <v>2.5271270138391762</v>
      </c>
      <c r="L71" s="67">
        <v>1.8169999999999999</v>
      </c>
      <c r="M71" s="67">
        <f t="shared" si="23"/>
        <v>181700</v>
      </c>
      <c r="N71" s="67">
        <f t="shared" si="28"/>
        <v>1.5526104923845432</v>
      </c>
      <c r="O71" s="67">
        <f t="shared" si="15"/>
        <v>155261.04923845432</v>
      </c>
      <c r="P71" s="67">
        <f t="shared" si="24"/>
        <v>1.8379195071440029</v>
      </c>
      <c r="Q71" s="67">
        <f t="shared" si="25"/>
        <v>183791.95071440027</v>
      </c>
      <c r="R71" s="67">
        <f t="shared" si="16"/>
        <v>-9.6251812621549574E+28</v>
      </c>
      <c r="S71" s="67">
        <f t="shared" si="26"/>
        <v>0</v>
      </c>
      <c r="T71" s="67">
        <f t="shared" si="17"/>
        <v>0</v>
      </c>
      <c r="U71" s="67">
        <f t="shared" si="18"/>
        <v>0</v>
      </c>
      <c r="V71" s="67">
        <f t="shared" si="27"/>
        <v>438.69032505766222</v>
      </c>
      <c r="W71" s="67">
        <f t="shared" si="29"/>
        <v>-0.52864506291542956</v>
      </c>
    </row>
    <row r="72" spans="6:23" ht="15" x14ac:dyDescent="0.25">
      <c r="F72" s="67">
        <v>-110</v>
      </c>
      <c r="G72" s="67">
        <v>333.71</v>
      </c>
      <c r="H72" s="67">
        <f t="shared" si="19"/>
        <v>3.3370999999999997E-4</v>
      </c>
      <c r="I72" s="67">
        <f t="shared" si="20"/>
        <v>-2.9499999999999886</v>
      </c>
      <c r="J72" s="67">
        <f t="shared" si="21"/>
        <v>2.9499999999999904E-6</v>
      </c>
      <c r="K72" s="67">
        <f t="shared" si="22"/>
        <v>2.5233692209782803</v>
      </c>
      <c r="L72" s="67">
        <v>1.84</v>
      </c>
      <c r="M72" s="67">
        <f t="shared" si="23"/>
        <v>184000</v>
      </c>
      <c r="N72" s="67">
        <f t="shared" si="28"/>
        <v>1.5704860269400156</v>
      </c>
      <c r="O72" s="67">
        <f t="shared" si="15"/>
        <v>157048.60269400157</v>
      </c>
      <c r="P72" s="67">
        <f t="shared" si="24"/>
        <v>1.861742553771444</v>
      </c>
      <c r="Q72" s="67">
        <f t="shared" si="25"/>
        <v>186174.25537714438</v>
      </c>
      <c r="R72" s="67">
        <f t="shared" si="16"/>
        <v>-1.3781160355077939E+28</v>
      </c>
      <c r="S72" s="67">
        <f t="shared" si="26"/>
        <v>0</v>
      </c>
      <c r="T72" s="67">
        <f t="shared" si="17"/>
        <v>0</v>
      </c>
      <c r="U72" s="67">
        <f t="shared" si="18"/>
        <v>0</v>
      </c>
      <c r="V72" s="67">
        <f t="shared" si="27"/>
        <v>435.52478847510241</v>
      </c>
      <c r="W72" s="67">
        <f t="shared" si="29"/>
        <v>-0.53299665707176702</v>
      </c>
    </row>
    <row r="73" spans="6:23" ht="15" x14ac:dyDescent="0.25">
      <c r="F73" s="67">
        <v>-109</v>
      </c>
      <c r="G73" s="67">
        <v>330.76</v>
      </c>
      <c r="H73" s="67">
        <f t="shared" si="19"/>
        <v>3.3075999999999998E-4</v>
      </c>
      <c r="I73" s="67">
        <f t="shared" si="20"/>
        <v>-2.9699999999999704</v>
      </c>
      <c r="J73" s="67">
        <f t="shared" si="21"/>
        <v>2.96999999999998E-6</v>
      </c>
      <c r="K73" s="67">
        <f t="shared" si="22"/>
        <v>2.5195129832576257</v>
      </c>
      <c r="L73" s="67">
        <v>1.873</v>
      </c>
      <c r="M73" s="67">
        <f t="shared" si="23"/>
        <v>187300</v>
      </c>
      <c r="N73" s="67">
        <f t="shared" si="28"/>
        <v>1.5890438404661267</v>
      </c>
      <c r="O73" s="67">
        <f t="shared" si="15"/>
        <v>158904.38404661266</v>
      </c>
      <c r="P73" s="67">
        <f t="shared" si="24"/>
        <v>1.895484959852785</v>
      </c>
      <c r="Q73" s="67">
        <f t="shared" si="25"/>
        <v>189548.49598527848</v>
      </c>
      <c r="R73" s="67">
        <f t="shared" si="16"/>
        <v>-2.0498097461727445E+27</v>
      </c>
      <c r="S73" s="67">
        <f t="shared" si="26"/>
        <v>0</v>
      </c>
      <c r="T73" s="67">
        <f t="shared" si="17"/>
        <v>0</v>
      </c>
      <c r="U73" s="67">
        <f t="shared" si="18"/>
        <v>0</v>
      </c>
      <c r="V73" s="67">
        <f t="shared" si="27"/>
        <v>437.36922777975371</v>
      </c>
      <c r="W73" s="67">
        <f t="shared" si="29"/>
        <v>-0.54921405336257378</v>
      </c>
    </row>
    <row r="74" spans="6:23" ht="15" x14ac:dyDescent="0.25">
      <c r="F74" s="67">
        <v>-108</v>
      </c>
      <c r="G74" s="67">
        <v>327.79</v>
      </c>
      <c r="H74" s="67">
        <f t="shared" si="19"/>
        <v>3.2779E-4</v>
      </c>
      <c r="I74" s="67">
        <f t="shared" si="20"/>
        <v>-3.0200000000000387</v>
      </c>
      <c r="J74" s="67">
        <f t="shared" si="21"/>
        <v>3.0200000000000626E-6</v>
      </c>
      <c r="K74" s="67">
        <f t="shared" si="22"/>
        <v>2.5155957002684515</v>
      </c>
      <c r="L74" s="67">
        <v>1.9</v>
      </c>
      <c r="M74" s="67">
        <f t="shared" si="23"/>
        <v>190000</v>
      </c>
      <c r="N74" s="67">
        <f t="shared" si="28"/>
        <v>1.6081199680460496</v>
      </c>
      <c r="O74" s="67">
        <f t="shared" si="15"/>
        <v>160811.99680460498</v>
      </c>
      <c r="P74" s="67">
        <f t="shared" si="24"/>
        <v>1.9234096458134577</v>
      </c>
      <c r="Q74" s="67">
        <f t="shared" si="25"/>
        <v>192340.96458134576</v>
      </c>
      <c r="R74" s="67">
        <f t="shared" si="16"/>
        <v>-3.1661271321711304E+26</v>
      </c>
      <c r="S74" s="67">
        <f t="shared" si="26"/>
        <v>0</v>
      </c>
      <c r="T74" s="67">
        <f t="shared" si="17"/>
        <v>0</v>
      </c>
      <c r="U74" s="67">
        <f t="shared" si="18"/>
        <v>0</v>
      </c>
      <c r="V74" s="67">
        <f t="shared" si="27"/>
        <v>441.35972812109713</v>
      </c>
      <c r="W74" s="67">
        <f t="shared" si="29"/>
        <v>-0.56295903307627149</v>
      </c>
    </row>
    <row r="75" spans="6:23" ht="15" x14ac:dyDescent="0.25">
      <c r="F75" s="67">
        <v>-107</v>
      </c>
      <c r="G75" s="67">
        <v>324.77</v>
      </c>
      <c r="H75" s="67">
        <f t="shared" si="19"/>
        <v>3.2476999999999994E-4</v>
      </c>
      <c r="I75" s="67">
        <f t="shared" si="20"/>
        <v>-3.0399999999999636</v>
      </c>
      <c r="J75" s="67">
        <f t="shared" si="21"/>
        <v>3.0399999999999438E-6</v>
      </c>
      <c r="K75" s="67">
        <f t="shared" si="22"/>
        <v>2.511575905309916</v>
      </c>
      <c r="L75" s="67">
        <v>1.9359999999999999</v>
      </c>
      <c r="M75" s="67">
        <f t="shared" si="23"/>
        <v>193600</v>
      </c>
      <c r="N75" s="67">
        <f t="shared" si="28"/>
        <v>1.6279333990342111</v>
      </c>
      <c r="O75" s="67">
        <f t="shared" si="15"/>
        <v>162793.33990342112</v>
      </c>
      <c r="P75" s="67">
        <f t="shared" si="24"/>
        <v>1.9602386286237448</v>
      </c>
      <c r="Q75" s="67">
        <f t="shared" si="25"/>
        <v>196023.86286237446</v>
      </c>
      <c r="R75" s="67">
        <f t="shared" si="16"/>
        <v>-5.076522355872799E+25</v>
      </c>
      <c r="S75" s="67">
        <f t="shared" si="26"/>
        <v>0</v>
      </c>
      <c r="T75" s="67">
        <f t="shared" si="17"/>
        <v>0</v>
      </c>
      <c r="U75" s="67">
        <f t="shared" si="18"/>
        <v>0</v>
      </c>
      <c r="V75" s="67">
        <f t="shared" si="27"/>
        <v>443.84043736013621</v>
      </c>
      <c r="W75" s="67">
        <f t="shared" si="29"/>
        <v>-0.58086971303567159</v>
      </c>
    </row>
    <row r="76" spans="6:23" ht="15" x14ac:dyDescent="0.25">
      <c r="F76" s="67">
        <v>-106</v>
      </c>
      <c r="G76" s="67">
        <v>321.73</v>
      </c>
      <c r="H76" s="67">
        <f t="shared" si="19"/>
        <v>3.2173E-4</v>
      </c>
      <c r="I76" s="67">
        <f t="shared" si="20"/>
        <v>-3.0800000000000409</v>
      </c>
      <c r="J76" s="67">
        <f t="shared" si="21"/>
        <v>3.0800000000000315E-6</v>
      </c>
      <c r="K76" s="67">
        <f t="shared" si="22"/>
        <v>2.507491558965369</v>
      </c>
      <c r="L76" s="67">
        <v>1.968</v>
      </c>
      <c r="M76" s="67">
        <f t="shared" si="23"/>
        <v>196800</v>
      </c>
      <c r="N76" s="67">
        <f t="shared" si="28"/>
        <v>1.6483150483541389</v>
      </c>
      <c r="O76" s="67">
        <f t="shared" si="15"/>
        <v>164831.50483541389</v>
      </c>
      <c r="P76" s="67">
        <f t="shared" si="24"/>
        <v>1.9932056369486528</v>
      </c>
      <c r="Q76" s="67">
        <f t="shared" si="25"/>
        <v>199320.56369486527</v>
      </c>
      <c r="R76" s="67">
        <f t="shared" si="16"/>
        <v>-8.4462424597117725E+24</v>
      </c>
      <c r="S76" s="67">
        <f t="shared" si="26"/>
        <v>0</v>
      </c>
      <c r="T76" s="67">
        <f t="shared" si="17"/>
        <v>0</v>
      </c>
      <c r="U76" s="67">
        <f t="shared" si="18"/>
        <v>0</v>
      </c>
      <c r="V76" s="67">
        <f t="shared" si="27"/>
        <v>448.17149004266037</v>
      </c>
      <c r="W76" s="67">
        <f t="shared" si="29"/>
        <v>-0.59591254310161113</v>
      </c>
    </row>
    <row r="77" spans="6:23" ht="15" x14ac:dyDescent="0.25">
      <c r="F77" s="67">
        <v>-105</v>
      </c>
      <c r="G77" s="67">
        <v>318.64999999999998</v>
      </c>
      <c r="H77" s="67">
        <f t="shared" si="19"/>
        <v>3.1864999999999997E-4</v>
      </c>
      <c r="I77" s="67">
        <f t="shared" si="20"/>
        <v>-3.1099999999999568</v>
      </c>
      <c r="J77" s="67">
        <f t="shared" si="21"/>
        <v>3.1099999999999618E-6</v>
      </c>
      <c r="K77" s="67">
        <f t="shared" si="22"/>
        <v>2.5033139228158845</v>
      </c>
      <c r="L77" s="67">
        <v>1.9930000000000001</v>
      </c>
      <c r="M77" s="67">
        <f t="shared" si="23"/>
        <v>199300</v>
      </c>
      <c r="N77" s="67">
        <f t="shared" si="28"/>
        <v>1.6694262428083133</v>
      </c>
      <c r="O77" s="67">
        <f t="shared" si="15"/>
        <v>166942.62428083134</v>
      </c>
      <c r="P77" s="67">
        <f t="shared" si="24"/>
        <v>2.0190292902566567</v>
      </c>
      <c r="Q77" s="67">
        <f t="shared" si="25"/>
        <v>201902.92902566565</v>
      </c>
      <c r="R77" s="67">
        <f t="shared" si="16"/>
        <v>-1.4576598869056503E+24</v>
      </c>
      <c r="S77" s="67">
        <f t="shared" si="26"/>
        <v>0</v>
      </c>
      <c r="T77" s="67">
        <f t="shared" si="17"/>
        <v>0</v>
      </c>
      <c r="U77" s="67">
        <f t="shared" si="18"/>
        <v>0</v>
      </c>
      <c r="V77" s="67">
        <f t="shared" si="27"/>
        <v>451.44312449763402</v>
      </c>
      <c r="W77" s="67">
        <f t="shared" si="29"/>
        <v>-0.61390733618019322</v>
      </c>
    </row>
    <row r="78" spans="6:23" ht="15" x14ac:dyDescent="0.25">
      <c r="F78" s="67">
        <v>-104</v>
      </c>
      <c r="G78" s="67">
        <v>315.54000000000002</v>
      </c>
      <c r="H78" s="67">
        <f t="shared" si="19"/>
        <v>3.1554E-4</v>
      </c>
      <c r="I78" s="67">
        <f t="shared" si="20"/>
        <v>-3.1400000000000432</v>
      </c>
      <c r="J78" s="67">
        <f t="shared" si="21"/>
        <v>3.1400000000000546E-6</v>
      </c>
      <c r="K78" s="67">
        <f t="shared" si="22"/>
        <v>2.4990544211971009</v>
      </c>
      <c r="L78" s="67">
        <v>1.972</v>
      </c>
      <c r="M78" s="67">
        <f t="shared" si="23"/>
        <v>197200</v>
      </c>
      <c r="N78" s="67">
        <f t="shared" si="28"/>
        <v>1.6912295444822407</v>
      </c>
      <c r="O78" s="67">
        <f t="shared" si="15"/>
        <v>169122.95444822407</v>
      </c>
      <c r="P78" s="67">
        <f t="shared" si="24"/>
        <v>1.9982656524998845</v>
      </c>
      <c r="Q78" s="67">
        <f t="shared" si="25"/>
        <v>199826.56524998843</v>
      </c>
      <c r="R78" s="67">
        <f t="shared" si="16"/>
        <v>-2.6084373375113346E+23</v>
      </c>
      <c r="S78" s="67">
        <f t="shared" si="26"/>
        <v>0</v>
      </c>
      <c r="T78" s="67">
        <f t="shared" si="17"/>
        <v>0</v>
      </c>
      <c r="U78" s="67">
        <f t="shared" si="18"/>
        <v>0</v>
      </c>
      <c r="V78" s="67">
        <f t="shared" si="27"/>
        <v>452.91418167897262</v>
      </c>
      <c r="W78" s="67">
        <f t="shared" si="29"/>
        <v>-0.6279181092698114</v>
      </c>
    </row>
    <row r="79" spans="6:23" ht="15" x14ac:dyDescent="0.25">
      <c r="F79" s="67">
        <v>-103</v>
      </c>
      <c r="G79" s="67">
        <v>312.39999999999998</v>
      </c>
      <c r="H79" s="67">
        <f t="shared" si="19"/>
        <v>3.1239999999999995E-4</v>
      </c>
      <c r="I79" s="67">
        <f t="shared" si="20"/>
        <v>-3.1699999999999591</v>
      </c>
      <c r="J79" s="67">
        <f t="shared" si="21"/>
        <v>3.1699999999999307E-6</v>
      </c>
      <c r="K79" s="67">
        <f t="shared" si="22"/>
        <v>2.4947110252052629</v>
      </c>
      <c r="L79" s="67">
        <v>1.986</v>
      </c>
      <c r="M79" s="67">
        <f t="shared" si="23"/>
        <v>198600</v>
      </c>
      <c r="N79" s="67">
        <f t="shared" si="28"/>
        <v>1.7137555320648514</v>
      </c>
      <c r="O79" s="67">
        <f t="shared" si="15"/>
        <v>171375.55320648514</v>
      </c>
      <c r="P79" s="67">
        <f t="shared" si="24"/>
        <v>2.0129794748120711</v>
      </c>
      <c r="Q79" s="67">
        <f t="shared" si="25"/>
        <v>201297.94748120708</v>
      </c>
      <c r="R79" s="67">
        <f t="shared" si="16"/>
        <v>-4.838071588731758E+22</v>
      </c>
      <c r="S79" s="67">
        <f t="shared" si="26"/>
        <v>0</v>
      </c>
      <c r="T79" s="67">
        <f t="shared" si="17"/>
        <v>0</v>
      </c>
      <c r="U79" s="67">
        <f t="shared" si="18"/>
        <v>0</v>
      </c>
      <c r="V79" s="67">
        <f t="shared" si="27"/>
        <v>443.88147662182848</v>
      </c>
      <c r="W79" s="67">
        <f t="shared" si="29"/>
        <v>-0.62745541488497225</v>
      </c>
    </row>
    <row r="80" spans="6:23" ht="15" x14ac:dyDescent="0.25">
      <c r="F80" s="67">
        <v>-102</v>
      </c>
      <c r="G80" s="67">
        <v>309.23</v>
      </c>
      <c r="H80" s="67">
        <f t="shared" si="19"/>
        <v>3.0923000000000002E-4</v>
      </c>
      <c r="I80" s="67">
        <f t="shared" si="20"/>
        <v>-3.2000000000000455</v>
      </c>
      <c r="J80" s="67">
        <f t="shared" si="21"/>
        <v>3.2000000000000778E-6</v>
      </c>
      <c r="K80" s="67">
        <f t="shared" si="22"/>
        <v>2.4902816204417575</v>
      </c>
      <c r="L80" s="67">
        <v>2.0510000000000002</v>
      </c>
      <c r="M80" s="67">
        <f t="shared" si="23"/>
        <v>205100.00000000003</v>
      </c>
      <c r="N80" s="67">
        <f t="shared" si="28"/>
        <v>1.7370366117281901</v>
      </c>
      <c r="O80" s="67">
        <f t="shared" si="15"/>
        <v>173703.661172819</v>
      </c>
      <c r="P80" s="67">
        <f t="shared" si="24"/>
        <v>2.0794212087914206</v>
      </c>
      <c r="Q80" s="67">
        <f t="shared" si="25"/>
        <v>207942.12087914202</v>
      </c>
      <c r="R80" s="67">
        <f t="shared" si="16"/>
        <v>-9.2975383616929902E+21</v>
      </c>
      <c r="S80" s="67">
        <f t="shared" si="26"/>
        <v>0</v>
      </c>
      <c r="T80" s="67">
        <f t="shared" si="17"/>
        <v>0</v>
      </c>
      <c r="U80" s="67">
        <f t="shared" si="18"/>
        <v>0</v>
      </c>
      <c r="V80" s="67">
        <f t="shared" si="27"/>
        <v>442.70023168242909</v>
      </c>
      <c r="W80" s="67">
        <f t="shared" si="29"/>
        <v>-0.63811449351541827</v>
      </c>
    </row>
    <row r="81" spans="6:23" ht="15" x14ac:dyDescent="0.25">
      <c r="F81" s="67">
        <v>-101</v>
      </c>
      <c r="G81" s="67">
        <v>306.02999999999997</v>
      </c>
      <c r="H81" s="67">
        <f t="shared" si="19"/>
        <v>3.0602999999999994E-4</v>
      </c>
      <c r="I81" s="67">
        <f t="shared" si="20"/>
        <v>-3.2299999999999613</v>
      </c>
      <c r="J81" s="67">
        <f t="shared" si="21"/>
        <v>3.2299999999999538E-6</v>
      </c>
      <c r="K81" s="67">
        <f t="shared" si="22"/>
        <v>2.4857640022849474</v>
      </c>
      <c r="L81" s="67">
        <v>2.1139999999999999</v>
      </c>
      <c r="M81" s="67">
        <f t="shared" si="23"/>
        <v>211400</v>
      </c>
      <c r="N81" s="67">
        <f t="shared" si="28"/>
        <v>1.7611071530350002</v>
      </c>
      <c r="O81" s="67">
        <f t="shared" si="15"/>
        <v>176110.71530350001</v>
      </c>
      <c r="P81" s="67">
        <f t="shared" si="24"/>
        <v>2.1438852725245967</v>
      </c>
      <c r="Q81" s="67">
        <f t="shared" si="25"/>
        <v>214388.52725245964</v>
      </c>
      <c r="R81" s="67">
        <f t="shared" si="16"/>
        <v>-1.850561845479291E+21</v>
      </c>
      <c r="S81" s="67">
        <f t="shared" si="26"/>
        <v>0</v>
      </c>
      <c r="T81" s="67">
        <f t="shared" si="17"/>
        <v>0</v>
      </c>
      <c r="U81" s="67">
        <f t="shared" si="18"/>
        <v>0</v>
      </c>
      <c r="V81" s="67">
        <f t="shared" si="27"/>
        <v>452.67182797705044</v>
      </c>
      <c r="W81" s="67">
        <f t="shared" si="29"/>
        <v>-0.66541478681326383</v>
      </c>
    </row>
    <row r="82" spans="6:23" ht="15" x14ac:dyDescent="0.25">
      <c r="F82" s="67">
        <v>-100</v>
      </c>
      <c r="G82" s="67">
        <v>302.8</v>
      </c>
      <c r="H82" s="67">
        <f t="shared" si="19"/>
        <v>3.0279999999999999E-4</v>
      </c>
      <c r="I82" s="67">
        <f t="shared" si="20"/>
        <v>-3.2599999999999909</v>
      </c>
      <c r="J82" s="67">
        <f t="shared" si="21"/>
        <v>3.2599999999999925E-6</v>
      </c>
      <c r="K82" s="67">
        <f t="shared" si="22"/>
        <v>2.4811558708280352</v>
      </c>
      <c r="L82" s="67">
        <v>2.165</v>
      </c>
      <c r="M82" s="67">
        <f t="shared" si="23"/>
        <v>216500</v>
      </c>
      <c r="N82" s="67">
        <f t="shared" si="28"/>
        <v>1.7860036370527235</v>
      </c>
      <c r="O82" s="67">
        <f t="shared" si="15"/>
        <v>178600.36370527235</v>
      </c>
      <c r="P82" s="67">
        <f t="shared" si="24"/>
        <v>2.1962277956843672</v>
      </c>
      <c r="Q82" s="67">
        <f t="shared" si="25"/>
        <v>219622.7795684367</v>
      </c>
      <c r="R82" s="67">
        <f t="shared" si="16"/>
        <v>-3.8134257464799861E+20</v>
      </c>
      <c r="S82" s="67">
        <f t="shared" si="26"/>
        <v>0</v>
      </c>
      <c r="T82" s="67">
        <f t="shared" si="17"/>
        <v>0</v>
      </c>
      <c r="U82" s="67">
        <f t="shared" si="18"/>
        <v>0</v>
      </c>
      <c r="V82" s="67">
        <f t="shared" si="27"/>
        <v>461.87549435050096</v>
      </c>
      <c r="W82" s="67">
        <f t="shared" si="29"/>
        <v>-0.69247494302543633</v>
      </c>
    </row>
    <row r="83" spans="6:23" ht="15" x14ac:dyDescent="0.25">
      <c r="F83" s="67">
        <v>-99</v>
      </c>
      <c r="G83" s="67">
        <v>299.54000000000002</v>
      </c>
      <c r="H83" s="67">
        <f t="shared" si="19"/>
        <v>2.9954E-4</v>
      </c>
      <c r="I83" s="67">
        <f t="shared" si="20"/>
        <v>-3.2800000000000296</v>
      </c>
      <c r="J83" s="67">
        <f t="shared" si="21"/>
        <v>3.2800000000000364E-6</v>
      </c>
      <c r="K83" s="67">
        <f t="shared" si="22"/>
        <v>2.4764548254543031</v>
      </c>
      <c r="L83" s="67">
        <v>2.214</v>
      </c>
      <c r="M83" s="67">
        <f t="shared" si="23"/>
        <v>221400</v>
      </c>
      <c r="N83" s="67">
        <f t="shared" si="28"/>
        <v>1.8117648179623858</v>
      </c>
      <c r="O83" s="67">
        <f t="shared" si="15"/>
        <v>181176.48179623857</v>
      </c>
      <c r="P83" s="67">
        <f t="shared" si="24"/>
        <v>2.2464871933965482</v>
      </c>
      <c r="Q83" s="67">
        <f t="shared" si="25"/>
        <v>224648.71933965481</v>
      </c>
      <c r="R83" s="67">
        <f t="shared" si="16"/>
        <v>-8.1327829272721129E+19</v>
      </c>
      <c r="S83" s="67">
        <f t="shared" si="26"/>
        <v>0</v>
      </c>
      <c r="T83" s="67">
        <f t="shared" si="17"/>
        <v>0</v>
      </c>
      <c r="U83" s="67">
        <f t="shared" si="18"/>
        <v>0</v>
      </c>
      <c r="V83" s="67">
        <f t="shared" si="27"/>
        <v>468.15819708183557</v>
      </c>
      <c r="W83" s="67">
        <f t="shared" si="29"/>
        <v>-0.7159702613931016</v>
      </c>
    </row>
    <row r="84" spans="6:23" ht="15" x14ac:dyDescent="0.25">
      <c r="F84" s="67">
        <v>-98</v>
      </c>
      <c r="G84" s="67">
        <v>296.26</v>
      </c>
      <c r="H84" s="67">
        <f t="shared" si="19"/>
        <v>2.9625999999999996E-4</v>
      </c>
      <c r="I84" s="67">
        <f t="shared" si="20"/>
        <v>-3.3100000000000023</v>
      </c>
      <c r="J84" s="67">
        <f t="shared" si="21"/>
        <v>3.3099999999999666E-6</v>
      </c>
      <c r="K84" s="67">
        <f t="shared" si="22"/>
        <v>2.4716730185000912</v>
      </c>
      <c r="L84" s="67">
        <v>2.2570000000000001</v>
      </c>
      <c r="M84" s="67">
        <f t="shared" si="23"/>
        <v>225700</v>
      </c>
      <c r="N84" s="67">
        <f t="shared" si="28"/>
        <v>1.8383498017158655</v>
      </c>
      <c r="O84" s="67">
        <f t="shared" si="15"/>
        <v>183834.98017158656</v>
      </c>
      <c r="P84" s="67">
        <f t="shared" si="24"/>
        <v>2.2907999183023438</v>
      </c>
      <c r="Q84" s="67">
        <f t="shared" si="25"/>
        <v>229079.99183023436</v>
      </c>
      <c r="R84" s="67">
        <f t="shared" si="16"/>
        <v>-1.7943674903082992E+19</v>
      </c>
      <c r="S84" s="67">
        <f t="shared" si="26"/>
        <v>0</v>
      </c>
      <c r="T84" s="67">
        <f t="shared" si="17"/>
        <v>0</v>
      </c>
      <c r="U84" s="67">
        <f t="shared" si="18"/>
        <v>0</v>
      </c>
      <c r="V84" s="67">
        <f t="shared" si="27"/>
        <v>473.71610525858409</v>
      </c>
      <c r="W84" s="67">
        <f t="shared" si="29"/>
        <v>-0.73684779943407441</v>
      </c>
    </row>
    <row r="85" spans="6:23" ht="15" x14ac:dyDescent="0.25">
      <c r="F85" s="67">
        <v>-97</v>
      </c>
      <c r="G85" s="67">
        <v>292.95</v>
      </c>
      <c r="H85" s="67">
        <f t="shared" si="19"/>
        <v>2.9294999999999999E-4</v>
      </c>
      <c r="I85" s="67">
        <f t="shared" si="20"/>
        <v>-3.339999999999975</v>
      </c>
      <c r="J85" s="67">
        <f t="shared" si="21"/>
        <v>3.3400000000000053E-6</v>
      </c>
      <c r="K85" s="67">
        <f t="shared" si="22"/>
        <v>2.4667935023435357</v>
      </c>
      <c r="L85" s="67">
        <v>2.2919999999999998</v>
      </c>
      <c r="M85" s="67">
        <f t="shared" si="23"/>
        <v>229199.99999999997</v>
      </c>
      <c r="N85" s="67">
        <f t="shared" si="28"/>
        <v>1.8658801841301884</v>
      </c>
      <c r="O85" s="67">
        <f t="shared" si="15"/>
        <v>186588.01841301884</v>
      </c>
      <c r="P85" s="67">
        <f t="shared" si="24"/>
        <v>2.3270359112588141</v>
      </c>
      <c r="Q85" s="67">
        <f t="shared" si="25"/>
        <v>232703.59112588139</v>
      </c>
      <c r="R85" s="67">
        <f t="shared" si="16"/>
        <v>-4.0941906192735037E+18</v>
      </c>
      <c r="S85" s="67">
        <f t="shared" si="26"/>
        <v>0</v>
      </c>
      <c r="T85" s="67">
        <f t="shared" si="17"/>
        <v>0</v>
      </c>
      <c r="U85" s="67">
        <f t="shared" si="18"/>
        <v>0</v>
      </c>
      <c r="V85" s="67">
        <f t="shared" si="27"/>
        <v>477.77074661614012</v>
      </c>
      <c r="W85" s="67">
        <f t="shared" si="29"/>
        <v>-0.7582547729580762</v>
      </c>
    </row>
    <row r="86" spans="6:23" ht="15" x14ac:dyDescent="0.25">
      <c r="F86" s="67">
        <v>-96</v>
      </c>
      <c r="G86" s="67">
        <v>289.61</v>
      </c>
      <c r="H86" s="67">
        <f t="shared" si="19"/>
        <v>2.8960999999999999E-4</v>
      </c>
      <c r="I86" s="67">
        <f t="shared" si="20"/>
        <v>-3.3700000000000045</v>
      </c>
      <c r="J86" s="67">
        <f t="shared" si="21"/>
        <v>3.3699999999999898E-6</v>
      </c>
      <c r="K86" s="67">
        <f t="shared" si="22"/>
        <v>2.4618135536226196</v>
      </c>
      <c r="L86" s="67">
        <v>2.319</v>
      </c>
      <c r="M86" s="67">
        <f t="shared" si="23"/>
        <v>231900</v>
      </c>
      <c r="N86" s="67">
        <f t="shared" si="28"/>
        <v>1.8944023536549544</v>
      </c>
      <c r="O86" s="67">
        <f t="shared" si="15"/>
        <v>189440.23536549543</v>
      </c>
      <c r="P86" s="67">
        <f t="shared" si="24"/>
        <v>2.355189532449173</v>
      </c>
      <c r="Q86" s="67">
        <f t="shared" si="25"/>
        <v>235518.95324491727</v>
      </c>
      <c r="R86" s="67">
        <f t="shared" si="16"/>
        <v>-9.6570684620900467E+17</v>
      </c>
      <c r="S86" s="67">
        <f t="shared" si="26"/>
        <v>0</v>
      </c>
      <c r="T86" s="67">
        <f t="shared" si="17"/>
        <v>0</v>
      </c>
      <c r="U86" s="67">
        <f t="shared" si="18"/>
        <v>0</v>
      </c>
      <c r="V86" s="67">
        <f t="shared" si="27"/>
        <v>479.9057629518615</v>
      </c>
      <c r="W86" s="67">
        <f t="shared" si="29"/>
        <v>-0.77722999436043794</v>
      </c>
    </row>
    <row r="87" spans="6:23" ht="15" x14ac:dyDescent="0.25">
      <c r="F87" s="67">
        <v>-95</v>
      </c>
      <c r="G87" s="67">
        <v>286.24</v>
      </c>
      <c r="H87" s="67">
        <f t="shared" si="19"/>
        <v>2.8624E-4</v>
      </c>
      <c r="I87" s="67">
        <f t="shared" si="20"/>
        <v>-3.3799999999999955</v>
      </c>
      <c r="J87" s="67">
        <f t="shared" si="21"/>
        <v>3.3799999999999846E-6</v>
      </c>
      <c r="K87" s="67">
        <f t="shared" si="22"/>
        <v>2.4567303232232978</v>
      </c>
      <c r="L87" s="67">
        <v>2.3559999999999999</v>
      </c>
      <c r="M87" s="67">
        <f t="shared" si="23"/>
        <v>235600</v>
      </c>
      <c r="N87" s="67">
        <f t="shared" si="28"/>
        <v>1.9239657583334302</v>
      </c>
      <c r="O87" s="67">
        <f t="shared" si="15"/>
        <v>192396.57583334303</v>
      </c>
      <c r="P87" s="67">
        <f t="shared" si="24"/>
        <v>2.393317741611213</v>
      </c>
      <c r="Q87" s="67">
        <f t="shared" si="25"/>
        <v>239331.77416112128</v>
      </c>
      <c r="R87" s="67">
        <f t="shared" si="16"/>
        <v>-2.3538526683702E+17</v>
      </c>
      <c r="S87" s="67">
        <f t="shared" si="26"/>
        <v>0</v>
      </c>
      <c r="T87" s="67">
        <f t="shared" si="17"/>
        <v>0</v>
      </c>
      <c r="U87" s="67">
        <f t="shared" si="18"/>
        <v>0</v>
      </c>
      <c r="V87" s="67">
        <f t="shared" si="27"/>
        <v>480.17416902693907</v>
      </c>
      <c r="W87" s="67">
        <f t="shared" si="29"/>
        <v>-0.79369887243537229</v>
      </c>
    </row>
    <row r="88" spans="6:23" ht="15" x14ac:dyDescent="0.25">
      <c r="F88" s="67">
        <v>-94</v>
      </c>
      <c r="G88" s="67">
        <v>282.86</v>
      </c>
      <c r="H88" s="67">
        <f t="shared" si="19"/>
        <v>2.8286000000000001E-4</v>
      </c>
      <c r="I88" s="67">
        <f t="shared" si="20"/>
        <v>-3.410000000000025</v>
      </c>
      <c r="J88" s="67">
        <f t="shared" si="21"/>
        <v>3.4100000000000233E-6</v>
      </c>
      <c r="K88" s="67">
        <f t="shared" si="22"/>
        <v>2.4515715370380673</v>
      </c>
      <c r="L88" s="67">
        <v>2.4049999999999998</v>
      </c>
      <c r="M88" s="67">
        <f t="shared" si="23"/>
        <v>240499.99999999997</v>
      </c>
      <c r="N88" s="67">
        <f t="shared" si="28"/>
        <v>1.9544403156501995</v>
      </c>
      <c r="O88" s="67">
        <f t="shared" si="15"/>
        <v>195444.03156501995</v>
      </c>
      <c r="P88" s="67">
        <f t="shared" si="24"/>
        <v>2.4439025326700201</v>
      </c>
      <c r="Q88" s="67">
        <f t="shared" si="25"/>
        <v>244390.253267002</v>
      </c>
      <c r="R88" s="67">
        <f t="shared" si="16"/>
        <v>-5.9266064070148024E+16</v>
      </c>
      <c r="S88" s="67">
        <f t="shared" si="26"/>
        <v>0</v>
      </c>
      <c r="T88" s="67">
        <f t="shared" si="17"/>
        <v>0</v>
      </c>
      <c r="U88" s="67">
        <f t="shared" si="18"/>
        <v>0</v>
      </c>
      <c r="V88" s="67">
        <f t="shared" si="27"/>
        <v>482.26979316264158</v>
      </c>
      <c r="W88" s="67">
        <f t="shared" si="29"/>
        <v>-0.80894139666458875</v>
      </c>
    </row>
    <row r="89" spans="6:23" ht="15" x14ac:dyDescent="0.25">
      <c r="F89" s="67">
        <v>-93</v>
      </c>
      <c r="G89" s="67">
        <v>279.45</v>
      </c>
      <c r="H89" s="67">
        <f t="shared" si="19"/>
        <v>2.7944999999999999E-4</v>
      </c>
      <c r="I89" s="67">
        <f t="shared" si="20"/>
        <v>-3.4300000000000068</v>
      </c>
      <c r="J89" s="67">
        <f t="shared" si="21"/>
        <v>3.4300000000000129E-6</v>
      </c>
      <c r="K89" s="67">
        <f t="shared" si="22"/>
        <v>2.4463041139519239</v>
      </c>
      <c r="L89" s="67">
        <v>2.4500000000000002</v>
      </c>
      <c r="M89" s="67">
        <f t="shared" si="23"/>
        <v>245000.00000000003</v>
      </c>
      <c r="N89" s="67">
        <f t="shared" si="28"/>
        <v>1.9860547348731461</v>
      </c>
      <c r="O89" s="67">
        <f t="shared" si="15"/>
        <v>198605.47348731462</v>
      </c>
      <c r="P89" s="67">
        <f t="shared" si="24"/>
        <v>2.4903596864224666</v>
      </c>
      <c r="Q89" s="67">
        <f t="shared" si="25"/>
        <v>249035.96864224665</v>
      </c>
      <c r="R89" s="67">
        <f t="shared" si="16"/>
        <v>-1.5408553483416124E+16</v>
      </c>
      <c r="S89" s="67">
        <f t="shared" si="26"/>
        <v>0</v>
      </c>
      <c r="T89" s="67">
        <f t="shared" si="17"/>
        <v>0</v>
      </c>
      <c r="U89" s="67">
        <f t="shared" si="18"/>
        <v>0</v>
      </c>
      <c r="V89" s="67">
        <f t="shared" si="27"/>
        <v>486.64783529247296</v>
      </c>
      <c r="W89" s="67">
        <f t="shared" si="29"/>
        <v>-0.8333707636404829</v>
      </c>
    </row>
    <row r="90" spans="6:23" ht="15" x14ac:dyDescent="0.25">
      <c r="F90" s="67">
        <v>-92</v>
      </c>
      <c r="G90" s="67">
        <v>276.02</v>
      </c>
      <c r="H90" s="67">
        <f t="shared" si="19"/>
        <v>2.7601999999999998E-4</v>
      </c>
      <c r="I90" s="67">
        <f t="shared" si="20"/>
        <v>-3.4499999999999886</v>
      </c>
      <c r="J90" s="67">
        <f t="shared" si="21"/>
        <v>3.4500000000000025E-6</v>
      </c>
      <c r="K90" s="67">
        <f t="shared" si="22"/>
        <v>2.4409405515396636</v>
      </c>
      <c r="L90" s="67">
        <v>2.4980000000000002</v>
      </c>
      <c r="M90" s="67">
        <f t="shared" si="23"/>
        <v>249800.00000000003</v>
      </c>
      <c r="N90" s="67">
        <f t="shared" si="28"/>
        <v>2.0187716925536905</v>
      </c>
      <c r="O90" s="67">
        <f t="shared" si="15"/>
        <v>201877.16925536905</v>
      </c>
      <c r="P90" s="67">
        <f t="shared" si="24"/>
        <v>2.5399157904449989</v>
      </c>
      <c r="Q90" s="67">
        <f t="shared" si="25"/>
        <v>253991.57904449987</v>
      </c>
      <c r="R90" s="67">
        <f t="shared" si="16"/>
        <v>-4135068970709005</v>
      </c>
      <c r="S90" s="67">
        <f t="shared" si="26"/>
        <v>0</v>
      </c>
      <c r="T90" s="67">
        <f t="shared" si="17"/>
        <v>0</v>
      </c>
      <c r="U90" s="67">
        <f t="shared" si="18"/>
        <v>0</v>
      </c>
      <c r="V90" s="67">
        <f t="shared" si="27"/>
        <v>489.92045096837933</v>
      </c>
      <c r="W90" s="67">
        <f t="shared" si="29"/>
        <v>-0.85419337244290761</v>
      </c>
    </row>
    <row r="91" spans="6:23" ht="15" x14ac:dyDescent="0.25">
      <c r="F91" s="67">
        <v>-91</v>
      </c>
      <c r="G91" s="67">
        <v>272.57</v>
      </c>
      <c r="H91" s="67">
        <f t="shared" si="19"/>
        <v>2.7256999999999997E-4</v>
      </c>
      <c r="I91" s="67">
        <f t="shared" si="20"/>
        <v>-3.4800000000000182</v>
      </c>
      <c r="J91" s="67">
        <f t="shared" si="21"/>
        <v>3.479999999999987E-6</v>
      </c>
      <c r="K91" s="67">
        <f t="shared" si="22"/>
        <v>2.4354780541713246</v>
      </c>
      <c r="L91" s="67">
        <v>2.5379999999999998</v>
      </c>
      <c r="M91" s="67">
        <f t="shared" si="23"/>
        <v>253799.99999999997</v>
      </c>
      <c r="N91" s="67">
        <f t="shared" si="28"/>
        <v>2.0526461566134886</v>
      </c>
      <c r="O91" s="67">
        <f t="shared" si="15"/>
        <v>205264.61566134886</v>
      </c>
      <c r="P91" s="67">
        <f t="shared" si="24"/>
        <v>2.5815147646563874</v>
      </c>
      <c r="Q91" s="67">
        <f t="shared" si="25"/>
        <v>258151.4764656387</v>
      </c>
      <c r="R91" s="67">
        <f t="shared" si="16"/>
        <v>-1144998397075779.5</v>
      </c>
      <c r="S91" s="67">
        <f t="shared" si="26"/>
        <v>0</v>
      </c>
      <c r="T91" s="67">
        <f t="shared" si="17"/>
        <v>0</v>
      </c>
      <c r="U91" s="67">
        <f t="shared" si="18"/>
        <v>0</v>
      </c>
      <c r="V91" s="67">
        <f t="shared" si="27"/>
        <v>493.53646602438494</v>
      </c>
      <c r="W91" s="67">
        <f t="shared" si="29"/>
        <v>-0.87627094770352165</v>
      </c>
    </row>
    <row r="92" spans="6:23" ht="15" x14ac:dyDescent="0.25">
      <c r="F92" s="67">
        <v>-90</v>
      </c>
      <c r="G92" s="67">
        <v>269.08999999999997</v>
      </c>
      <c r="H92" s="67">
        <f t="shared" si="19"/>
        <v>2.6908999999999999E-4</v>
      </c>
      <c r="I92" s="67">
        <f t="shared" si="20"/>
        <v>-3.4899999999999523</v>
      </c>
      <c r="J92" s="67">
        <f t="shared" si="21"/>
        <v>3.4899999999999818E-6</v>
      </c>
      <c r="K92" s="67">
        <f t="shared" si="22"/>
        <v>2.4298975586871476</v>
      </c>
      <c r="L92" s="67">
        <v>2.5710000000000002</v>
      </c>
      <c r="M92" s="67">
        <f t="shared" si="23"/>
        <v>257100.00000000003</v>
      </c>
      <c r="N92" s="67">
        <f t="shared" si="28"/>
        <v>2.0878393853084742</v>
      </c>
      <c r="O92" s="67">
        <f t="shared" si="15"/>
        <v>208783.93853084743</v>
      </c>
      <c r="P92" s="67">
        <f t="shared" si="24"/>
        <v>2.6157896030278374</v>
      </c>
      <c r="Q92" s="67">
        <f t="shared" si="25"/>
        <v>261578.9603027837</v>
      </c>
      <c r="R92" s="67">
        <f t="shared" si="16"/>
        <v>-327012506696050.06</v>
      </c>
      <c r="S92" s="67">
        <f t="shared" si="26"/>
        <v>0</v>
      </c>
      <c r="T92" s="67">
        <f t="shared" si="17"/>
        <v>0</v>
      </c>
      <c r="U92" s="67">
        <f t="shared" si="18"/>
        <v>0</v>
      </c>
      <c r="V92" s="67">
        <f t="shared" si="27"/>
        <v>495.34986030400427</v>
      </c>
      <c r="W92" s="67">
        <f t="shared" si="29"/>
        <v>-0.89836713810042734</v>
      </c>
    </row>
    <row r="93" spans="6:23" ht="15" x14ac:dyDescent="0.25">
      <c r="F93" s="67">
        <v>-89</v>
      </c>
      <c r="G93" s="67">
        <v>265.60000000000002</v>
      </c>
      <c r="H93" s="67">
        <f t="shared" si="19"/>
        <v>2.656E-4</v>
      </c>
      <c r="I93" s="67">
        <f t="shared" si="20"/>
        <v>-3.5100000000000477</v>
      </c>
      <c r="J93" s="67">
        <f t="shared" si="21"/>
        <v>3.5100000000000257E-6</v>
      </c>
      <c r="K93" s="67">
        <f t="shared" si="22"/>
        <v>2.42422807069598</v>
      </c>
      <c r="L93" s="67">
        <v>2.5950000000000002</v>
      </c>
      <c r="M93" s="67">
        <f t="shared" si="23"/>
        <v>259500.00000000003</v>
      </c>
      <c r="N93" s="67">
        <f t="shared" si="28"/>
        <v>2.12421180742199</v>
      </c>
      <c r="O93" s="67">
        <f t="shared" si="15"/>
        <v>212421.18074219901</v>
      </c>
      <c r="P93" s="67">
        <f t="shared" si="24"/>
        <v>2.6410775480426523</v>
      </c>
      <c r="Q93" s="67">
        <f t="shared" si="25"/>
        <v>264107.75480426522</v>
      </c>
      <c r="R93" s="67">
        <f t="shared" si="16"/>
        <v>-96293581400153.234</v>
      </c>
      <c r="S93" s="67">
        <f t="shared" si="26"/>
        <v>0</v>
      </c>
      <c r="T93" s="67">
        <f t="shared" si="17"/>
        <v>0</v>
      </c>
      <c r="U93" s="67">
        <f t="shared" si="18"/>
        <v>0</v>
      </c>
      <c r="V93" s="67">
        <f t="shared" si="27"/>
        <v>495.51835394395778</v>
      </c>
      <c r="W93" s="67">
        <f t="shared" si="29"/>
        <v>-0.91291057145670262</v>
      </c>
    </row>
    <row r="94" spans="6:23" ht="15" x14ac:dyDescent="0.25">
      <c r="F94" s="67">
        <v>-88</v>
      </c>
      <c r="G94" s="67">
        <v>262.08999999999997</v>
      </c>
      <c r="H94" s="67">
        <f t="shared" si="19"/>
        <v>2.6208999999999998E-4</v>
      </c>
      <c r="I94" s="67">
        <f t="shared" si="20"/>
        <v>-3.5199999999999818</v>
      </c>
      <c r="J94" s="67">
        <f t="shared" si="21"/>
        <v>3.5200000000000205E-6</v>
      </c>
      <c r="K94" s="67">
        <f t="shared" si="22"/>
        <v>2.4184504508295834</v>
      </c>
      <c r="L94" s="67">
        <v>2.6230000000000002</v>
      </c>
      <c r="M94" s="67">
        <f t="shared" si="23"/>
        <v>262300</v>
      </c>
      <c r="N94" s="67">
        <f t="shared" si="28"/>
        <v>2.1619299082348054</v>
      </c>
      <c r="O94" s="67">
        <f t="shared" si="15"/>
        <v>216192.99082348053</v>
      </c>
      <c r="P94" s="67">
        <f t="shared" si="24"/>
        <v>2.6703449349482131</v>
      </c>
      <c r="Q94" s="67">
        <f t="shared" si="25"/>
        <v>267034.4934948213</v>
      </c>
      <c r="R94" s="67">
        <f t="shared" si="16"/>
        <v>-29224018815351.262</v>
      </c>
      <c r="S94" s="67">
        <f t="shared" si="26"/>
        <v>0</v>
      </c>
      <c r="T94" s="67">
        <f t="shared" si="17"/>
        <v>0</v>
      </c>
      <c r="U94" s="67">
        <f t="shared" si="18"/>
        <v>0</v>
      </c>
      <c r="V94" s="67">
        <f t="shared" si="27"/>
        <v>493.81991611385797</v>
      </c>
      <c r="W94" s="67">
        <f t="shared" si="29"/>
        <v>-0.92701821936298345</v>
      </c>
    </row>
    <row r="95" spans="6:23" ht="15" x14ac:dyDescent="0.25">
      <c r="F95" s="67">
        <v>-87</v>
      </c>
      <c r="G95" s="67">
        <v>258.57</v>
      </c>
      <c r="H95" s="67">
        <f t="shared" si="19"/>
        <v>2.5856999999999996E-4</v>
      </c>
      <c r="I95" s="67">
        <f t="shared" si="20"/>
        <v>-3.539999999999992</v>
      </c>
      <c r="J95" s="67">
        <f t="shared" si="21"/>
        <v>3.5399999999999559E-6</v>
      </c>
      <c r="K95" s="67">
        <f t="shared" si="22"/>
        <v>2.4125781354312723</v>
      </c>
      <c r="L95" s="67">
        <v>2.657</v>
      </c>
      <c r="M95" s="67">
        <f t="shared" si="23"/>
        <v>265700</v>
      </c>
      <c r="N95" s="67">
        <f t="shared" si="28"/>
        <v>2.2009525658283895</v>
      </c>
      <c r="O95" s="67">
        <f t="shared" si="15"/>
        <v>220095.25658283895</v>
      </c>
      <c r="P95" s="67">
        <f t="shared" si="24"/>
        <v>2.7059027011976196</v>
      </c>
      <c r="Q95" s="67">
        <f t="shared" si="25"/>
        <v>270590.27011976193</v>
      </c>
      <c r="R95" s="67">
        <f t="shared" si="16"/>
        <v>-9137518943957.9707</v>
      </c>
      <c r="S95" s="67">
        <f t="shared" si="26"/>
        <v>0</v>
      </c>
      <c r="T95" s="67">
        <f t="shared" si="17"/>
        <v>0</v>
      </c>
      <c r="U95" s="67">
        <f t="shared" si="18"/>
        <v>0</v>
      </c>
      <c r="V95" s="67">
        <f t="shared" si="27"/>
        <v>492.69390764764728</v>
      </c>
      <c r="W95" s="67">
        <f t="shared" si="29"/>
        <v>-0.93996141710176606</v>
      </c>
    </row>
    <row r="96" spans="6:23" ht="15" x14ac:dyDescent="0.25">
      <c r="F96" s="67">
        <v>-86</v>
      </c>
      <c r="G96" s="67">
        <v>255.03</v>
      </c>
      <c r="H96" s="67">
        <f t="shared" si="19"/>
        <v>2.5503E-4</v>
      </c>
      <c r="I96" s="67">
        <f t="shared" si="20"/>
        <v>-3.5600000000000023</v>
      </c>
      <c r="J96" s="67">
        <f t="shared" si="21"/>
        <v>3.5599999999999998E-6</v>
      </c>
      <c r="K96" s="67">
        <f t="shared" si="22"/>
        <v>2.406591270897152</v>
      </c>
      <c r="L96" s="67">
        <v>2.698</v>
      </c>
      <c r="M96" s="67">
        <f t="shared" si="23"/>
        <v>269800</v>
      </c>
      <c r="N96" s="67">
        <f t="shared" si="28"/>
        <v>2.2414616082359324</v>
      </c>
      <c r="O96" s="67">
        <f t="shared" si="15"/>
        <v>224146.16082359324</v>
      </c>
      <c r="P96" s="67">
        <f t="shared" si="24"/>
        <v>2.7486470623954267</v>
      </c>
      <c r="Q96" s="67">
        <f t="shared" si="25"/>
        <v>274864.70623954263</v>
      </c>
      <c r="R96" s="67">
        <f t="shared" si="16"/>
        <v>-2942378400502.1157</v>
      </c>
      <c r="S96" s="67">
        <f t="shared" si="26"/>
        <v>0</v>
      </c>
      <c r="T96" s="67">
        <f t="shared" si="17"/>
        <v>0</v>
      </c>
      <c r="U96" s="67">
        <f t="shared" si="18"/>
        <v>0</v>
      </c>
      <c r="V96" s="67">
        <f t="shared" si="27"/>
        <v>492.54928051420904</v>
      </c>
      <c r="W96" s="67">
        <f t="shared" si="29"/>
        <v>-0.95788955622395511</v>
      </c>
    </row>
    <row r="97" spans="6:23" ht="15" x14ac:dyDescent="0.25">
      <c r="F97" s="67">
        <v>-85</v>
      </c>
      <c r="G97" s="67">
        <v>251.47</v>
      </c>
      <c r="H97" s="67">
        <f t="shared" si="19"/>
        <v>2.5147E-4</v>
      </c>
      <c r="I97" s="67">
        <f t="shared" si="20"/>
        <v>-3.5699999999999932</v>
      </c>
      <c r="J97" s="67">
        <f t="shared" si="21"/>
        <v>3.5699999999999946E-6</v>
      </c>
      <c r="K97" s="67">
        <f t="shared" si="22"/>
        <v>2.4004861817912042</v>
      </c>
      <c r="L97" s="67">
        <v>2.7519999999999998</v>
      </c>
      <c r="M97" s="67">
        <f t="shared" si="23"/>
        <v>275200</v>
      </c>
      <c r="N97" s="67">
        <f t="shared" si="28"/>
        <v>2.2835384970162433</v>
      </c>
      <c r="O97" s="67">
        <f t="shared" si="15"/>
        <v>228353.84970162433</v>
      </c>
      <c r="P97" s="67">
        <f t="shared" si="24"/>
        <v>2.8045539783950368</v>
      </c>
      <c r="Q97" s="67">
        <f t="shared" si="25"/>
        <v>280455.39783950365</v>
      </c>
      <c r="R97" s="67">
        <f t="shared" si="16"/>
        <v>-975409023572.91602</v>
      </c>
      <c r="S97" s="67">
        <f t="shared" si="26"/>
        <v>0</v>
      </c>
      <c r="T97" s="67">
        <f t="shared" si="17"/>
        <v>0</v>
      </c>
      <c r="U97" s="67">
        <f t="shared" si="18"/>
        <v>0</v>
      </c>
      <c r="V97" s="67">
        <f t="shared" si="27"/>
        <v>493.48008005505704</v>
      </c>
      <c r="W97" s="67">
        <f t="shared" si="29"/>
        <v>-0.97851835421277245</v>
      </c>
    </row>
    <row r="98" spans="6:23" ht="15" x14ac:dyDescent="0.25">
      <c r="F98" s="67">
        <v>-84</v>
      </c>
      <c r="G98" s="67">
        <v>247.9</v>
      </c>
      <c r="H98" s="67">
        <f t="shared" si="19"/>
        <v>2.4790000000000001E-4</v>
      </c>
      <c r="I98" s="67">
        <f t="shared" si="20"/>
        <v>-3.5800000000000125</v>
      </c>
      <c r="J98" s="67">
        <f t="shared" si="21"/>
        <v>3.5800000000000437E-6</v>
      </c>
      <c r="K98" s="67">
        <f t="shared" si="22"/>
        <v>2.3942765267678214</v>
      </c>
      <c r="L98" s="67">
        <v>2.8029999999999999</v>
      </c>
      <c r="M98" s="67">
        <f t="shared" si="23"/>
        <v>280300</v>
      </c>
      <c r="N98" s="67">
        <f t="shared" si="28"/>
        <v>2.3271464304597118</v>
      </c>
      <c r="O98" s="67">
        <f t="shared" si="15"/>
        <v>232714.64304597117</v>
      </c>
      <c r="P98" s="67">
        <f t="shared" si="24"/>
        <v>2.8574665791098193</v>
      </c>
      <c r="Q98" s="67">
        <f t="shared" si="25"/>
        <v>285746.65791098191</v>
      </c>
      <c r="R98" s="67">
        <f t="shared" si="16"/>
        <v>-332758498122.07471</v>
      </c>
      <c r="S98" s="67">
        <f t="shared" si="26"/>
        <v>0</v>
      </c>
      <c r="T98" s="67">
        <f t="shared" si="17"/>
        <v>0</v>
      </c>
      <c r="U98" s="67">
        <f t="shared" si="18"/>
        <v>0</v>
      </c>
      <c r="V98" s="67">
        <f t="shared" si="27"/>
        <v>496.4886929946943</v>
      </c>
      <c r="W98" s="67">
        <f t="shared" si="29"/>
        <v>-1.0012257702870262</v>
      </c>
    </row>
    <row r="99" spans="6:23" ht="15" x14ac:dyDescent="0.25">
      <c r="F99" s="67">
        <v>-83</v>
      </c>
      <c r="G99" s="67">
        <v>244.32</v>
      </c>
      <c r="H99" s="67">
        <f t="shared" si="19"/>
        <v>2.4431999999999996E-4</v>
      </c>
      <c r="I99" s="67">
        <f t="shared" si="20"/>
        <v>-3.5900000000000034</v>
      </c>
      <c r="J99" s="67">
        <f t="shared" si="21"/>
        <v>3.5899999999999843E-6</v>
      </c>
      <c r="K99" s="67">
        <f t="shared" si="22"/>
        <v>2.3879590197123459</v>
      </c>
      <c r="L99" s="67">
        <v>2.8519999999999999</v>
      </c>
      <c r="M99" s="67">
        <f t="shared" si="23"/>
        <v>285200</v>
      </c>
      <c r="N99" s="67">
        <f t="shared" si="28"/>
        <v>2.3723664465691545</v>
      </c>
      <c r="O99" s="67">
        <f t="shared" si="15"/>
        <v>237236.64465691545</v>
      </c>
      <c r="P99" s="67">
        <f t="shared" si="24"/>
        <v>2.9084046391451284</v>
      </c>
      <c r="Q99" s="67">
        <f t="shared" si="25"/>
        <v>290840.46391451283</v>
      </c>
      <c r="R99" s="67">
        <f t="shared" si="16"/>
        <v>-116778209752.47934</v>
      </c>
      <c r="S99" s="67">
        <f t="shared" si="26"/>
        <v>0</v>
      </c>
      <c r="T99" s="67">
        <f t="shared" si="17"/>
        <v>0</v>
      </c>
      <c r="U99" s="67">
        <f t="shared" si="18"/>
        <v>0</v>
      </c>
      <c r="V99" s="67">
        <f t="shared" si="27"/>
        <v>498.67438846404895</v>
      </c>
      <c r="W99" s="67">
        <f t="shared" si="29"/>
        <v>-1.0229730353213187</v>
      </c>
    </row>
    <row r="100" spans="6:23" ht="15" x14ac:dyDescent="0.25">
      <c r="F100" s="67">
        <v>-82</v>
      </c>
      <c r="G100" s="67">
        <v>240.73</v>
      </c>
      <c r="H100" s="67">
        <f t="shared" si="19"/>
        <v>2.4072999999999998E-4</v>
      </c>
      <c r="I100" s="67">
        <f t="shared" si="20"/>
        <v>-3.6099999999999852</v>
      </c>
      <c r="J100" s="67">
        <f t="shared" si="21"/>
        <v>3.6099999999999739E-6</v>
      </c>
      <c r="K100" s="67">
        <f t="shared" si="22"/>
        <v>2.3815302158362703</v>
      </c>
      <c r="L100" s="67">
        <v>2.9049999999999998</v>
      </c>
      <c r="M100" s="67">
        <f t="shared" si="23"/>
        <v>290500</v>
      </c>
      <c r="N100" s="67">
        <f t="shared" si="28"/>
        <v>2.4192852661128934</v>
      </c>
      <c r="O100" s="67">
        <f t="shared" si="15"/>
        <v>241928.52661128933</v>
      </c>
      <c r="P100" s="67">
        <f t="shared" si="24"/>
        <v>2.9636553815323827</v>
      </c>
      <c r="Q100" s="67">
        <f t="shared" si="25"/>
        <v>296365.53815323825</v>
      </c>
      <c r="R100" s="67">
        <f t="shared" si="16"/>
        <v>-42142555896.445114</v>
      </c>
      <c r="S100" s="67">
        <f t="shared" si="26"/>
        <v>0</v>
      </c>
      <c r="T100" s="67">
        <f t="shared" si="17"/>
        <v>0</v>
      </c>
      <c r="U100" s="67">
        <f t="shared" si="18"/>
        <v>0</v>
      </c>
      <c r="V100" s="67">
        <f t="shared" si="27"/>
        <v>500.23402212418245</v>
      </c>
      <c r="W100" s="67">
        <f t="shared" si="29"/>
        <v>-1.0441172654531021</v>
      </c>
    </row>
    <row r="101" spans="6:23" ht="15" x14ac:dyDescent="0.25">
      <c r="F101" s="67">
        <v>-81</v>
      </c>
      <c r="G101" s="67">
        <v>237.12</v>
      </c>
      <c r="H101" s="67">
        <f t="shared" si="19"/>
        <v>2.3712000000000001E-4</v>
      </c>
      <c r="I101" s="67">
        <f t="shared" si="20"/>
        <v>-3.6100000000000136</v>
      </c>
      <c r="J101" s="67">
        <f t="shared" si="21"/>
        <v>3.6100000000000281E-6</v>
      </c>
      <c r="K101" s="67">
        <f t="shared" si="22"/>
        <v>2.3749681862992342</v>
      </c>
      <c r="L101" s="67">
        <v>2.9609999999999999</v>
      </c>
      <c r="M101" s="67">
        <f t="shared" si="23"/>
        <v>296100</v>
      </c>
      <c r="N101" s="67">
        <f t="shared" si="28"/>
        <v>2.4681334934173766</v>
      </c>
      <c r="O101" s="67">
        <f t="shared" si="15"/>
        <v>246813.34934173766</v>
      </c>
      <c r="P101" s="67">
        <f t="shared" si="24"/>
        <v>3.021712650312157</v>
      </c>
      <c r="Q101" s="67">
        <f t="shared" si="25"/>
        <v>302171.26503121568</v>
      </c>
      <c r="R101" s="67">
        <f t="shared" si="16"/>
        <v>-15633004772.668997</v>
      </c>
      <c r="S101" s="67">
        <f t="shared" si="26"/>
        <v>0</v>
      </c>
      <c r="T101" s="67">
        <f t="shared" si="17"/>
        <v>0</v>
      </c>
      <c r="U101" s="67">
        <f t="shared" si="18"/>
        <v>0</v>
      </c>
      <c r="V101" s="67">
        <f t="shared" si="27"/>
        <v>502.24693491012272</v>
      </c>
      <c r="W101" s="67">
        <f t="shared" si="29"/>
        <v>-1.0698795927331857</v>
      </c>
    </row>
    <row r="102" spans="6:23" ht="15" x14ac:dyDescent="0.25">
      <c r="F102" s="67">
        <v>-80</v>
      </c>
      <c r="G102" s="67">
        <v>233.51</v>
      </c>
      <c r="H102" s="67">
        <f t="shared" si="19"/>
        <v>2.3350999999999998E-4</v>
      </c>
      <c r="I102" s="67">
        <f t="shared" si="20"/>
        <v>-3.6099999999999852</v>
      </c>
      <c r="J102" s="67">
        <f t="shared" si="21"/>
        <v>3.6099999999999739E-6</v>
      </c>
      <c r="K102" s="67">
        <f t="shared" si="22"/>
        <v>2.3683054838392832</v>
      </c>
      <c r="L102" s="67">
        <v>3.0339999999999998</v>
      </c>
      <c r="M102" s="67">
        <f t="shared" si="23"/>
        <v>303400</v>
      </c>
      <c r="N102" s="67">
        <f t="shared" si="28"/>
        <v>2.5187403578920713</v>
      </c>
      <c r="O102" s="67">
        <f t="shared" si="15"/>
        <v>251874.03578920712</v>
      </c>
      <c r="P102" s="67">
        <f t="shared" si="24"/>
        <v>3.0971887463323586</v>
      </c>
      <c r="Q102" s="67">
        <f t="shared" si="25"/>
        <v>309718.87463323586</v>
      </c>
      <c r="R102" s="67">
        <f t="shared" si="16"/>
        <v>-5958853518.4535608</v>
      </c>
      <c r="S102" s="67">
        <f t="shared" si="26"/>
        <v>0</v>
      </c>
      <c r="T102" s="67">
        <f t="shared" si="17"/>
        <v>0</v>
      </c>
      <c r="U102" s="67">
        <f t="shared" si="18"/>
        <v>0</v>
      </c>
      <c r="V102" s="67">
        <f t="shared" si="27"/>
        <v>504.40656038927955</v>
      </c>
      <c r="W102" s="67">
        <f t="shared" si="29"/>
        <v>-1.0908382667626926</v>
      </c>
    </row>
    <row r="103" spans="6:23" ht="15" x14ac:dyDescent="0.25">
      <c r="F103" s="67">
        <v>-79</v>
      </c>
      <c r="G103" s="67">
        <v>229.9</v>
      </c>
      <c r="H103" s="67">
        <f t="shared" si="19"/>
        <v>2.299E-4</v>
      </c>
      <c r="I103" s="67">
        <f t="shared" si="20"/>
        <v>-3.6299999999999955</v>
      </c>
      <c r="J103" s="67">
        <f t="shared" si="21"/>
        <v>3.6300000000000178E-6</v>
      </c>
      <c r="K103" s="67">
        <f t="shared" si="22"/>
        <v>2.3615389712692791</v>
      </c>
      <c r="L103" s="67">
        <v>3.1030000000000002</v>
      </c>
      <c r="M103" s="67">
        <f t="shared" si="23"/>
        <v>310300</v>
      </c>
      <c r="N103" s="67">
        <f t="shared" si="28"/>
        <v>2.5711978547780028</v>
      </c>
      <c r="O103" s="67">
        <f t="shared" si="15"/>
        <v>257119.78547780027</v>
      </c>
      <c r="P103" s="67">
        <f t="shared" si="24"/>
        <v>3.1690299539325486</v>
      </c>
      <c r="Q103" s="67">
        <f t="shared" si="25"/>
        <v>316902.99539325485</v>
      </c>
      <c r="R103" s="67">
        <f t="shared" si="16"/>
        <v>-2333016169.293539</v>
      </c>
      <c r="S103" s="67">
        <f t="shared" si="26"/>
        <v>0</v>
      </c>
      <c r="T103" s="67">
        <f t="shared" si="17"/>
        <v>0</v>
      </c>
      <c r="U103" s="67">
        <f t="shared" si="18"/>
        <v>0</v>
      </c>
      <c r="V103" s="67">
        <f t="shared" si="27"/>
        <v>509.13450831719376</v>
      </c>
      <c r="W103" s="67">
        <f t="shared" si="29"/>
        <v>-1.1180851374259768</v>
      </c>
    </row>
    <row r="104" spans="6:23" ht="15" x14ac:dyDescent="0.25">
      <c r="F104" s="67">
        <v>-78</v>
      </c>
      <c r="G104" s="67">
        <v>226.27</v>
      </c>
      <c r="H104" s="67">
        <f t="shared" si="19"/>
        <v>2.2626999999999999E-4</v>
      </c>
      <c r="I104" s="67">
        <f t="shared" si="20"/>
        <v>-3.6200000000000045</v>
      </c>
      <c r="J104" s="67">
        <f t="shared" si="21"/>
        <v>3.6199999999999958E-6</v>
      </c>
      <c r="K104" s="67">
        <f t="shared" si="22"/>
        <v>2.3546269768529489</v>
      </c>
      <c r="L104" s="67">
        <v>3.1720000000000002</v>
      </c>
      <c r="M104" s="67">
        <f t="shared" si="23"/>
        <v>317200</v>
      </c>
      <c r="N104" s="67">
        <f t="shared" si="28"/>
        <v>2.6259113823005484</v>
      </c>
      <c r="O104" s="67">
        <f t="shared" si="15"/>
        <v>262591.13823005487</v>
      </c>
      <c r="P104" s="67">
        <f t="shared" si="24"/>
        <v>3.2404090589740009</v>
      </c>
      <c r="Q104" s="67">
        <f t="shared" si="25"/>
        <v>324040.90589740005</v>
      </c>
      <c r="R104" s="67">
        <f t="shared" si="16"/>
        <v>-937872296.04843676</v>
      </c>
      <c r="S104" s="67">
        <f t="shared" si="26"/>
        <v>0</v>
      </c>
      <c r="T104" s="67">
        <f t="shared" si="17"/>
        <v>0</v>
      </c>
      <c r="U104" s="67">
        <f t="shared" si="18"/>
        <v>0</v>
      </c>
      <c r="V104" s="67">
        <f t="shared" si="27"/>
        <v>512.89054479313768</v>
      </c>
      <c r="W104" s="67">
        <f t="shared" si="29"/>
        <v>-1.1503578732775137</v>
      </c>
    </row>
    <row r="105" spans="6:23" ht="15" x14ac:dyDescent="0.25">
      <c r="F105" s="67">
        <v>-77</v>
      </c>
      <c r="G105" s="67">
        <v>222.65</v>
      </c>
      <c r="H105" s="67">
        <f t="shared" si="19"/>
        <v>2.2264999999999999E-4</v>
      </c>
      <c r="I105" s="67">
        <f t="shared" si="20"/>
        <v>-3.6299999999999955</v>
      </c>
      <c r="J105" s="67">
        <f t="shared" si="21"/>
        <v>3.6299999999999907E-6</v>
      </c>
      <c r="K105" s="67">
        <f t="shared" si="22"/>
        <v>2.3476226994672418</v>
      </c>
      <c r="L105" s="67">
        <v>3.238</v>
      </c>
      <c r="M105" s="67">
        <f t="shared" si="23"/>
        <v>323800</v>
      </c>
      <c r="N105" s="67">
        <f t="shared" si="28"/>
        <v>2.6825432002741607</v>
      </c>
      <c r="O105" s="67">
        <f t="shared" si="15"/>
        <v>268254.32002741605</v>
      </c>
      <c r="P105" s="67">
        <f t="shared" si="24"/>
        <v>3.309189533023051</v>
      </c>
      <c r="Q105" s="67">
        <f t="shared" si="25"/>
        <v>330918.95330230508</v>
      </c>
      <c r="R105" s="67">
        <f t="shared" si="16"/>
        <v>-386969480.99996859</v>
      </c>
      <c r="S105" s="67">
        <f t="shared" si="26"/>
        <v>0</v>
      </c>
      <c r="T105" s="67">
        <f t="shared" si="17"/>
        <v>0</v>
      </c>
      <c r="U105" s="67">
        <f t="shared" si="18"/>
        <v>0</v>
      </c>
      <c r="V105" s="67">
        <f t="shared" si="27"/>
        <v>516.16219417780337</v>
      </c>
      <c r="W105" s="67">
        <f t="shared" si="29"/>
        <v>-1.1730280793485897</v>
      </c>
    </row>
    <row r="106" spans="6:23" ht="15" x14ac:dyDescent="0.25">
      <c r="F106" s="67">
        <v>-76</v>
      </c>
      <c r="G106" s="67">
        <v>219.02</v>
      </c>
      <c r="H106" s="67">
        <f t="shared" si="19"/>
        <v>2.1902E-4</v>
      </c>
      <c r="I106" s="67">
        <f t="shared" si="20"/>
        <v>-3.6400000000000148</v>
      </c>
      <c r="J106" s="67">
        <f t="shared" si="21"/>
        <v>3.6400000000000126E-6</v>
      </c>
      <c r="K106" s="67">
        <f t="shared" si="22"/>
        <v>2.3404837746257177</v>
      </c>
      <c r="L106" s="67">
        <v>3.3069999999999999</v>
      </c>
      <c r="M106" s="67">
        <f t="shared" si="23"/>
        <v>330700</v>
      </c>
      <c r="N106" s="67">
        <f t="shared" si="28"/>
        <v>2.7415206547959881</v>
      </c>
      <c r="O106" s="67">
        <f t="shared" si="15"/>
        <v>274152.06547959882</v>
      </c>
      <c r="P106" s="67">
        <f t="shared" si="24"/>
        <v>3.3811428584623195</v>
      </c>
      <c r="Q106" s="67">
        <f t="shared" si="25"/>
        <v>338114.28584623191</v>
      </c>
      <c r="R106" s="67">
        <f t="shared" si="16"/>
        <v>-163814711.34887049</v>
      </c>
      <c r="S106" s="67">
        <f t="shared" si="26"/>
        <v>0</v>
      </c>
      <c r="T106" s="67">
        <f t="shared" si="17"/>
        <v>0</v>
      </c>
      <c r="U106" s="67">
        <f t="shared" si="18"/>
        <v>0</v>
      </c>
      <c r="V106" s="67">
        <f t="shared" si="27"/>
        <v>518.68503601667601</v>
      </c>
      <c r="W106" s="67">
        <f t="shared" si="29"/>
        <v>-1.2012358004873658</v>
      </c>
    </row>
    <row r="107" spans="6:23" ht="15" x14ac:dyDescent="0.25">
      <c r="F107" s="67">
        <v>-75</v>
      </c>
      <c r="G107" s="67">
        <v>215.38</v>
      </c>
      <c r="H107" s="67">
        <f t="shared" si="19"/>
        <v>2.1537999999999999E-4</v>
      </c>
      <c r="I107" s="67">
        <f t="shared" si="20"/>
        <v>-3.6299999999999955</v>
      </c>
      <c r="J107" s="67">
        <f t="shared" si="21"/>
        <v>3.6299999999999907E-6</v>
      </c>
      <c r="K107" s="67">
        <f t="shared" si="22"/>
        <v>2.3332053726253439</v>
      </c>
      <c r="L107" s="67">
        <v>3.383</v>
      </c>
      <c r="M107" s="67">
        <f t="shared" si="23"/>
        <v>338300</v>
      </c>
      <c r="N107" s="67">
        <f t="shared" si="28"/>
        <v>2.8029854802813414</v>
      </c>
      <c r="O107" s="67">
        <f t="shared" si="15"/>
        <v>280298.54802813416</v>
      </c>
      <c r="P107" s="67">
        <f t="shared" si="24"/>
        <v>3.459938046710032</v>
      </c>
      <c r="Q107" s="67">
        <f t="shared" si="25"/>
        <v>345993.80467100319</v>
      </c>
      <c r="R107" s="67">
        <f t="shared" si="16"/>
        <v>-71122725.961754203</v>
      </c>
      <c r="S107" s="67">
        <f t="shared" si="26"/>
        <v>0</v>
      </c>
      <c r="T107" s="67">
        <f t="shared" si="17"/>
        <v>0</v>
      </c>
      <c r="U107" s="67">
        <f t="shared" si="18"/>
        <v>0</v>
      </c>
      <c r="V107" s="67">
        <f t="shared" si="27"/>
        <v>521.3227443184353</v>
      </c>
      <c r="W107" s="67">
        <f t="shared" si="29"/>
        <v>-1.230736000480289</v>
      </c>
    </row>
    <row r="108" spans="6:23" ht="15" x14ac:dyDescent="0.25">
      <c r="F108" s="67">
        <v>-74</v>
      </c>
      <c r="G108" s="67">
        <v>211.75</v>
      </c>
      <c r="H108" s="67">
        <f t="shared" si="19"/>
        <v>2.1175E-4</v>
      </c>
      <c r="I108" s="67">
        <f t="shared" si="20"/>
        <v>-3.6299999999999955</v>
      </c>
      <c r="J108" s="67">
        <f t="shared" si="21"/>
        <v>3.6299999999999907E-6</v>
      </c>
      <c r="K108" s="67">
        <f t="shared" si="22"/>
        <v>2.3258234190027447</v>
      </c>
      <c r="L108" s="67">
        <v>3.47</v>
      </c>
      <c r="M108" s="67">
        <f t="shared" si="23"/>
        <v>347000</v>
      </c>
      <c r="N108" s="67">
        <f t="shared" si="28"/>
        <v>2.8667325177656533</v>
      </c>
      <c r="O108" s="67">
        <f t="shared" si="15"/>
        <v>286673.25177656533</v>
      </c>
      <c r="P108" s="67">
        <f t="shared" si="24"/>
        <v>3.5502969384935579</v>
      </c>
      <c r="Q108" s="67">
        <f t="shared" si="25"/>
        <v>355029.69384935574</v>
      </c>
      <c r="R108" s="67">
        <f t="shared" si="16"/>
        <v>-31657697.210321207</v>
      </c>
      <c r="S108" s="67">
        <f t="shared" si="26"/>
        <v>0</v>
      </c>
      <c r="T108" s="67">
        <f t="shared" si="17"/>
        <v>0</v>
      </c>
      <c r="U108" s="67">
        <f t="shared" si="18"/>
        <v>0</v>
      </c>
      <c r="V108" s="67">
        <f t="shared" si="27"/>
        <v>524.60578145245643</v>
      </c>
      <c r="W108" s="67">
        <f t="shared" si="29"/>
        <v>-1.2559575109557399</v>
      </c>
    </row>
    <row r="109" spans="6:23" ht="15" x14ac:dyDescent="0.25">
      <c r="F109" s="67">
        <v>-73</v>
      </c>
      <c r="G109" s="67">
        <v>208.12</v>
      </c>
      <c r="H109" s="67">
        <f t="shared" si="19"/>
        <v>2.0812000000000001E-4</v>
      </c>
      <c r="I109" s="67">
        <f t="shared" si="20"/>
        <v>-3.6299999999999955</v>
      </c>
      <c r="J109" s="67">
        <f t="shared" si="21"/>
        <v>3.6300000000000178E-6</v>
      </c>
      <c r="K109" s="67">
        <f t="shared" si="22"/>
        <v>2.318313817223999</v>
      </c>
      <c r="L109" s="67">
        <v>3.5590000000000002</v>
      </c>
      <c r="M109" s="67">
        <f t="shared" si="23"/>
        <v>355900</v>
      </c>
      <c r="N109" s="67">
        <f t="shared" si="28"/>
        <v>2.9330696487905836</v>
      </c>
      <c r="O109" s="67">
        <f t="shared" si="15"/>
        <v>293306.96487905836</v>
      </c>
      <c r="P109" s="67">
        <f t="shared" si="24"/>
        <v>3.6428225227643658</v>
      </c>
      <c r="Q109" s="67">
        <f t="shared" si="25"/>
        <v>364282.25227643654</v>
      </c>
      <c r="R109" s="67">
        <f t="shared" si="16"/>
        <v>-14441150.955470534</v>
      </c>
      <c r="S109" s="67">
        <f t="shared" si="26"/>
        <v>0</v>
      </c>
      <c r="T109" s="67">
        <f t="shared" si="17"/>
        <v>0</v>
      </c>
      <c r="U109" s="67">
        <f t="shared" si="18"/>
        <v>0</v>
      </c>
      <c r="V109" s="67">
        <f t="shared" si="27"/>
        <v>529.23367975710414</v>
      </c>
      <c r="W109" s="67">
        <f t="shared" si="29"/>
        <v>-1.2887577886731596</v>
      </c>
    </row>
    <row r="110" spans="6:23" ht="15" x14ac:dyDescent="0.25">
      <c r="F110" s="67">
        <v>-72</v>
      </c>
      <c r="G110" s="67">
        <v>204.49</v>
      </c>
      <c r="H110" s="67">
        <f t="shared" si="19"/>
        <v>2.0448999999999999E-4</v>
      </c>
      <c r="I110" s="67">
        <f t="shared" si="20"/>
        <v>-3.6299999999999955</v>
      </c>
      <c r="J110" s="67">
        <f t="shared" si="21"/>
        <v>3.6299999999999907E-6</v>
      </c>
      <c r="K110" s="67">
        <f t="shared" si="22"/>
        <v>2.3106720749301237</v>
      </c>
      <c r="L110" s="67">
        <v>3.65</v>
      </c>
      <c r="M110" s="67">
        <f t="shared" si="23"/>
        <v>365000</v>
      </c>
      <c r="N110" s="67">
        <f t="shared" si="28"/>
        <v>3.0021500920064343</v>
      </c>
      <c r="O110" s="67">
        <f t="shared" si="15"/>
        <v>300215.00920064346</v>
      </c>
      <c r="P110" s="67">
        <f t="shared" si="24"/>
        <v>3.7375238629862966</v>
      </c>
      <c r="Q110" s="67">
        <f t="shared" si="25"/>
        <v>373752.38629862963</v>
      </c>
      <c r="R110" s="67">
        <f t="shared" si="16"/>
        <v>-6748573.3816624032</v>
      </c>
      <c r="S110" s="67">
        <f t="shared" si="26"/>
        <v>0</v>
      </c>
      <c r="T110" s="67">
        <f t="shared" si="17"/>
        <v>0</v>
      </c>
      <c r="U110" s="67">
        <f t="shared" si="18"/>
        <v>0</v>
      </c>
      <c r="V110" s="67">
        <f t="shared" si="27"/>
        <v>533.71721072312982</v>
      </c>
      <c r="W110" s="67">
        <f t="shared" si="29"/>
        <v>-1.3223445757634631</v>
      </c>
    </row>
    <row r="111" spans="6:23" ht="15" x14ac:dyDescent="0.25">
      <c r="F111" s="67">
        <v>-71</v>
      </c>
      <c r="G111" s="67">
        <v>200.86</v>
      </c>
      <c r="H111" s="67">
        <f t="shared" si="19"/>
        <v>2.0086E-4</v>
      </c>
      <c r="I111" s="67">
        <f t="shared" si="20"/>
        <v>-3.6200000000000045</v>
      </c>
      <c r="J111" s="67">
        <f t="shared" si="21"/>
        <v>3.6199999999999958E-6</v>
      </c>
      <c r="K111" s="67">
        <f t="shared" si="22"/>
        <v>2.3028934583565053</v>
      </c>
      <c r="L111" s="67">
        <v>3.7280000000000002</v>
      </c>
      <c r="M111" s="67">
        <f t="shared" si="23"/>
        <v>372800</v>
      </c>
      <c r="N111" s="67">
        <f t="shared" si="28"/>
        <v>3.0741390709974117</v>
      </c>
      <c r="O111" s="67">
        <f t="shared" si="15"/>
        <v>307413.90709974116</v>
      </c>
      <c r="P111" s="67">
        <f t="shared" si="24"/>
        <v>3.8187882024682636</v>
      </c>
      <c r="Q111" s="67">
        <f t="shared" si="25"/>
        <v>381878.82024682633</v>
      </c>
      <c r="R111" s="67">
        <f t="shared" si="16"/>
        <v>-3229579.1554349465</v>
      </c>
      <c r="S111" s="67">
        <f t="shared" si="26"/>
        <v>0</v>
      </c>
      <c r="T111" s="67">
        <f t="shared" si="17"/>
        <v>0</v>
      </c>
      <c r="U111" s="67">
        <f t="shared" si="18"/>
        <v>0</v>
      </c>
      <c r="V111" s="67">
        <f t="shared" si="27"/>
        <v>538.0410685256287</v>
      </c>
      <c r="W111" s="67">
        <f t="shared" si="29"/>
        <v>-1.3567211622640238</v>
      </c>
    </row>
    <row r="112" spans="6:23" ht="15" x14ac:dyDescent="0.25">
      <c r="F112" s="67">
        <v>-70</v>
      </c>
      <c r="G112" s="67">
        <v>197.24</v>
      </c>
      <c r="H112" s="67">
        <f t="shared" si="19"/>
        <v>1.9724E-4</v>
      </c>
      <c r="I112" s="67">
        <f t="shared" si="20"/>
        <v>-3.6200000000000045</v>
      </c>
      <c r="J112" s="67">
        <f t="shared" si="21"/>
        <v>3.6199999999999958E-6</v>
      </c>
      <c r="K112" s="67">
        <f t="shared" si="22"/>
        <v>2.2949949938591003</v>
      </c>
      <c r="L112" s="67">
        <v>3.8090000000000002</v>
      </c>
      <c r="M112" s="67">
        <f t="shared" si="23"/>
        <v>380900</v>
      </c>
      <c r="N112" s="67">
        <f t="shared" si="28"/>
        <v>3.1490037599441156</v>
      </c>
      <c r="O112" s="67">
        <f t="shared" si="15"/>
        <v>314900.37599441159</v>
      </c>
      <c r="P112" s="67">
        <f t="shared" si="24"/>
        <v>3.9035002727802213</v>
      </c>
      <c r="Q112" s="67">
        <f t="shared" si="25"/>
        <v>390350.02727802208</v>
      </c>
      <c r="R112" s="67">
        <f t="shared" si="16"/>
        <v>-1582121.3079481772</v>
      </c>
      <c r="S112" s="67">
        <f t="shared" si="26"/>
        <v>0</v>
      </c>
      <c r="T112" s="67">
        <f t="shared" si="17"/>
        <v>0</v>
      </c>
      <c r="U112" s="67">
        <f t="shared" si="18"/>
        <v>0</v>
      </c>
      <c r="V112" s="67">
        <f t="shared" si="27"/>
        <v>539.98091189816762</v>
      </c>
      <c r="W112" s="67">
        <f t="shared" si="29"/>
        <v>-1.3824013292935129</v>
      </c>
    </row>
    <row r="113" spans="6:23" ht="15" x14ac:dyDescent="0.25">
      <c r="F113" s="67">
        <v>-69</v>
      </c>
      <c r="G113" s="67">
        <v>193.62</v>
      </c>
      <c r="H113" s="67">
        <f t="shared" si="19"/>
        <v>1.9362000000000001E-4</v>
      </c>
      <c r="I113" s="67">
        <f t="shared" si="20"/>
        <v>-3.5999999999999943</v>
      </c>
      <c r="J113" s="67">
        <f t="shared" si="21"/>
        <v>3.6000000000000062E-6</v>
      </c>
      <c r="K113" s="67">
        <f t="shared" si="22"/>
        <v>2.2869502157875488</v>
      </c>
      <c r="L113" s="67">
        <v>3.8959999999999999</v>
      </c>
      <c r="M113" s="67">
        <f t="shared" si="23"/>
        <v>389600</v>
      </c>
      <c r="N113" s="67">
        <f t="shared" si="28"/>
        <v>3.227129702265108</v>
      </c>
      <c r="O113" s="67">
        <f t="shared" si="15"/>
        <v>322712.97022651078</v>
      </c>
      <c r="P113" s="67">
        <f t="shared" si="24"/>
        <v>3.9939497050760311</v>
      </c>
      <c r="Q113" s="67">
        <f t="shared" si="25"/>
        <v>399394.97050760308</v>
      </c>
      <c r="R113" s="67">
        <f t="shared" si="16"/>
        <v>-793102.97693310038</v>
      </c>
      <c r="S113" s="67">
        <f t="shared" si="26"/>
        <v>0</v>
      </c>
      <c r="T113" s="67">
        <f t="shared" si="17"/>
        <v>0</v>
      </c>
      <c r="U113" s="67">
        <f t="shared" si="18"/>
        <v>0</v>
      </c>
      <c r="V113" s="67">
        <f t="shared" si="27"/>
        <v>542.01160499444586</v>
      </c>
      <c r="W113" s="67">
        <f t="shared" si="29"/>
        <v>-1.4130670987464418</v>
      </c>
    </row>
    <row r="114" spans="6:23" ht="15" x14ac:dyDescent="0.25">
      <c r="F114" s="67">
        <v>-68</v>
      </c>
      <c r="G114" s="67">
        <v>190.02</v>
      </c>
      <c r="H114" s="67">
        <f t="shared" si="19"/>
        <v>1.9002E-4</v>
      </c>
      <c r="I114" s="67">
        <f t="shared" si="20"/>
        <v>-3.6000000000000227</v>
      </c>
      <c r="J114" s="67">
        <f t="shared" si="21"/>
        <v>3.6000000000000333E-6</v>
      </c>
      <c r="K114" s="67">
        <f t="shared" si="22"/>
        <v>2.2787993137555556</v>
      </c>
      <c r="L114" s="67">
        <v>3.996</v>
      </c>
      <c r="M114" s="67">
        <f t="shared" si="23"/>
        <v>399600</v>
      </c>
      <c r="N114" s="67">
        <f t="shared" si="28"/>
        <v>3.3082632758223376</v>
      </c>
      <c r="O114" s="67">
        <f t="shared" si="15"/>
        <v>330826.32758223376</v>
      </c>
      <c r="P114" s="67">
        <f t="shared" si="24"/>
        <v>4.0984098754635481</v>
      </c>
      <c r="Q114" s="67">
        <f t="shared" si="25"/>
        <v>409840.98754635477</v>
      </c>
      <c r="R114" s="67">
        <f t="shared" si="16"/>
        <v>-406678.628305208</v>
      </c>
      <c r="S114" s="67">
        <f t="shared" si="26"/>
        <v>0</v>
      </c>
      <c r="T114" s="67">
        <f t="shared" si="17"/>
        <v>0</v>
      </c>
      <c r="U114" s="67">
        <f t="shared" si="18"/>
        <v>0</v>
      </c>
      <c r="V114" s="67">
        <f t="shared" si="27"/>
        <v>544.3925644359233</v>
      </c>
      <c r="W114" s="67">
        <f t="shared" si="29"/>
        <v>-1.4378218938273686</v>
      </c>
    </row>
    <row r="115" spans="6:23" ht="15" x14ac:dyDescent="0.25">
      <c r="F115" s="67">
        <v>-67</v>
      </c>
      <c r="G115" s="67">
        <v>186.42</v>
      </c>
      <c r="H115" s="67">
        <f t="shared" si="19"/>
        <v>1.8641999999999997E-4</v>
      </c>
      <c r="I115" s="67">
        <f t="shared" si="20"/>
        <v>-3.589999999999975</v>
      </c>
      <c r="J115" s="67">
        <f t="shared" si="21"/>
        <v>3.5899999999999572E-6</v>
      </c>
      <c r="K115" s="67">
        <f t="shared" si="22"/>
        <v>2.2704925036386179</v>
      </c>
      <c r="L115" s="67">
        <v>4.0999999999999996</v>
      </c>
      <c r="M115" s="67">
        <f t="shared" si="23"/>
        <v>409999.99999999994</v>
      </c>
      <c r="N115" s="67">
        <f t="shared" si="28"/>
        <v>3.3930477678337474</v>
      </c>
      <c r="O115" s="67">
        <f t="shared" si="15"/>
        <v>339304.77678337472</v>
      </c>
      <c r="P115" s="67">
        <f t="shared" si="24"/>
        <v>4.2068463520088031</v>
      </c>
      <c r="Q115" s="67">
        <f t="shared" si="25"/>
        <v>420684.63520088029</v>
      </c>
      <c r="R115" s="67">
        <f t="shared" si="16"/>
        <v>-213226.42137952478</v>
      </c>
      <c r="S115" s="67">
        <f t="shared" si="26"/>
        <v>0</v>
      </c>
      <c r="T115" s="67">
        <f t="shared" si="17"/>
        <v>0</v>
      </c>
      <c r="U115" s="67">
        <f t="shared" si="18"/>
        <v>0</v>
      </c>
      <c r="V115" s="67">
        <f t="shared" si="27"/>
        <v>548.24424369840085</v>
      </c>
      <c r="W115" s="67">
        <f t="shared" si="29"/>
        <v>-1.4754275551668863</v>
      </c>
    </row>
    <row r="116" spans="6:23" ht="15" x14ac:dyDescent="0.25">
      <c r="F116" s="67">
        <v>-66</v>
      </c>
      <c r="G116" s="67">
        <v>182.83</v>
      </c>
      <c r="H116" s="67">
        <f t="shared" si="19"/>
        <v>1.8283000000000001E-4</v>
      </c>
      <c r="I116" s="67">
        <f t="shared" si="20"/>
        <v>-3.5700000000000216</v>
      </c>
      <c r="J116" s="67">
        <f t="shared" si="21"/>
        <v>3.5700000000000217E-6</v>
      </c>
      <c r="K116" s="67">
        <f t="shared" si="22"/>
        <v>2.2620474592614253</v>
      </c>
      <c r="L116" s="67">
        <v>4.2080000000000002</v>
      </c>
      <c r="M116" s="67">
        <f t="shared" si="23"/>
        <v>420800</v>
      </c>
      <c r="N116" s="67">
        <f t="shared" si="28"/>
        <v>3.4814708839763449</v>
      </c>
      <c r="O116" s="67">
        <f t="shared" si="15"/>
        <v>348147.08839763451</v>
      </c>
      <c r="P116" s="67">
        <f t="shared" si="24"/>
        <v>4.31922662923066</v>
      </c>
      <c r="Q116" s="67">
        <f t="shared" si="25"/>
        <v>431922.66292306595</v>
      </c>
      <c r="R116" s="67">
        <f t="shared" si="16"/>
        <v>-114270.56312600242</v>
      </c>
      <c r="S116" s="67">
        <f t="shared" si="26"/>
        <v>0</v>
      </c>
      <c r="T116" s="67">
        <f t="shared" si="17"/>
        <v>0</v>
      </c>
      <c r="U116" s="67">
        <f t="shared" si="18"/>
        <v>0</v>
      </c>
      <c r="V116" s="67">
        <f t="shared" si="27"/>
        <v>552.08828463054351</v>
      </c>
      <c r="W116" s="67">
        <f t="shared" si="29"/>
        <v>-1.5102578403711497</v>
      </c>
    </row>
    <row r="117" spans="6:23" ht="15" x14ac:dyDescent="0.25">
      <c r="F117" s="67">
        <v>-65</v>
      </c>
      <c r="G117" s="67">
        <v>179.26</v>
      </c>
      <c r="H117" s="67">
        <f t="shared" si="19"/>
        <v>1.7925999999999999E-4</v>
      </c>
      <c r="I117" s="67">
        <f t="shared" si="20"/>
        <v>-3.5600000000000023</v>
      </c>
      <c r="J117" s="67">
        <f t="shared" si="21"/>
        <v>3.5599999999999998E-6</v>
      </c>
      <c r="K117" s="67">
        <f t="shared" si="22"/>
        <v>2.2534833920870145</v>
      </c>
      <c r="L117" s="67">
        <v>4.3129999999999997</v>
      </c>
      <c r="M117" s="67">
        <f t="shared" si="23"/>
        <v>431300</v>
      </c>
      <c r="N117" s="67">
        <f t="shared" si="28"/>
        <v>3.5734937621107017</v>
      </c>
      <c r="O117" s="67">
        <f t="shared" si="15"/>
        <v>357349.37621107016</v>
      </c>
      <c r="P117" s="67">
        <f t="shared" si="24"/>
        <v>4.4289925057334862</v>
      </c>
      <c r="Q117" s="67">
        <f t="shared" si="25"/>
        <v>442899.25057334855</v>
      </c>
      <c r="R117" s="67">
        <f t="shared" si="16"/>
        <v>-62570.114048704228</v>
      </c>
      <c r="S117" s="67">
        <f t="shared" si="26"/>
        <v>0</v>
      </c>
      <c r="T117" s="67">
        <f t="shared" si="17"/>
        <v>0</v>
      </c>
      <c r="U117" s="67">
        <f t="shared" si="18"/>
        <v>0</v>
      </c>
      <c r="V117" s="67">
        <f t="shared" si="27"/>
        <v>555.9206784323917</v>
      </c>
      <c r="W117" s="67">
        <f t="shared" si="29"/>
        <v>-1.5419639066353548</v>
      </c>
    </row>
    <row r="118" spans="6:23" ht="15" x14ac:dyDescent="0.25">
      <c r="F118" s="67">
        <v>-64</v>
      </c>
      <c r="G118" s="67">
        <v>175.7</v>
      </c>
      <c r="H118" s="67">
        <f t="shared" si="19"/>
        <v>1.7569999999999999E-4</v>
      </c>
      <c r="I118" s="67">
        <f t="shared" si="20"/>
        <v>-3.539999999999992</v>
      </c>
      <c r="J118" s="67">
        <f t="shared" si="21"/>
        <v>3.5400000000000102E-6</v>
      </c>
      <c r="K118" s="67">
        <f t="shared" si="22"/>
        <v>2.2447717614952949</v>
      </c>
      <c r="L118" s="67">
        <v>4.4290000000000003</v>
      </c>
      <c r="M118" s="67">
        <f t="shared" si="23"/>
        <v>442900</v>
      </c>
      <c r="N118" s="67">
        <f t="shared" si="28"/>
        <v>3.6695982127692228</v>
      </c>
      <c r="O118" s="67">
        <f t="shared" si="15"/>
        <v>366959.8212769223</v>
      </c>
      <c r="P118" s="67">
        <f t="shared" si="24"/>
        <v>4.5498842548538434</v>
      </c>
      <c r="Q118" s="67">
        <f t="shared" si="25"/>
        <v>454988.4254853843</v>
      </c>
      <c r="R118" s="67">
        <f t="shared" si="16"/>
        <v>-34992.416228240712</v>
      </c>
      <c r="S118" s="67">
        <f t="shared" si="26"/>
        <v>0</v>
      </c>
      <c r="T118" s="67">
        <f t="shared" si="17"/>
        <v>0</v>
      </c>
      <c r="U118" s="67">
        <f t="shared" si="18"/>
        <v>0</v>
      </c>
      <c r="V118" s="67">
        <f t="shared" si="27"/>
        <v>558.91750911756276</v>
      </c>
      <c r="W118" s="67">
        <f t="shared" si="29"/>
        <v>-1.5767213320411217</v>
      </c>
    </row>
    <row r="119" spans="6:23" ht="15" x14ac:dyDescent="0.25">
      <c r="F119" s="67">
        <v>-63</v>
      </c>
      <c r="G119" s="67">
        <v>172.16</v>
      </c>
      <c r="H119" s="67">
        <f t="shared" si="19"/>
        <v>1.7215999999999998E-4</v>
      </c>
      <c r="I119" s="67">
        <f t="shared" si="20"/>
        <v>-3.5300000000000011</v>
      </c>
      <c r="J119" s="67">
        <f t="shared" si="21"/>
        <v>3.5299999999999882E-6</v>
      </c>
      <c r="K119" s="67">
        <f t="shared" si="22"/>
        <v>2.2359322539862951</v>
      </c>
      <c r="L119" s="67">
        <v>4.5529999999999999</v>
      </c>
      <c r="M119" s="67">
        <f t="shared" si="23"/>
        <v>455300</v>
      </c>
      <c r="N119" s="67">
        <f t="shared" si="28"/>
        <v>3.7697555046101803</v>
      </c>
      <c r="O119" s="67">
        <f t="shared" si="15"/>
        <v>376975.55046101805</v>
      </c>
      <c r="P119" s="67">
        <f t="shared" si="24"/>
        <v>4.6795191512480923</v>
      </c>
      <c r="Q119" s="67">
        <f t="shared" si="25"/>
        <v>467951.91512480919</v>
      </c>
      <c r="R119" s="67">
        <f t="shared" si="16"/>
        <v>-19979.744345456147</v>
      </c>
      <c r="S119" s="67">
        <f t="shared" si="26"/>
        <v>0</v>
      </c>
      <c r="T119" s="67">
        <f t="shared" si="17"/>
        <v>0</v>
      </c>
      <c r="U119" s="67">
        <f t="shared" si="18"/>
        <v>0</v>
      </c>
      <c r="V119" s="67">
        <f t="shared" si="27"/>
        <v>562.77071204377887</v>
      </c>
      <c r="W119" s="67">
        <f t="shared" si="29"/>
        <v>-1.6106590262182567</v>
      </c>
    </row>
    <row r="120" spans="6:23" ht="15" x14ac:dyDescent="0.25">
      <c r="F120" s="67">
        <v>-62</v>
      </c>
      <c r="G120" s="67">
        <v>168.63</v>
      </c>
      <c r="H120" s="67">
        <f t="shared" si="19"/>
        <v>1.6862999999999999E-4</v>
      </c>
      <c r="I120" s="67">
        <f t="shared" si="20"/>
        <v>-3.5099999999999909</v>
      </c>
      <c r="J120" s="67">
        <f t="shared" si="21"/>
        <v>3.5099999999999986E-6</v>
      </c>
      <c r="K120" s="67">
        <f t="shared" si="22"/>
        <v>2.2269348400126003</v>
      </c>
      <c r="L120" s="67">
        <v>4.6779999999999999</v>
      </c>
      <c r="M120" s="67">
        <f t="shared" si="23"/>
        <v>467800</v>
      </c>
      <c r="N120" s="67">
        <f t="shared" si="28"/>
        <v>3.8745097912027799</v>
      </c>
      <c r="O120" s="67">
        <f t="shared" si="15"/>
        <v>387450.97912027797</v>
      </c>
      <c r="P120" s="67">
        <f t="shared" si="24"/>
        <v>4.8100106087929424</v>
      </c>
      <c r="Q120" s="67">
        <f t="shared" si="25"/>
        <v>481001.06087929424</v>
      </c>
      <c r="R120" s="67">
        <f t="shared" si="16"/>
        <v>-11642.565181680748</v>
      </c>
      <c r="S120" s="67">
        <f t="shared" si="26"/>
        <v>0</v>
      </c>
      <c r="T120" s="67">
        <f t="shared" si="17"/>
        <v>0</v>
      </c>
      <c r="U120" s="67">
        <f t="shared" si="18"/>
        <v>0</v>
      </c>
      <c r="V120" s="67">
        <f t="shared" si="27"/>
        <v>567.14337118027458</v>
      </c>
      <c r="W120" s="67">
        <f t="shared" si="29"/>
        <v>-1.6518702603905768</v>
      </c>
    </row>
    <row r="121" spans="6:23" ht="15" x14ac:dyDescent="0.25">
      <c r="F121" s="67">
        <v>-61</v>
      </c>
      <c r="G121" s="67">
        <v>165.12</v>
      </c>
      <c r="H121" s="67">
        <f t="shared" si="19"/>
        <v>1.6511999999999999E-4</v>
      </c>
      <c r="I121" s="67">
        <f t="shared" si="20"/>
        <v>-3.4900000000000091</v>
      </c>
      <c r="J121" s="67">
        <f t="shared" si="21"/>
        <v>3.4900000000000089E-6</v>
      </c>
      <c r="K121" s="67">
        <f t="shared" si="22"/>
        <v>2.2177996799471171</v>
      </c>
      <c r="L121" s="67">
        <v>4.7960000000000003</v>
      </c>
      <c r="M121" s="67">
        <f t="shared" si="23"/>
        <v>479600</v>
      </c>
      <c r="N121" s="67">
        <f t="shared" si="28"/>
        <v>3.9838463444971142</v>
      </c>
      <c r="O121" s="67">
        <f t="shared" si="15"/>
        <v>398384.63444971142</v>
      </c>
      <c r="P121" s="67">
        <f t="shared" si="24"/>
        <v>4.9334823726860781</v>
      </c>
      <c r="Q121" s="67">
        <f t="shared" si="25"/>
        <v>493348.23726860777</v>
      </c>
      <c r="R121" s="67">
        <f t="shared" si="16"/>
        <v>-6921.2203436951559</v>
      </c>
      <c r="S121" s="67">
        <f t="shared" si="26"/>
        <v>0</v>
      </c>
      <c r="T121" s="67">
        <f t="shared" si="17"/>
        <v>0</v>
      </c>
      <c r="U121" s="67">
        <f t="shared" si="18"/>
        <v>0</v>
      </c>
      <c r="V121" s="67">
        <f t="shared" si="27"/>
        <v>571.0054476719323</v>
      </c>
      <c r="W121" s="67">
        <f t="shared" si="29"/>
        <v>-1.6883137236863184</v>
      </c>
    </row>
    <row r="122" spans="6:23" ht="15" x14ac:dyDescent="0.25">
      <c r="F122" s="67">
        <v>-60</v>
      </c>
      <c r="G122" s="67">
        <v>161.63</v>
      </c>
      <c r="H122" s="67">
        <f t="shared" si="19"/>
        <v>1.6162999999999998E-4</v>
      </c>
      <c r="I122" s="67">
        <f t="shared" si="20"/>
        <v>-3.4699999999999989</v>
      </c>
      <c r="J122" s="67">
        <f t="shared" si="21"/>
        <v>3.4699999999999922E-6</v>
      </c>
      <c r="K122" s="67">
        <f t="shared" si="22"/>
        <v>2.2085219729314334</v>
      </c>
      <c r="L122" s="67">
        <v>4.9059999999999997</v>
      </c>
      <c r="M122" s="67">
        <f t="shared" si="23"/>
        <v>490599.99999999994</v>
      </c>
      <c r="N122" s="67">
        <f t="shared" si="28"/>
        <v>4.0980474804141744</v>
      </c>
      <c r="O122" s="67">
        <f t="shared" si="15"/>
        <v>409804.74804141745</v>
      </c>
      <c r="P122" s="67">
        <f t="shared" si="24"/>
        <v>5.0489054494667363</v>
      </c>
      <c r="Q122" s="67">
        <f t="shared" si="25"/>
        <v>504890.54494667362</v>
      </c>
      <c r="R122" s="67">
        <f t="shared" si="16"/>
        <v>-4195.8757756710538</v>
      </c>
      <c r="S122" s="67">
        <f t="shared" si="26"/>
        <v>0</v>
      </c>
      <c r="T122" s="67">
        <f t="shared" si="17"/>
        <v>0</v>
      </c>
      <c r="U122" s="67">
        <f t="shared" si="18"/>
        <v>0</v>
      </c>
      <c r="V122" s="67">
        <f t="shared" si="27"/>
        <v>573.47255459453561</v>
      </c>
      <c r="W122" s="67">
        <f t="shared" si="29"/>
        <v>-1.7217853480674457</v>
      </c>
    </row>
    <row r="123" spans="6:23" ht="15" x14ac:dyDescent="0.25">
      <c r="F123" s="67">
        <v>-59</v>
      </c>
      <c r="G123" s="67">
        <v>158.16</v>
      </c>
      <c r="H123" s="67">
        <f t="shared" si="19"/>
        <v>1.5815999999999999E-4</v>
      </c>
      <c r="I123" s="67">
        <f t="shared" si="20"/>
        <v>-3.4399999999999977</v>
      </c>
      <c r="J123" s="67">
        <f t="shared" si="21"/>
        <v>3.4400000000000077E-6</v>
      </c>
      <c r="K123" s="67">
        <f t="shared" si="22"/>
        <v>2.199096656305616</v>
      </c>
      <c r="L123" s="67">
        <v>5.0190000000000001</v>
      </c>
      <c r="M123" s="67">
        <f t="shared" si="23"/>
        <v>501900</v>
      </c>
      <c r="N123" s="67">
        <f t="shared" si="28"/>
        <v>4.2174183155394536</v>
      </c>
      <c r="O123" s="67">
        <f t="shared" si="15"/>
        <v>421741.83155394538</v>
      </c>
      <c r="P123" s="67">
        <f t="shared" si="24"/>
        <v>5.1671623809877918</v>
      </c>
      <c r="Q123" s="67">
        <f t="shared" si="25"/>
        <v>516716.23809877917</v>
      </c>
      <c r="R123" s="67">
        <f t="shared" si="16"/>
        <v>-2592.9654915752449</v>
      </c>
      <c r="S123" s="67">
        <f t="shared" si="26"/>
        <v>0</v>
      </c>
      <c r="T123" s="67">
        <f t="shared" si="17"/>
        <v>0</v>
      </c>
      <c r="U123" s="67">
        <f t="shared" si="18"/>
        <v>0</v>
      </c>
      <c r="V123" s="67">
        <f t="shared" si="27"/>
        <v>574.48486044261472</v>
      </c>
      <c r="W123" s="67">
        <f t="shared" si="29"/>
        <v>-1.7519701909649568</v>
      </c>
    </row>
    <row r="124" spans="6:23" ht="15" x14ac:dyDescent="0.25">
      <c r="F124" s="67">
        <v>-58</v>
      </c>
      <c r="G124" s="67">
        <v>154.72</v>
      </c>
      <c r="H124" s="67">
        <f t="shared" si="19"/>
        <v>1.5471999999999998E-4</v>
      </c>
      <c r="I124" s="67">
        <f t="shared" si="20"/>
        <v>-3.4199999999999875</v>
      </c>
      <c r="J124" s="67">
        <f t="shared" si="21"/>
        <v>3.419999999999991E-6</v>
      </c>
      <c r="K124" s="67">
        <f t="shared" si="22"/>
        <v>2.1895464567389267</v>
      </c>
      <c r="L124" s="67">
        <v>5.1550000000000002</v>
      </c>
      <c r="M124" s="67">
        <f t="shared" si="23"/>
        <v>515500</v>
      </c>
      <c r="N124" s="67">
        <f t="shared" si="28"/>
        <v>4.3419177654800487</v>
      </c>
      <c r="O124" s="67">
        <f t="shared" si="15"/>
        <v>434191.77654800488</v>
      </c>
      <c r="P124" s="67">
        <f t="shared" si="24"/>
        <v>5.3097213483345813</v>
      </c>
      <c r="Q124" s="67">
        <f t="shared" si="25"/>
        <v>530972.13483345811</v>
      </c>
      <c r="R124" s="67">
        <f t="shared" si="16"/>
        <v>-1632.7883235049019</v>
      </c>
      <c r="S124" s="67">
        <f t="shared" si="26"/>
        <v>0</v>
      </c>
      <c r="T124" s="67">
        <f t="shared" si="17"/>
        <v>0</v>
      </c>
      <c r="U124" s="67">
        <f t="shared" si="18"/>
        <v>0</v>
      </c>
      <c r="V124" s="67">
        <f t="shared" si="27"/>
        <v>575.31824027883306</v>
      </c>
      <c r="W124" s="67">
        <f t="shared" si="29"/>
        <v>-1.7775038590597991</v>
      </c>
    </row>
    <row r="125" spans="6:23" ht="15" x14ac:dyDescent="0.25">
      <c r="F125" s="67">
        <v>-57</v>
      </c>
      <c r="G125" s="67">
        <v>151.30000000000001</v>
      </c>
      <c r="H125" s="67">
        <f t="shared" si="19"/>
        <v>1.5129999999999999E-4</v>
      </c>
      <c r="I125" s="67">
        <f t="shared" si="20"/>
        <v>-3.4000000000000057</v>
      </c>
      <c r="J125" s="67">
        <f t="shared" si="21"/>
        <v>3.4000000000000013E-6</v>
      </c>
      <c r="K125" s="67">
        <f t="shared" si="22"/>
        <v>2.1798389280231869</v>
      </c>
      <c r="L125" s="67">
        <v>5.3120000000000003</v>
      </c>
      <c r="M125" s="67">
        <f t="shared" si="23"/>
        <v>531200</v>
      </c>
      <c r="N125" s="67">
        <f t="shared" si="28"/>
        <v>4.4722353932264971</v>
      </c>
      <c r="O125" s="67">
        <f t="shared" si="15"/>
        <v>447223.53932264971</v>
      </c>
      <c r="P125" s="67">
        <f t="shared" si="24"/>
        <v>5.4741547944894835</v>
      </c>
      <c r="Q125" s="67">
        <f t="shared" si="25"/>
        <v>547415.47944894829</v>
      </c>
      <c r="R125" s="67">
        <f t="shared" si="16"/>
        <v>-1047.231063023359</v>
      </c>
      <c r="S125" s="67">
        <f t="shared" si="26"/>
        <v>0</v>
      </c>
      <c r="T125" s="67">
        <f t="shared" si="17"/>
        <v>0</v>
      </c>
      <c r="U125" s="67">
        <f t="shared" si="18"/>
        <v>0</v>
      </c>
      <c r="V125" s="67">
        <f t="shared" si="27"/>
        <v>578.33245422112986</v>
      </c>
      <c r="W125" s="67">
        <f t="shared" si="29"/>
        <v>-1.81592470113042</v>
      </c>
    </row>
    <row r="126" spans="6:23" ht="15" x14ac:dyDescent="0.25">
      <c r="F126" s="67">
        <v>-56</v>
      </c>
      <c r="G126" s="67">
        <v>147.9</v>
      </c>
      <c r="H126" s="67">
        <f t="shared" si="19"/>
        <v>1.4789999999999999E-4</v>
      </c>
      <c r="I126" s="67">
        <f t="shared" si="20"/>
        <v>-3.3700000000000045</v>
      </c>
      <c r="J126" s="67">
        <f t="shared" si="21"/>
        <v>3.3699999999999898E-6</v>
      </c>
      <c r="K126" s="67">
        <f t="shared" si="22"/>
        <v>2.1699681739968923</v>
      </c>
      <c r="L126" s="67">
        <v>5.484</v>
      </c>
      <c r="M126" s="67">
        <f t="shared" si="23"/>
        <v>548400</v>
      </c>
      <c r="N126" s="67">
        <f t="shared" si="28"/>
        <v>4.6087554254360663</v>
      </c>
      <c r="O126" s="67">
        <f t="shared" si="15"/>
        <v>460875.54254360666</v>
      </c>
      <c r="P126" s="67">
        <f t="shared" si="24"/>
        <v>5.6538060049784145</v>
      </c>
      <c r="Q126" s="67">
        <f t="shared" si="25"/>
        <v>565380.60049784137</v>
      </c>
      <c r="R126" s="67">
        <f t="shared" si="16"/>
        <v>-683.83198574353867</v>
      </c>
      <c r="S126" s="67">
        <f t="shared" si="26"/>
        <v>0</v>
      </c>
      <c r="T126" s="67">
        <f t="shared" si="17"/>
        <v>0</v>
      </c>
      <c r="U126" s="67">
        <f t="shared" si="18"/>
        <v>0</v>
      </c>
      <c r="V126" s="67">
        <f t="shared" si="27"/>
        <v>583.0628610598726</v>
      </c>
      <c r="W126" s="67">
        <f t="shared" si="29"/>
        <v>-1.8612126301264273</v>
      </c>
    </row>
    <row r="127" spans="6:23" ht="15" x14ac:dyDescent="0.25">
      <c r="F127" s="67">
        <v>-55</v>
      </c>
      <c r="G127" s="67">
        <v>144.53</v>
      </c>
      <c r="H127" s="67">
        <f t="shared" si="19"/>
        <v>1.4453E-4</v>
      </c>
      <c r="I127" s="67">
        <f t="shared" si="20"/>
        <v>-3.3400000000000034</v>
      </c>
      <c r="J127" s="67">
        <f t="shared" si="21"/>
        <v>3.3400000000000053E-6</v>
      </c>
      <c r="K127" s="67">
        <f t="shared" si="22"/>
        <v>2.1599580026785188</v>
      </c>
      <c r="L127" s="67">
        <v>5.6449999999999996</v>
      </c>
      <c r="M127" s="67">
        <f t="shared" si="23"/>
        <v>564500</v>
      </c>
      <c r="N127" s="67">
        <f t="shared" si="28"/>
        <v>4.7514604485425398</v>
      </c>
      <c r="O127" s="67">
        <f t="shared" si="15"/>
        <v>475146.044854254</v>
      </c>
      <c r="P127" s="67">
        <f t="shared" si="24"/>
        <v>5.822342825116702</v>
      </c>
      <c r="Q127" s="67">
        <f t="shared" si="25"/>
        <v>582234.28251167014</v>
      </c>
      <c r="R127" s="67">
        <f t="shared" si="16"/>
        <v>-454.42089292650445</v>
      </c>
      <c r="S127" s="67">
        <f t="shared" si="26"/>
        <v>0</v>
      </c>
      <c r="T127" s="67">
        <f t="shared" si="17"/>
        <v>0</v>
      </c>
      <c r="U127" s="67">
        <f t="shared" si="18"/>
        <v>0</v>
      </c>
      <c r="V127" s="67">
        <f t="shared" si="27"/>
        <v>588.66532428270625</v>
      </c>
      <c r="W127" s="67">
        <f t="shared" si="29"/>
        <v>-1.9053326236777279</v>
      </c>
    </row>
    <row r="128" spans="6:23" ht="15" x14ac:dyDescent="0.25">
      <c r="F128" s="67">
        <v>-54</v>
      </c>
      <c r="G128" s="67">
        <v>141.19</v>
      </c>
      <c r="H128" s="67">
        <f t="shared" si="19"/>
        <v>1.4118999999999999E-4</v>
      </c>
      <c r="I128" s="67">
        <f t="shared" si="20"/>
        <v>-3.3000000000000114</v>
      </c>
      <c r="J128" s="67">
        <f t="shared" si="21"/>
        <v>3.300000000000026E-6</v>
      </c>
      <c r="K128" s="67">
        <f t="shared" si="22"/>
        <v>2.1498039382270222</v>
      </c>
      <c r="L128" s="67">
        <v>5.8120000000000003</v>
      </c>
      <c r="M128" s="67">
        <f t="shared" si="23"/>
        <v>581200</v>
      </c>
      <c r="N128" s="67">
        <f t="shared" si="28"/>
        <v>4.9007319134450738</v>
      </c>
      <c r="O128" s="67">
        <f t="shared" si="15"/>
        <v>490073.19134450739</v>
      </c>
      <c r="P128" s="67">
        <f t="shared" si="24"/>
        <v>5.9967281180671561</v>
      </c>
      <c r="Q128" s="67">
        <f t="shared" si="25"/>
        <v>599672.81180671556</v>
      </c>
      <c r="R128" s="67">
        <f t="shared" si="16"/>
        <v>-307.16257724813778</v>
      </c>
      <c r="S128" s="67">
        <f t="shared" si="26"/>
        <v>0</v>
      </c>
      <c r="T128" s="67">
        <f t="shared" si="17"/>
        <v>0</v>
      </c>
      <c r="U128" s="67">
        <f t="shared" si="18"/>
        <v>0</v>
      </c>
      <c r="V128" s="67">
        <f t="shared" si="27"/>
        <v>592.40014152744322</v>
      </c>
      <c r="W128" s="67">
        <f t="shared" si="29"/>
        <v>-1.9446625035889802</v>
      </c>
    </row>
    <row r="129" spans="6:23" ht="15" x14ac:dyDescent="0.25">
      <c r="F129" s="67">
        <v>-53</v>
      </c>
      <c r="G129" s="67">
        <v>137.88999999999999</v>
      </c>
      <c r="H129" s="67">
        <f t="shared" si="19"/>
        <v>1.3788999999999997E-4</v>
      </c>
      <c r="I129" s="67">
        <f t="shared" si="20"/>
        <v>-3.2799999999999727</v>
      </c>
      <c r="J129" s="67">
        <f t="shared" si="21"/>
        <v>3.279999999999955E-6</v>
      </c>
      <c r="K129" s="67">
        <f t="shared" si="22"/>
        <v>2.1395327715979393</v>
      </c>
      <c r="L129" s="67">
        <v>5.9820000000000002</v>
      </c>
      <c r="M129" s="67">
        <f t="shared" si="23"/>
        <v>598200</v>
      </c>
      <c r="N129" s="67">
        <f t="shared" si="28"/>
        <v>5.0564963634661266</v>
      </c>
      <c r="O129" s="67">
        <f t="shared" si="15"/>
        <v>505649.63634661265</v>
      </c>
      <c r="P129" s="67">
        <f t="shared" si="24"/>
        <v>6.1755972555306835</v>
      </c>
      <c r="Q129" s="67">
        <f t="shared" si="25"/>
        <v>617559.72555306833</v>
      </c>
      <c r="R129" s="67">
        <f t="shared" si="16"/>
        <v>-211.0903981355421</v>
      </c>
      <c r="S129" s="67">
        <f t="shared" si="26"/>
        <v>0</v>
      </c>
      <c r="T129" s="67">
        <f t="shared" si="17"/>
        <v>0</v>
      </c>
      <c r="U129" s="67">
        <f t="shared" si="18"/>
        <v>0</v>
      </c>
      <c r="V129" s="67">
        <f t="shared" si="27"/>
        <v>596.04311358603945</v>
      </c>
      <c r="W129" s="67">
        <f t="shared" si="29"/>
        <v>-1.978920278962168</v>
      </c>
    </row>
    <row r="130" spans="6:23" ht="15" x14ac:dyDescent="0.25">
      <c r="F130" s="67">
        <v>-52</v>
      </c>
      <c r="G130" s="67">
        <v>134.61000000000001</v>
      </c>
      <c r="H130" s="67">
        <f t="shared" si="19"/>
        <v>1.3461000000000001E-4</v>
      </c>
      <c r="I130" s="67">
        <f t="shared" si="20"/>
        <v>-3.2400000000000091</v>
      </c>
      <c r="J130" s="67">
        <f t="shared" si="21"/>
        <v>3.2400000000000029E-6</v>
      </c>
      <c r="K130" s="67">
        <f t="shared" si="22"/>
        <v>2.1290773242527368</v>
      </c>
      <c r="L130" s="67">
        <v>6.1660000000000004</v>
      </c>
      <c r="M130" s="67">
        <f t="shared" si="23"/>
        <v>616600</v>
      </c>
      <c r="N130" s="67">
        <f t="shared" si="28"/>
        <v>5.2201412679408721</v>
      </c>
      <c r="O130" s="67">
        <f t="shared" ref="O130:O193" si="30">N130*10^5</f>
        <v>522014.12679408723</v>
      </c>
      <c r="P130" s="67">
        <f t="shared" si="24"/>
        <v>6.3679896357690957</v>
      </c>
      <c r="Q130" s="67">
        <f t="shared" si="25"/>
        <v>636798.9635769095</v>
      </c>
      <c r="R130" s="67">
        <f t="shared" ref="R130:R193" si="31">(1-EXP(-$B$3*((F130-$B$23)/$B$5)^($B$4+1)))</f>
        <v>-147.4131591025766</v>
      </c>
      <c r="S130" s="67">
        <f t="shared" si="26"/>
        <v>0</v>
      </c>
      <c r="T130" s="67">
        <f t="shared" ref="T130:T193" si="32">S131-S130</f>
        <v>0</v>
      </c>
      <c r="U130" s="67">
        <f t="shared" ref="U130:U193" si="33">($B$10*T130)*($B$11)*($B$14)</f>
        <v>0</v>
      </c>
      <c r="V130" s="67">
        <f t="shared" si="27"/>
        <v>599.47505268062389</v>
      </c>
      <c r="W130" s="67">
        <f t="shared" si="29"/>
        <v>-2.0255958998140473</v>
      </c>
    </row>
    <row r="131" spans="6:23" ht="15" x14ac:dyDescent="0.25">
      <c r="F131" s="67">
        <v>-51</v>
      </c>
      <c r="G131" s="67">
        <v>131.37</v>
      </c>
      <c r="H131" s="67">
        <f t="shared" ref="H131:H194" si="34">G131*10^-6</f>
        <v>1.3137000000000001E-4</v>
      </c>
      <c r="I131" s="67">
        <f t="shared" ref="I131:I194" si="35">G132-G131</f>
        <v>-3.210000000000008</v>
      </c>
      <c r="J131" s="67">
        <f t="shared" ref="J131:J194" si="36">H131-H132</f>
        <v>3.2100000000000184E-6</v>
      </c>
      <c r="K131" s="67">
        <f t="shared" ref="K131:K194" si="37">LOG(G131)</f>
        <v>2.1184961999117879</v>
      </c>
      <c r="L131" s="67">
        <v>6.3710000000000004</v>
      </c>
      <c r="M131" s="67">
        <f t="shared" ref="M131:M194" si="38">(L131*10^5)</f>
        <v>637100</v>
      </c>
      <c r="N131" s="67">
        <f t="shared" si="28"/>
        <v>5.3911458792568956</v>
      </c>
      <c r="O131" s="67">
        <f t="shared" si="30"/>
        <v>539114.58792568953</v>
      </c>
      <c r="P131" s="67">
        <f t="shared" ref="P131:P194" si="39">Q131*10^-5</f>
        <v>6.5829646312165986</v>
      </c>
      <c r="Q131" s="67">
        <f t="shared" ref="Q131:Q181" si="40">(M131*((H131/H132)^$B$1))+((U131*($B$20-1))/H132)</f>
        <v>658296.46312165982</v>
      </c>
      <c r="R131" s="67">
        <f t="shared" si="31"/>
        <v>-104.55291555275707</v>
      </c>
      <c r="S131" s="67">
        <f t="shared" ref="S131:S194" si="41">IF(R131&lt;0,0,R131)</f>
        <v>0</v>
      </c>
      <c r="T131" s="67">
        <f t="shared" si="32"/>
        <v>0</v>
      </c>
      <c r="U131" s="67">
        <f t="shared" si="33"/>
        <v>0</v>
      </c>
      <c r="V131" s="67">
        <f t="shared" ref="V131:V194" si="42">(Q130*H130)/($B$24*$B$22)</f>
        <v>603.44688464205421</v>
      </c>
      <c r="W131" s="67">
        <f t="shared" si="29"/>
        <v>-2.0632286419891925</v>
      </c>
    </row>
    <row r="132" spans="6:23" ht="15" x14ac:dyDescent="0.25">
      <c r="F132" s="67">
        <v>-50</v>
      </c>
      <c r="G132" s="67">
        <v>128.16</v>
      </c>
      <c r="H132" s="67">
        <f t="shared" si="34"/>
        <v>1.2815999999999999E-4</v>
      </c>
      <c r="I132" s="67">
        <f t="shared" si="35"/>
        <v>-3.1700000000000017</v>
      </c>
      <c r="J132" s="67">
        <f t="shared" si="36"/>
        <v>3.170000000000012E-6</v>
      </c>
      <c r="K132" s="67">
        <f t="shared" si="37"/>
        <v>2.1077524987401626</v>
      </c>
      <c r="L132" s="67">
        <v>6.5890000000000004</v>
      </c>
      <c r="M132" s="67">
        <f t="shared" si="38"/>
        <v>658900</v>
      </c>
      <c r="N132" s="67">
        <f t="shared" ref="N132:N181" si="43">(N131*((G131/G132)^$B$1))</f>
        <v>5.5705105391425604</v>
      </c>
      <c r="O132" s="67">
        <f t="shared" si="30"/>
        <v>557051.05391425604</v>
      </c>
      <c r="P132" s="67">
        <f t="shared" si="39"/>
        <v>6.8109875078733175</v>
      </c>
      <c r="Q132" s="67">
        <f t="shared" si="40"/>
        <v>681098.75078733172</v>
      </c>
      <c r="R132" s="67">
        <f t="shared" si="31"/>
        <v>-75.269449166443636</v>
      </c>
      <c r="S132" s="67">
        <f t="shared" si="41"/>
        <v>0</v>
      </c>
      <c r="T132" s="67">
        <f t="shared" si="32"/>
        <v>0</v>
      </c>
      <c r="U132" s="67">
        <f t="shared" si="33"/>
        <v>0</v>
      </c>
      <c r="V132" s="67">
        <f t="shared" si="42"/>
        <v>608.80344185079377</v>
      </c>
      <c r="W132" s="67">
        <f t="shared" ref="W132:W195" si="44">(Q131*I131)*10^-6</f>
        <v>-2.1131316466205332</v>
      </c>
    </row>
    <row r="133" spans="6:23" ht="15" x14ac:dyDescent="0.25">
      <c r="F133" s="67">
        <v>-49</v>
      </c>
      <c r="G133" s="67">
        <v>124.99</v>
      </c>
      <c r="H133" s="67">
        <f t="shared" si="34"/>
        <v>1.2498999999999998E-4</v>
      </c>
      <c r="I133" s="67">
        <f t="shared" si="35"/>
        <v>-3.1400000000000006</v>
      </c>
      <c r="J133" s="67">
        <f t="shared" si="36"/>
        <v>3.1399999999999869E-6</v>
      </c>
      <c r="K133" s="67">
        <f t="shared" si="37"/>
        <v>2.0968752680596876</v>
      </c>
      <c r="L133" s="67">
        <v>6.8159999999999998</v>
      </c>
      <c r="M133" s="67">
        <f t="shared" si="38"/>
        <v>681600</v>
      </c>
      <c r="N133" s="67">
        <f t="shared" si="43"/>
        <v>5.7581845036540651</v>
      </c>
      <c r="O133" s="67">
        <f t="shared" si="30"/>
        <v>575818.45036540646</v>
      </c>
      <c r="P133" s="67">
        <f t="shared" si="39"/>
        <v>7.0493387472573978</v>
      </c>
      <c r="Q133" s="67">
        <f t="shared" si="40"/>
        <v>704933.8747257397</v>
      </c>
      <c r="R133" s="67">
        <f t="shared" si="31"/>
        <v>-54.969273214385225</v>
      </c>
      <c r="S133" s="67">
        <f t="shared" si="41"/>
        <v>0</v>
      </c>
      <c r="T133" s="67">
        <f t="shared" si="32"/>
        <v>0</v>
      </c>
      <c r="U133" s="67">
        <f t="shared" si="33"/>
        <v>0</v>
      </c>
      <c r="V133" s="67">
        <f t="shared" si="42"/>
        <v>614.5001027967495</v>
      </c>
      <c r="W133" s="67">
        <f t="shared" si="44"/>
        <v>-2.1590830399958425</v>
      </c>
    </row>
    <row r="134" spans="6:23" ht="15" x14ac:dyDescent="0.25">
      <c r="F134" s="67">
        <v>-48</v>
      </c>
      <c r="G134" s="67">
        <v>121.85</v>
      </c>
      <c r="H134" s="67">
        <f t="shared" si="34"/>
        <v>1.2184999999999999E-4</v>
      </c>
      <c r="I134" s="67">
        <f t="shared" si="35"/>
        <v>-3.0899999999999892</v>
      </c>
      <c r="J134" s="67">
        <f t="shared" si="36"/>
        <v>3.0899999999999992E-6</v>
      </c>
      <c r="K134" s="67">
        <f t="shared" si="37"/>
        <v>2.085825533520743</v>
      </c>
      <c r="L134" s="67">
        <v>7.0529999999999999</v>
      </c>
      <c r="M134" s="67">
        <f t="shared" si="38"/>
        <v>705300</v>
      </c>
      <c r="N134" s="67">
        <f t="shared" si="43"/>
        <v>5.955310025743211</v>
      </c>
      <c r="O134" s="67">
        <f t="shared" si="30"/>
        <v>595531.00257432112</v>
      </c>
      <c r="P134" s="67">
        <f t="shared" si="39"/>
        <v>7.2967993620015745</v>
      </c>
      <c r="Q134" s="67">
        <f t="shared" si="40"/>
        <v>729679.93620015739</v>
      </c>
      <c r="R134" s="67">
        <f t="shared" si="31"/>
        <v>-40.696877744818813</v>
      </c>
      <c r="S134" s="67">
        <f t="shared" si="41"/>
        <v>0</v>
      </c>
      <c r="T134" s="67">
        <f t="shared" si="32"/>
        <v>0</v>
      </c>
      <c r="U134" s="67">
        <f t="shared" si="33"/>
        <v>0</v>
      </c>
      <c r="V134" s="67">
        <f t="shared" si="42"/>
        <v>620.27321271027517</v>
      </c>
      <c r="W134" s="67">
        <f t="shared" si="44"/>
        <v>-2.2134923666388229</v>
      </c>
    </row>
    <row r="135" spans="6:23" ht="15" x14ac:dyDescent="0.25">
      <c r="F135" s="67">
        <v>-47</v>
      </c>
      <c r="G135" s="67">
        <v>118.76</v>
      </c>
      <c r="H135" s="67">
        <f t="shared" si="34"/>
        <v>1.1875999999999999E-4</v>
      </c>
      <c r="I135" s="67">
        <f t="shared" si="35"/>
        <v>-3.0600000000000023</v>
      </c>
      <c r="J135" s="67">
        <f t="shared" si="36"/>
        <v>3.0600000000000012E-6</v>
      </c>
      <c r="K135" s="67">
        <f t="shared" si="37"/>
        <v>2.0746701889240069</v>
      </c>
      <c r="L135" s="67">
        <v>7.3019999999999996</v>
      </c>
      <c r="M135" s="67">
        <f t="shared" si="38"/>
        <v>730200</v>
      </c>
      <c r="N135" s="67">
        <f t="shared" si="43"/>
        <v>6.1611658012710393</v>
      </c>
      <c r="O135" s="67">
        <f t="shared" si="30"/>
        <v>616116.58012710395</v>
      </c>
      <c r="P135" s="67">
        <f t="shared" si="39"/>
        <v>7.558584188497111</v>
      </c>
      <c r="Q135" s="67">
        <f t="shared" si="40"/>
        <v>755858.41884971107</v>
      </c>
      <c r="R135" s="67">
        <f t="shared" si="31"/>
        <v>-30.524510091608963</v>
      </c>
      <c r="S135" s="67">
        <f t="shared" si="41"/>
        <v>0</v>
      </c>
      <c r="T135" s="67">
        <f t="shared" si="32"/>
        <v>0</v>
      </c>
      <c r="U135" s="67">
        <f t="shared" si="33"/>
        <v>0</v>
      </c>
      <c r="V135" s="67">
        <f t="shared" si="42"/>
        <v>625.91781925938653</v>
      </c>
      <c r="W135" s="67">
        <f t="shared" si="44"/>
        <v>-2.2547110028584783</v>
      </c>
    </row>
    <row r="136" spans="6:23" ht="15" x14ac:dyDescent="0.25">
      <c r="F136" s="67">
        <v>-46</v>
      </c>
      <c r="G136" s="67">
        <v>115.7</v>
      </c>
      <c r="H136" s="67">
        <f t="shared" si="34"/>
        <v>1.1569999999999999E-4</v>
      </c>
      <c r="I136" s="67">
        <f t="shared" si="35"/>
        <v>-3.0100000000000051</v>
      </c>
      <c r="J136" s="67">
        <f t="shared" si="36"/>
        <v>3.01E-6</v>
      </c>
      <c r="K136" s="67">
        <f t="shared" si="37"/>
        <v>2.0633333589517497</v>
      </c>
      <c r="L136" s="67">
        <v>7.556</v>
      </c>
      <c r="M136" s="67">
        <f t="shared" si="38"/>
        <v>755600</v>
      </c>
      <c r="N136" s="67">
        <f t="shared" si="43"/>
        <v>6.37766234020767</v>
      </c>
      <c r="O136" s="67">
        <f t="shared" si="30"/>
        <v>637766.23402076703</v>
      </c>
      <c r="P136" s="67">
        <f t="shared" si="39"/>
        <v>7.8241582687756228</v>
      </c>
      <c r="Q136" s="67">
        <f t="shared" si="40"/>
        <v>782415.82687756221</v>
      </c>
      <c r="R136" s="67">
        <f t="shared" si="31"/>
        <v>-23.177991838015693</v>
      </c>
      <c r="S136" s="67">
        <f t="shared" si="41"/>
        <v>0</v>
      </c>
      <c r="T136" s="67">
        <f t="shared" si="32"/>
        <v>0</v>
      </c>
      <c r="U136" s="67">
        <f t="shared" si="33"/>
        <v>0</v>
      </c>
      <c r="V136" s="67">
        <f t="shared" si="42"/>
        <v>631.93152434341221</v>
      </c>
      <c r="W136" s="67">
        <f t="shared" si="44"/>
        <v>-2.3129267616801177</v>
      </c>
    </row>
    <row r="137" spans="6:23" ht="15" x14ac:dyDescent="0.25">
      <c r="F137" s="67">
        <v>-45</v>
      </c>
      <c r="G137" s="67">
        <v>112.69</v>
      </c>
      <c r="H137" s="67">
        <f t="shared" si="34"/>
        <v>1.1268999999999999E-4</v>
      </c>
      <c r="I137" s="67">
        <f t="shared" si="35"/>
        <v>-2.9699999999999989</v>
      </c>
      <c r="J137" s="67">
        <f t="shared" si="36"/>
        <v>2.9699999999999936E-6</v>
      </c>
      <c r="K137" s="67">
        <f t="shared" si="37"/>
        <v>2.0518853788898719</v>
      </c>
      <c r="L137" s="67">
        <v>7.81</v>
      </c>
      <c r="M137" s="67">
        <f t="shared" si="38"/>
        <v>781000</v>
      </c>
      <c r="N137" s="67">
        <f t="shared" si="43"/>
        <v>6.6040020559283672</v>
      </c>
      <c r="O137" s="67">
        <f t="shared" si="30"/>
        <v>660400.20559283672</v>
      </c>
      <c r="P137" s="67">
        <f t="shared" si="39"/>
        <v>8.0909082837496751</v>
      </c>
      <c r="Q137" s="67">
        <f t="shared" si="40"/>
        <v>809090.82837496744</v>
      </c>
      <c r="R137" s="67">
        <f t="shared" si="31"/>
        <v>-17.804219306701288</v>
      </c>
      <c r="S137" s="67">
        <f t="shared" si="41"/>
        <v>0</v>
      </c>
      <c r="T137" s="67">
        <f t="shared" si="32"/>
        <v>0</v>
      </c>
      <c r="U137" s="67">
        <f t="shared" si="33"/>
        <v>0</v>
      </c>
      <c r="V137" s="67">
        <f t="shared" si="42"/>
        <v>637.28010881250123</v>
      </c>
      <c r="W137" s="67">
        <f t="shared" si="44"/>
        <v>-2.3550716389014661</v>
      </c>
    </row>
    <row r="138" spans="6:23" ht="15" x14ac:dyDescent="0.25">
      <c r="F138" s="67">
        <v>-44</v>
      </c>
      <c r="G138" s="67">
        <v>109.72</v>
      </c>
      <c r="H138" s="67">
        <f t="shared" si="34"/>
        <v>1.0972E-4</v>
      </c>
      <c r="I138" s="67">
        <f t="shared" si="35"/>
        <v>-2.9200000000000017</v>
      </c>
      <c r="J138" s="67">
        <f t="shared" si="36"/>
        <v>2.9200000000000059E-6</v>
      </c>
      <c r="K138" s="67">
        <f t="shared" si="37"/>
        <v>2.0402857989324916</v>
      </c>
      <c r="L138" s="67">
        <v>8.0719999999999992</v>
      </c>
      <c r="M138" s="67">
        <f t="shared" si="38"/>
        <v>807199.99999999988</v>
      </c>
      <c r="N138" s="67">
        <f t="shared" si="43"/>
        <v>6.8415332829975322</v>
      </c>
      <c r="O138" s="67">
        <f t="shared" si="30"/>
        <v>684153.32829975325</v>
      </c>
      <c r="P138" s="67">
        <f t="shared" si="39"/>
        <v>8.365261042499899</v>
      </c>
      <c r="Q138" s="67">
        <f t="shared" si="40"/>
        <v>836526.10424998985</v>
      </c>
      <c r="R138" s="67">
        <f t="shared" si="31"/>
        <v>-13.824829887820837</v>
      </c>
      <c r="S138" s="67">
        <f t="shared" si="41"/>
        <v>0</v>
      </c>
      <c r="T138" s="67">
        <f t="shared" si="32"/>
        <v>0</v>
      </c>
      <c r="U138" s="67">
        <f t="shared" si="33"/>
        <v>0</v>
      </c>
      <c r="V138" s="67">
        <f t="shared" si="42"/>
        <v>641.86254599873428</v>
      </c>
      <c r="W138" s="67">
        <f t="shared" si="44"/>
        <v>-2.4029997602736524</v>
      </c>
    </row>
    <row r="139" spans="6:23" ht="15" x14ac:dyDescent="0.25">
      <c r="F139" s="67">
        <v>-43</v>
      </c>
      <c r="G139" s="67">
        <v>106.8</v>
      </c>
      <c r="H139" s="67">
        <f t="shared" si="34"/>
        <v>1.0679999999999999E-4</v>
      </c>
      <c r="I139" s="67">
        <f t="shared" si="35"/>
        <v>-2.8799999999999955</v>
      </c>
      <c r="J139" s="67">
        <f t="shared" si="36"/>
        <v>2.8799999999999995E-6</v>
      </c>
      <c r="K139" s="67">
        <f t="shared" si="37"/>
        <v>2.0285712526925375</v>
      </c>
      <c r="L139" s="67">
        <v>8.3569999999999993</v>
      </c>
      <c r="M139" s="67">
        <f t="shared" si="38"/>
        <v>835699.99999999988</v>
      </c>
      <c r="N139" s="67">
        <f t="shared" si="43"/>
        <v>7.0900906644234016</v>
      </c>
      <c r="O139" s="67">
        <f t="shared" si="30"/>
        <v>709009.06644234015</v>
      </c>
      <c r="P139" s="67">
        <f t="shared" si="39"/>
        <v>8.664773404637728</v>
      </c>
      <c r="Q139" s="67">
        <f t="shared" si="40"/>
        <v>866477.34046377265</v>
      </c>
      <c r="R139" s="67">
        <f t="shared" si="31"/>
        <v>-10.842941649813799</v>
      </c>
      <c r="S139" s="67">
        <f t="shared" si="41"/>
        <v>0</v>
      </c>
      <c r="T139" s="67">
        <f t="shared" si="32"/>
        <v>0</v>
      </c>
      <c r="U139" s="67">
        <f t="shared" si="33"/>
        <v>0</v>
      </c>
      <c r="V139" s="67">
        <f t="shared" si="42"/>
        <v>646.13709418048563</v>
      </c>
      <c r="W139" s="67">
        <f t="shared" si="44"/>
        <v>-2.4426562244099719</v>
      </c>
    </row>
    <row r="140" spans="6:23" ht="15" x14ac:dyDescent="0.25">
      <c r="F140" s="67">
        <v>-42</v>
      </c>
      <c r="G140" s="67">
        <v>103.92</v>
      </c>
      <c r="H140" s="67">
        <f t="shared" si="34"/>
        <v>1.0391999999999999E-4</v>
      </c>
      <c r="I140" s="67">
        <f t="shared" si="35"/>
        <v>-2.8299999999999983</v>
      </c>
      <c r="J140" s="67">
        <f t="shared" si="36"/>
        <v>2.8299999999999983E-6</v>
      </c>
      <c r="K140" s="67">
        <f t="shared" si="37"/>
        <v>2.0166991380649715</v>
      </c>
      <c r="L140" s="67">
        <v>8.6289999999999996</v>
      </c>
      <c r="M140" s="67">
        <f t="shared" si="38"/>
        <v>862900</v>
      </c>
      <c r="N140" s="67">
        <f t="shared" si="43"/>
        <v>7.3512060578636023</v>
      </c>
      <c r="O140" s="67">
        <f t="shared" si="30"/>
        <v>735120.60578636022</v>
      </c>
      <c r="P140" s="67">
        <f t="shared" si="39"/>
        <v>8.9500298675263537</v>
      </c>
      <c r="Q140" s="67">
        <f t="shared" si="40"/>
        <v>895002.98675263533</v>
      </c>
      <c r="R140" s="67">
        <f t="shared" si="31"/>
        <v>-8.5829903315348481</v>
      </c>
      <c r="S140" s="67">
        <f t="shared" si="41"/>
        <v>0</v>
      </c>
      <c r="T140" s="67">
        <f t="shared" si="32"/>
        <v>0</v>
      </c>
      <c r="U140" s="67">
        <f t="shared" si="33"/>
        <v>0</v>
      </c>
      <c r="V140" s="67">
        <f t="shared" si="42"/>
        <v>651.46012744180416</v>
      </c>
      <c r="W140" s="67">
        <f t="shared" si="44"/>
        <v>-2.4954547405356609</v>
      </c>
    </row>
    <row r="141" spans="6:23" ht="15" x14ac:dyDescent="0.25">
      <c r="F141" s="67">
        <v>-41</v>
      </c>
      <c r="G141" s="67">
        <v>101.09</v>
      </c>
      <c r="H141" s="67">
        <f t="shared" si="34"/>
        <v>1.0109E-4</v>
      </c>
      <c r="I141" s="67">
        <f t="shared" si="35"/>
        <v>-2.7900000000000063</v>
      </c>
      <c r="J141" s="67">
        <f t="shared" si="36"/>
        <v>2.7900000000000055E-6</v>
      </c>
      <c r="K141" s="67">
        <f t="shared" si="37"/>
        <v>2.0047081965443363</v>
      </c>
      <c r="L141" s="67">
        <v>8.9209999999999994</v>
      </c>
      <c r="M141" s="67">
        <f t="shared" si="38"/>
        <v>892099.99999999988</v>
      </c>
      <c r="N141" s="67">
        <f t="shared" si="43"/>
        <v>7.6246973902213355</v>
      </c>
      <c r="O141" s="67">
        <f t="shared" si="30"/>
        <v>762469.73902213352</v>
      </c>
      <c r="P141" s="67">
        <f t="shared" si="39"/>
        <v>9.2575097752679731</v>
      </c>
      <c r="Q141" s="67">
        <f t="shared" si="40"/>
        <v>925750.97752679721</v>
      </c>
      <c r="R141" s="67">
        <f t="shared" si="31"/>
        <v>-6.8514565153862597</v>
      </c>
      <c r="S141" s="67">
        <f t="shared" si="41"/>
        <v>0</v>
      </c>
      <c r="T141" s="67">
        <f t="shared" si="32"/>
        <v>0</v>
      </c>
      <c r="U141" s="67">
        <f t="shared" si="33"/>
        <v>0</v>
      </c>
      <c r="V141" s="67">
        <f t="shared" si="42"/>
        <v>654.76129665223539</v>
      </c>
      <c r="W141" s="67">
        <f t="shared" si="44"/>
        <v>-2.5328584525099562</v>
      </c>
    </row>
    <row r="142" spans="6:23" ht="15" x14ac:dyDescent="0.25">
      <c r="F142" s="67">
        <v>-40</v>
      </c>
      <c r="G142" s="67">
        <v>98.3</v>
      </c>
      <c r="H142" s="67">
        <f t="shared" si="34"/>
        <v>9.8299999999999991E-5</v>
      </c>
      <c r="I142" s="67">
        <f t="shared" si="35"/>
        <v>-2.730000000000004</v>
      </c>
      <c r="J142" s="67">
        <f t="shared" si="36"/>
        <v>2.7299999999999959E-6</v>
      </c>
      <c r="K142" s="67">
        <f t="shared" si="37"/>
        <v>1.9925535178321356</v>
      </c>
      <c r="L142" s="67">
        <v>9.2579999999999991</v>
      </c>
      <c r="M142" s="67">
        <f t="shared" si="38"/>
        <v>925799.99999999988</v>
      </c>
      <c r="N142" s="67">
        <f t="shared" si="43"/>
        <v>7.9123092280500185</v>
      </c>
      <c r="O142" s="67">
        <f t="shared" si="30"/>
        <v>791230.92280500184</v>
      </c>
      <c r="P142" s="67">
        <f t="shared" si="39"/>
        <v>9.6094829875813588</v>
      </c>
      <c r="Q142" s="67">
        <f t="shared" si="40"/>
        <v>960948.29875813576</v>
      </c>
      <c r="R142" s="67">
        <f t="shared" si="31"/>
        <v>-5.5109334822343463</v>
      </c>
      <c r="S142" s="67">
        <f t="shared" si="41"/>
        <v>0</v>
      </c>
      <c r="T142" s="67">
        <f t="shared" si="32"/>
        <v>0</v>
      </c>
      <c r="U142" s="67">
        <f t="shared" si="33"/>
        <v>0</v>
      </c>
      <c r="V142" s="67">
        <f t="shared" si="42"/>
        <v>658.81238253995218</v>
      </c>
      <c r="W142" s="67">
        <f t="shared" si="44"/>
        <v>-2.58284522729977</v>
      </c>
    </row>
    <row r="143" spans="6:23" ht="15" x14ac:dyDescent="0.25">
      <c r="F143" s="67">
        <v>-39</v>
      </c>
      <c r="G143" s="67">
        <v>95.57</v>
      </c>
      <c r="H143" s="67">
        <f t="shared" si="34"/>
        <v>9.5569999999999995E-5</v>
      </c>
      <c r="I143" s="67">
        <f t="shared" si="35"/>
        <v>-2.6799999999999926</v>
      </c>
      <c r="J143" s="67">
        <f t="shared" si="36"/>
        <v>2.6799999999999947E-6</v>
      </c>
      <c r="K143" s="67">
        <f t="shared" si="37"/>
        <v>1.9803215860087564</v>
      </c>
      <c r="L143" s="67">
        <v>9.5869999999999997</v>
      </c>
      <c r="M143" s="67">
        <f t="shared" si="38"/>
        <v>958700</v>
      </c>
      <c r="N143" s="67">
        <f t="shared" si="43"/>
        <v>8.2127026268556538</v>
      </c>
      <c r="O143" s="67">
        <f t="shared" si="30"/>
        <v>821270.26268556539</v>
      </c>
      <c r="P143" s="67">
        <f t="shared" si="39"/>
        <v>9.954632870711853</v>
      </c>
      <c r="Q143" s="67">
        <f t="shared" si="40"/>
        <v>995463.28707118519</v>
      </c>
      <c r="R143" s="67">
        <f t="shared" si="31"/>
        <v>-4.4628121410164932</v>
      </c>
      <c r="S143" s="67">
        <f t="shared" si="41"/>
        <v>0</v>
      </c>
      <c r="T143" s="67">
        <f t="shared" si="32"/>
        <v>0</v>
      </c>
      <c r="U143" s="67">
        <f t="shared" si="33"/>
        <v>0</v>
      </c>
      <c r="V143" s="67">
        <f t="shared" si="42"/>
        <v>664.98663592005187</v>
      </c>
      <c r="W143" s="67">
        <f t="shared" si="44"/>
        <v>-2.6233888556097145</v>
      </c>
    </row>
    <row r="144" spans="6:23" ht="15" x14ac:dyDescent="0.25">
      <c r="F144" s="67">
        <v>-38</v>
      </c>
      <c r="G144" s="67">
        <v>92.89</v>
      </c>
      <c r="H144" s="67">
        <f t="shared" si="34"/>
        <v>9.289E-5</v>
      </c>
      <c r="I144" s="67">
        <f t="shared" si="35"/>
        <v>-2.6299999999999955</v>
      </c>
      <c r="J144" s="67">
        <f t="shared" si="36"/>
        <v>2.6299999999999935E-6</v>
      </c>
      <c r="K144" s="67">
        <f t="shared" si="37"/>
        <v>1.9679689628786923</v>
      </c>
      <c r="L144" s="67">
        <v>9.9280000000000008</v>
      </c>
      <c r="M144" s="67">
        <f t="shared" si="38"/>
        <v>992800.00000000012</v>
      </c>
      <c r="N144" s="67">
        <f t="shared" si="43"/>
        <v>8.5276352901511281</v>
      </c>
      <c r="O144" s="67">
        <f t="shared" si="30"/>
        <v>852763.52901511278</v>
      </c>
      <c r="P144" s="67">
        <f t="shared" si="39"/>
        <v>10.312510075433611</v>
      </c>
      <c r="Q144" s="67">
        <f t="shared" si="40"/>
        <v>1031251.0075433609</v>
      </c>
      <c r="R144" s="67">
        <f t="shared" si="31"/>
        <v>-3.6355938910256587</v>
      </c>
      <c r="S144" s="67">
        <f t="shared" si="41"/>
        <v>0</v>
      </c>
      <c r="T144" s="67">
        <f t="shared" si="32"/>
        <v>0</v>
      </c>
      <c r="U144" s="67">
        <f t="shared" si="33"/>
        <v>0</v>
      </c>
      <c r="V144" s="67">
        <f t="shared" si="42"/>
        <v>669.73995893541053</v>
      </c>
      <c r="W144" s="67">
        <f t="shared" si="44"/>
        <v>-2.6678416093507686</v>
      </c>
    </row>
    <row r="145" spans="6:23" ht="15" x14ac:dyDescent="0.25">
      <c r="F145" s="67">
        <v>-37</v>
      </c>
      <c r="G145" s="67">
        <v>90.26</v>
      </c>
      <c r="H145" s="67">
        <f t="shared" si="34"/>
        <v>9.0260000000000007E-5</v>
      </c>
      <c r="I145" s="67">
        <f t="shared" si="35"/>
        <v>-2.5700000000000074</v>
      </c>
      <c r="J145" s="67">
        <f t="shared" si="36"/>
        <v>2.570000000000011E-6</v>
      </c>
      <c r="K145" s="67">
        <f t="shared" si="37"/>
        <v>1.9554953291841271</v>
      </c>
      <c r="L145" s="67">
        <v>10.311999999999999</v>
      </c>
      <c r="M145" s="67">
        <f t="shared" si="38"/>
        <v>1031199.9999999999</v>
      </c>
      <c r="N145" s="67">
        <f t="shared" si="43"/>
        <v>8.8579094328471708</v>
      </c>
      <c r="O145" s="67">
        <f t="shared" si="30"/>
        <v>885790.94328471704</v>
      </c>
      <c r="P145" s="67">
        <f t="shared" si="39"/>
        <v>10.713719756281098</v>
      </c>
      <c r="Q145" s="67">
        <f t="shared" si="40"/>
        <v>1071371.9756281096</v>
      </c>
      <c r="R145" s="67">
        <f t="shared" si="31"/>
        <v>-2.9769189117192223</v>
      </c>
      <c r="S145" s="67">
        <f t="shared" si="41"/>
        <v>0</v>
      </c>
      <c r="T145" s="67">
        <f t="shared" si="32"/>
        <v>0</v>
      </c>
      <c r="U145" s="67">
        <f t="shared" si="33"/>
        <v>0</v>
      </c>
      <c r="V145" s="67">
        <f t="shared" si="42"/>
        <v>674.36143500462276</v>
      </c>
      <c r="W145" s="67">
        <f t="shared" si="44"/>
        <v>-2.7121901498390346</v>
      </c>
    </row>
    <row r="146" spans="6:23" ht="15" x14ac:dyDescent="0.25">
      <c r="F146" s="67">
        <v>-36</v>
      </c>
      <c r="G146" s="67">
        <v>87.69</v>
      </c>
      <c r="H146" s="67">
        <f t="shared" si="34"/>
        <v>8.7689999999999996E-5</v>
      </c>
      <c r="I146" s="67">
        <f t="shared" si="35"/>
        <v>-2.519999999999996</v>
      </c>
      <c r="J146" s="67">
        <f t="shared" si="36"/>
        <v>2.5199999999999962E-6</v>
      </c>
      <c r="K146" s="67">
        <f t="shared" si="37"/>
        <v>1.9429500700770987</v>
      </c>
      <c r="L146" s="67">
        <v>10.73</v>
      </c>
      <c r="M146" s="67">
        <f t="shared" si="38"/>
        <v>1073000</v>
      </c>
      <c r="N146" s="67">
        <f t="shared" si="43"/>
        <v>9.2029828636582049</v>
      </c>
      <c r="O146" s="67">
        <f t="shared" si="30"/>
        <v>920298.28636582044</v>
      </c>
      <c r="P146" s="67">
        <f t="shared" si="39"/>
        <v>11.152017194756535</v>
      </c>
      <c r="Q146" s="67">
        <f t="shared" si="40"/>
        <v>1115201.7194756535</v>
      </c>
      <c r="R146" s="67">
        <f t="shared" si="31"/>
        <v>-2.4480730482158819</v>
      </c>
      <c r="S146" s="67">
        <f t="shared" si="41"/>
        <v>0</v>
      </c>
      <c r="T146" s="67">
        <f t="shared" si="32"/>
        <v>0</v>
      </c>
      <c r="U146" s="67">
        <f t="shared" si="33"/>
        <v>0</v>
      </c>
      <c r="V146" s="67">
        <f t="shared" si="42"/>
        <v>680.76150341609923</v>
      </c>
      <c r="W146" s="67">
        <f t="shared" si="44"/>
        <v>-2.7534259773642495</v>
      </c>
    </row>
    <row r="147" spans="6:23" ht="15" x14ac:dyDescent="0.25">
      <c r="F147" s="67">
        <v>-35</v>
      </c>
      <c r="G147" s="67">
        <v>85.17</v>
      </c>
      <c r="H147" s="67">
        <f t="shared" si="34"/>
        <v>8.5169999999999999E-5</v>
      </c>
      <c r="I147" s="67">
        <f t="shared" si="35"/>
        <v>-2.460000000000008</v>
      </c>
      <c r="J147" s="67">
        <f t="shared" si="36"/>
        <v>2.4600000000000137E-6</v>
      </c>
      <c r="K147" s="67">
        <f t="shared" si="37"/>
        <v>1.9302866472455196</v>
      </c>
      <c r="L147" s="67">
        <v>11.153</v>
      </c>
      <c r="M147" s="67">
        <f t="shared" si="38"/>
        <v>1115300</v>
      </c>
      <c r="N147" s="67">
        <f t="shared" si="43"/>
        <v>9.5649415786175247</v>
      </c>
      <c r="O147" s="67">
        <f t="shared" si="30"/>
        <v>956494.15786175244</v>
      </c>
      <c r="P147" s="67">
        <f t="shared" si="39"/>
        <v>11.593956723436579</v>
      </c>
      <c r="Q147" s="67">
        <f t="shared" si="40"/>
        <v>1159395.6723436578</v>
      </c>
      <c r="R147" s="67">
        <f t="shared" si="31"/>
        <v>-2.0201650493856915</v>
      </c>
      <c r="S147" s="67">
        <f t="shared" si="41"/>
        <v>0</v>
      </c>
      <c r="T147" s="67">
        <f t="shared" si="32"/>
        <v>0</v>
      </c>
      <c r="U147" s="67">
        <f t="shared" si="33"/>
        <v>0</v>
      </c>
      <c r="V147" s="67">
        <f t="shared" si="42"/>
        <v>688.43489873684962</v>
      </c>
      <c r="W147" s="67">
        <f t="shared" si="44"/>
        <v>-2.810308333078642</v>
      </c>
    </row>
    <row r="148" spans="6:23" ht="15" x14ac:dyDescent="0.25">
      <c r="F148" s="67">
        <v>-34</v>
      </c>
      <c r="G148" s="67">
        <v>82.71</v>
      </c>
      <c r="H148" s="67">
        <f t="shared" si="34"/>
        <v>8.2709999999999986E-5</v>
      </c>
      <c r="I148" s="67">
        <f t="shared" si="35"/>
        <v>-2.3999999999999915</v>
      </c>
      <c r="J148" s="67">
        <f t="shared" si="36"/>
        <v>2.3999999999999906E-6</v>
      </c>
      <c r="K148" s="67">
        <f t="shared" si="37"/>
        <v>1.9175580208254361</v>
      </c>
      <c r="L148" s="67">
        <v>11.624000000000001</v>
      </c>
      <c r="M148" s="67">
        <f t="shared" si="38"/>
        <v>1162400</v>
      </c>
      <c r="N148" s="67">
        <f t="shared" si="43"/>
        <v>9.9431111561634271</v>
      </c>
      <c r="O148" s="67">
        <f t="shared" si="30"/>
        <v>994311.11561634275</v>
      </c>
      <c r="P148" s="67">
        <f t="shared" si="39"/>
        <v>12.085778979727081</v>
      </c>
      <c r="Q148" s="67">
        <f t="shared" si="40"/>
        <v>1208577.8979727081</v>
      </c>
      <c r="R148" s="67">
        <f t="shared" si="31"/>
        <v>-1.6714406139803559</v>
      </c>
      <c r="S148" s="67">
        <f t="shared" si="41"/>
        <v>0</v>
      </c>
      <c r="T148" s="67">
        <f t="shared" si="32"/>
        <v>0</v>
      </c>
      <c r="U148" s="67">
        <f t="shared" si="33"/>
        <v>0</v>
      </c>
      <c r="V148" s="67">
        <f t="shared" si="42"/>
        <v>695.1486754647616</v>
      </c>
      <c r="W148" s="67">
        <f t="shared" si="44"/>
        <v>-2.8521133539654073</v>
      </c>
    </row>
    <row r="149" spans="6:23" ht="15" x14ac:dyDescent="0.25">
      <c r="F149" s="67">
        <v>-33</v>
      </c>
      <c r="G149" s="67">
        <v>80.31</v>
      </c>
      <c r="H149" s="67">
        <f t="shared" si="34"/>
        <v>8.0309999999999995E-5</v>
      </c>
      <c r="I149" s="67">
        <f t="shared" si="35"/>
        <v>-2.3500000000000085</v>
      </c>
      <c r="J149" s="67">
        <f t="shared" si="36"/>
        <v>2.3500000000000029E-6</v>
      </c>
      <c r="K149" s="67">
        <f t="shared" si="37"/>
        <v>1.9047696259065952</v>
      </c>
      <c r="L149" s="67">
        <v>12.082000000000001</v>
      </c>
      <c r="M149" s="67">
        <f t="shared" si="38"/>
        <v>1208200</v>
      </c>
      <c r="N149" s="67">
        <f t="shared" si="43"/>
        <v>10.338114573662233</v>
      </c>
      <c r="O149" s="67">
        <f t="shared" si="30"/>
        <v>1033811.4573662233</v>
      </c>
      <c r="P149" s="67">
        <f t="shared" si="39"/>
        <v>12.566160858533944</v>
      </c>
      <c r="Q149" s="67">
        <f t="shared" si="40"/>
        <v>1256616.0858533944</v>
      </c>
      <c r="R149" s="67">
        <f t="shared" si="31"/>
        <v>-1.3853775532720118</v>
      </c>
      <c r="S149" s="67">
        <f t="shared" si="41"/>
        <v>0</v>
      </c>
      <c r="T149" s="67">
        <f t="shared" si="32"/>
        <v>0</v>
      </c>
      <c r="U149" s="67">
        <f t="shared" si="33"/>
        <v>0</v>
      </c>
      <c r="V149" s="67">
        <f t="shared" si="42"/>
        <v>703.7072833542087</v>
      </c>
      <c r="W149" s="67">
        <f t="shared" si="44"/>
        <v>-2.9005869551344889</v>
      </c>
    </row>
    <row r="150" spans="6:23" ht="15" x14ac:dyDescent="0.25">
      <c r="F150" s="67">
        <v>-32</v>
      </c>
      <c r="G150" s="67">
        <v>77.959999999999994</v>
      </c>
      <c r="H150" s="67">
        <f t="shared" si="34"/>
        <v>7.7959999999999992E-5</v>
      </c>
      <c r="I150" s="67">
        <f t="shared" si="35"/>
        <v>-2.289999999999992</v>
      </c>
      <c r="J150" s="67">
        <f t="shared" si="36"/>
        <v>2.2899999999999933E-6</v>
      </c>
      <c r="K150" s="67">
        <f t="shared" si="37"/>
        <v>1.8918718304455837</v>
      </c>
      <c r="L150" s="67">
        <v>12.545999999999999</v>
      </c>
      <c r="M150" s="67">
        <f t="shared" si="38"/>
        <v>1254600</v>
      </c>
      <c r="N150" s="67">
        <f t="shared" si="43"/>
        <v>10.752392874242153</v>
      </c>
      <c r="O150" s="67">
        <f t="shared" si="30"/>
        <v>1075239.2874242153</v>
      </c>
      <c r="P150" s="67">
        <f t="shared" si="39"/>
        <v>13.0507543402385</v>
      </c>
      <c r="Q150" s="67">
        <f t="shared" si="40"/>
        <v>1305075.4340238499</v>
      </c>
      <c r="R150" s="67">
        <f t="shared" si="31"/>
        <v>-1.1493226668833754</v>
      </c>
      <c r="S150" s="67">
        <f t="shared" si="41"/>
        <v>0</v>
      </c>
      <c r="T150" s="67">
        <f t="shared" si="32"/>
        <v>0</v>
      </c>
      <c r="U150" s="67">
        <f t="shared" si="33"/>
        <v>0</v>
      </c>
      <c r="V150" s="67">
        <f t="shared" si="42"/>
        <v>710.44689102949144</v>
      </c>
      <c r="W150" s="67">
        <f t="shared" si="44"/>
        <v>-2.9530478017554875</v>
      </c>
    </row>
    <row r="151" spans="6:23" ht="15" x14ac:dyDescent="0.25">
      <c r="F151" s="67">
        <v>-31</v>
      </c>
      <c r="G151" s="67">
        <v>75.67</v>
      </c>
      <c r="H151" s="67">
        <f t="shared" si="34"/>
        <v>7.5669999999999999E-5</v>
      </c>
      <c r="I151" s="67">
        <f t="shared" si="35"/>
        <v>-2.2199999999999989</v>
      </c>
      <c r="J151" s="67">
        <f t="shared" si="36"/>
        <v>2.2200000000000025E-6</v>
      </c>
      <c r="K151" s="67">
        <f t="shared" si="37"/>
        <v>1.8789237339675673</v>
      </c>
      <c r="L151" s="67">
        <v>13.074</v>
      </c>
      <c r="M151" s="67">
        <f t="shared" si="38"/>
        <v>1307400</v>
      </c>
      <c r="N151" s="67">
        <f t="shared" si="43"/>
        <v>11.184986288176731</v>
      </c>
      <c r="O151" s="67">
        <f t="shared" si="30"/>
        <v>1118498.6288176731</v>
      </c>
      <c r="P151" s="67">
        <f t="shared" si="39"/>
        <v>13.599327389968654</v>
      </c>
      <c r="Q151" s="67">
        <f t="shared" si="40"/>
        <v>1359932.7389968652</v>
      </c>
      <c r="R151" s="67">
        <f t="shared" si="31"/>
        <v>-0.9535076933822515</v>
      </c>
      <c r="S151" s="67">
        <f t="shared" si="41"/>
        <v>0</v>
      </c>
      <c r="T151" s="67">
        <f t="shared" si="32"/>
        <v>0</v>
      </c>
      <c r="U151" s="67">
        <f t="shared" si="33"/>
        <v>0</v>
      </c>
      <c r="V151" s="67">
        <f t="shared" si="42"/>
        <v>716.25360803427145</v>
      </c>
      <c r="W151" s="67">
        <f t="shared" si="44"/>
        <v>-2.9886227439146058</v>
      </c>
    </row>
    <row r="152" spans="6:23" ht="15" x14ac:dyDescent="0.25">
      <c r="F152" s="67">
        <v>-30</v>
      </c>
      <c r="G152" s="67">
        <v>73.45</v>
      </c>
      <c r="H152" s="67">
        <f t="shared" si="34"/>
        <v>7.3449999999999996E-5</v>
      </c>
      <c r="I152" s="67">
        <f t="shared" si="35"/>
        <v>-2.1599999999999966</v>
      </c>
      <c r="J152" s="67">
        <f t="shared" si="36"/>
        <v>2.1599999999999929E-6</v>
      </c>
      <c r="K152" s="67">
        <f t="shared" si="37"/>
        <v>1.8659918001262754</v>
      </c>
      <c r="L152" s="67">
        <v>13.615</v>
      </c>
      <c r="M152" s="67">
        <f t="shared" si="38"/>
        <v>1361500</v>
      </c>
      <c r="N152" s="67">
        <f t="shared" si="43"/>
        <v>11.634411074286801</v>
      </c>
      <c r="O152" s="67">
        <f t="shared" si="30"/>
        <v>1163441.1074286802</v>
      </c>
      <c r="P152" s="67">
        <f t="shared" si="39"/>
        <v>14.16341367743262</v>
      </c>
      <c r="Q152" s="67">
        <f t="shared" si="40"/>
        <v>1416341.3677432619</v>
      </c>
      <c r="R152" s="67">
        <f t="shared" si="31"/>
        <v>-0.79033284509854962</v>
      </c>
      <c r="S152" s="67">
        <f t="shared" si="41"/>
        <v>0</v>
      </c>
      <c r="T152" s="67">
        <f t="shared" si="32"/>
        <v>0</v>
      </c>
      <c r="U152" s="67">
        <f t="shared" si="33"/>
        <v>0</v>
      </c>
      <c r="V152" s="67">
        <f t="shared" si="42"/>
        <v>724.43686161199594</v>
      </c>
      <c r="W152" s="67">
        <f t="shared" si="44"/>
        <v>-3.0190506805730393</v>
      </c>
    </row>
    <row r="153" spans="6:23" ht="15" x14ac:dyDescent="0.25">
      <c r="F153" s="67">
        <v>-29</v>
      </c>
      <c r="G153" s="67">
        <v>71.290000000000006</v>
      </c>
      <c r="H153" s="67">
        <f t="shared" si="34"/>
        <v>7.1290000000000004E-5</v>
      </c>
      <c r="I153" s="67">
        <f t="shared" si="35"/>
        <v>-2.1000000000000085</v>
      </c>
      <c r="J153" s="67">
        <f t="shared" si="36"/>
        <v>2.1000000000000104E-6</v>
      </c>
      <c r="K153" s="67">
        <f t="shared" si="37"/>
        <v>1.8530286147129897</v>
      </c>
      <c r="L153" s="67">
        <v>14.151999999999999</v>
      </c>
      <c r="M153" s="67">
        <f t="shared" si="38"/>
        <v>1415200</v>
      </c>
      <c r="N153" s="67">
        <f t="shared" si="43"/>
        <v>12.103046414867956</v>
      </c>
      <c r="O153" s="67">
        <f t="shared" si="30"/>
        <v>1210304.6414867956</v>
      </c>
      <c r="P153" s="67">
        <f t="shared" si="39"/>
        <v>14.723035212686508</v>
      </c>
      <c r="Q153" s="67">
        <f t="shared" si="40"/>
        <v>1472303.5212686507</v>
      </c>
      <c r="R153" s="67">
        <f t="shared" si="31"/>
        <v>-0.6538408256113184</v>
      </c>
      <c r="S153" s="67">
        <f t="shared" si="41"/>
        <v>0</v>
      </c>
      <c r="T153" s="67">
        <f t="shared" si="32"/>
        <v>0</v>
      </c>
      <c r="U153" s="67">
        <f t="shared" si="33"/>
        <v>0</v>
      </c>
      <c r="V153" s="67">
        <f t="shared" si="42"/>
        <v>732.35072781363817</v>
      </c>
      <c r="W153" s="67">
        <f t="shared" si="44"/>
        <v>-3.0592973543254405</v>
      </c>
    </row>
    <row r="154" spans="6:23" ht="15" x14ac:dyDescent="0.25">
      <c r="F154" s="67">
        <v>-28</v>
      </c>
      <c r="G154" s="67">
        <v>69.19</v>
      </c>
      <c r="H154" s="67">
        <f t="shared" si="34"/>
        <v>6.9189999999999993E-5</v>
      </c>
      <c r="I154" s="67">
        <f t="shared" si="35"/>
        <v>-2.039999999999992</v>
      </c>
      <c r="J154" s="67">
        <f t="shared" si="36"/>
        <v>2.0399999999999872E-6</v>
      </c>
      <c r="K154" s="67">
        <f t="shared" si="37"/>
        <v>1.840043330603494</v>
      </c>
      <c r="L154" s="67">
        <v>14.737</v>
      </c>
      <c r="M154" s="67">
        <f t="shared" si="38"/>
        <v>1473700</v>
      </c>
      <c r="N154" s="67">
        <f t="shared" si="43"/>
        <v>12.591406058993789</v>
      </c>
      <c r="O154" s="67">
        <f t="shared" si="30"/>
        <v>1259140.6058993789</v>
      </c>
      <c r="P154" s="67">
        <f t="shared" si="39"/>
        <v>15.332201894472679</v>
      </c>
      <c r="Q154" s="67">
        <f t="shared" si="40"/>
        <v>1533220.1894472677</v>
      </c>
      <c r="R154" s="67">
        <f t="shared" si="31"/>
        <v>-0.53932755378305486</v>
      </c>
      <c r="S154" s="67">
        <f t="shared" si="41"/>
        <v>0</v>
      </c>
      <c r="T154" s="67">
        <f t="shared" si="32"/>
        <v>0</v>
      </c>
      <c r="U154" s="67">
        <f t="shared" si="33"/>
        <v>0</v>
      </c>
      <c r="V154" s="67">
        <f t="shared" si="42"/>
        <v>738.89944931158857</v>
      </c>
      <c r="W154" s="67">
        <f t="shared" si="44"/>
        <v>-3.0918373946641791</v>
      </c>
    </row>
    <row r="155" spans="6:23" ht="15" x14ac:dyDescent="0.25">
      <c r="F155" s="67">
        <v>-27</v>
      </c>
      <c r="G155" s="67">
        <v>67.150000000000006</v>
      </c>
      <c r="H155" s="67">
        <f t="shared" si="34"/>
        <v>6.7150000000000006E-5</v>
      </c>
      <c r="I155" s="67">
        <f t="shared" si="35"/>
        <v>-1.9699999999999989</v>
      </c>
      <c r="J155" s="67">
        <f t="shared" si="36"/>
        <v>1.9699999999999964E-6</v>
      </c>
      <c r="K155" s="67">
        <f t="shared" si="37"/>
        <v>1.8270460170047342</v>
      </c>
      <c r="L155" s="67">
        <v>15.295999999999999</v>
      </c>
      <c r="M155" s="67">
        <f t="shared" si="38"/>
        <v>1529600</v>
      </c>
      <c r="N155" s="67">
        <f t="shared" si="43"/>
        <v>13.099951131965756</v>
      </c>
      <c r="O155" s="67">
        <f t="shared" si="30"/>
        <v>1309995.1131965755</v>
      </c>
      <c r="P155" s="67">
        <f t="shared" si="39"/>
        <v>15.910596510922838</v>
      </c>
      <c r="Q155" s="67">
        <f t="shared" si="40"/>
        <v>1591059.6510922837</v>
      </c>
      <c r="R155" s="67">
        <f t="shared" si="31"/>
        <v>-0.44305177532306272</v>
      </c>
      <c r="S155" s="67">
        <f t="shared" si="41"/>
        <v>0</v>
      </c>
      <c r="T155" s="67">
        <f t="shared" si="32"/>
        <v>0</v>
      </c>
      <c r="U155" s="67">
        <f t="shared" si="33"/>
        <v>0</v>
      </c>
      <c r="V155" s="67">
        <f t="shared" si="42"/>
        <v>746.80503514785016</v>
      </c>
      <c r="W155" s="67">
        <f t="shared" si="44"/>
        <v>-3.1277691864724138</v>
      </c>
    </row>
    <row r="156" spans="6:23" ht="15" x14ac:dyDescent="0.25">
      <c r="F156" s="67">
        <v>-26</v>
      </c>
      <c r="G156" s="67">
        <v>65.180000000000007</v>
      </c>
      <c r="H156" s="67">
        <f t="shared" si="34"/>
        <v>6.518000000000001E-5</v>
      </c>
      <c r="I156" s="67">
        <f t="shared" si="35"/>
        <v>-1.9000000000000057</v>
      </c>
      <c r="J156" s="67">
        <f t="shared" si="36"/>
        <v>1.9000000000000055E-6</v>
      </c>
      <c r="K156" s="67">
        <f t="shared" si="37"/>
        <v>1.8141143561291255</v>
      </c>
      <c r="L156" s="67">
        <v>15.878</v>
      </c>
      <c r="M156" s="67">
        <f t="shared" si="38"/>
        <v>1587800</v>
      </c>
      <c r="N156" s="67">
        <f t="shared" si="43"/>
        <v>13.626309935506931</v>
      </c>
      <c r="O156" s="67">
        <f t="shared" si="30"/>
        <v>1362630.9935506932</v>
      </c>
      <c r="P156" s="67">
        <f t="shared" si="39"/>
        <v>16.511766951072577</v>
      </c>
      <c r="Q156" s="67">
        <f t="shared" si="40"/>
        <v>1651176.6951072577</v>
      </c>
      <c r="R156" s="67">
        <f t="shared" si="31"/>
        <v>-0.36201675047815063</v>
      </c>
      <c r="S156" s="67">
        <f t="shared" si="41"/>
        <v>0</v>
      </c>
      <c r="T156" s="67">
        <f t="shared" si="32"/>
        <v>0</v>
      </c>
      <c r="U156" s="67">
        <f t="shared" si="33"/>
        <v>0</v>
      </c>
      <c r="V156" s="67">
        <f t="shared" si="42"/>
        <v>752.12817301873895</v>
      </c>
      <c r="W156" s="67">
        <f t="shared" si="44"/>
        <v>-3.1343875126517968</v>
      </c>
    </row>
    <row r="157" spans="6:23" ht="15" x14ac:dyDescent="0.25">
      <c r="F157" s="67">
        <v>-25</v>
      </c>
      <c r="G157" s="67">
        <v>63.28</v>
      </c>
      <c r="H157" s="67">
        <f t="shared" si="34"/>
        <v>6.3280000000000004E-5</v>
      </c>
      <c r="I157" s="67">
        <f t="shared" si="35"/>
        <v>-1.8400000000000034</v>
      </c>
      <c r="J157" s="67">
        <f t="shared" si="36"/>
        <v>1.8400000000000095E-6</v>
      </c>
      <c r="K157" s="67">
        <f t="shared" si="37"/>
        <v>1.8012664704896202</v>
      </c>
      <c r="L157" s="67">
        <v>16.527000000000001</v>
      </c>
      <c r="M157" s="67">
        <f t="shared" si="38"/>
        <v>1652700</v>
      </c>
      <c r="N157" s="67">
        <f t="shared" si="43"/>
        <v>14.170201162500016</v>
      </c>
      <c r="O157" s="67">
        <f t="shared" si="30"/>
        <v>1417020.1162500016</v>
      </c>
      <c r="P157" s="67">
        <f t="shared" si="39"/>
        <v>17.184963761326319</v>
      </c>
      <c r="Q157" s="67">
        <f t="shared" si="40"/>
        <v>1718496.3761326319</v>
      </c>
      <c r="R157" s="67">
        <f t="shared" si="31"/>
        <v>-0.29380486161184138</v>
      </c>
      <c r="S157" s="67">
        <f t="shared" si="41"/>
        <v>0</v>
      </c>
      <c r="T157" s="67">
        <f t="shared" si="32"/>
        <v>0</v>
      </c>
      <c r="U157" s="67">
        <f t="shared" si="33"/>
        <v>0</v>
      </c>
      <c r="V157" s="67">
        <f t="shared" si="42"/>
        <v>757.64765578775393</v>
      </c>
      <c r="W157" s="67">
        <f t="shared" si="44"/>
        <v>-3.1372357207037989</v>
      </c>
    </row>
    <row r="158" spans="6:23" ht="15" x14ac:dyDescent="0.25">
      <c r="F158" s="67">
        <v>-24</v>
      </c>
      <c r="G158" s="67">
        <v>61.44</v>
      </c>
      <c r="H158" s="67">
        <f t="shared" si="34"/>
        <v>6.1439999999999995E-5</v>
      </c>
      <c r="I158" s="67">
        <f t="shared" si="35"/>
        <v>-1.769999999999996</v>
      </c>
      <c r="J158" s="67">
        <f t="shared" si="36"/>
        <v>1.7699999999999983E-6</v>
      </c>
      <c r="K158" s="67">
        <f t="shared" si="37"/>
        <v>1.7884512070234555</v>
      </c>
      <c r="L158" s="67">
        <v>17.152000000000001</v>
      </c>
      <c r="M158" s="67">
        <f t="shared" si="38"/>
        <v>1715200</v>
      </c>
      <c r="N158" s="67">
        <f t="shared" si="43"/>
        <v>14.734337355132018</v>
      </c>
      <c r="O158" s="67">
        <f t="shared" si="30"/>
        <v>1473433.7355132019</v>
      </c>
      <c r="P158" s="67">
        <f t="shared" si="39"/>
        <v>17.828322307644424</v>
      </c>
      <c r="Q158" s="67">
        <f t="shared" si="40"/>
        <v>1782832.2307644421</v>
      </c>
      <c r="R158" s="67">
        <f t="shared" si="31"/>
        <v>-0.23645135047424692</v>
      </c>
      <c r="S158" s="67">
        <f t="shared" si="41"/>
        <v>0</v>
      </c>
      <c r="T158" s="67">
        <f t="shared" si="32"/>
        <v>0</v>
      </c>
      <c r="U158" s="67">
        <f t="shared" si="33"/>
        <v>0</v>
      </c>
      <c r="V158" s="67">
        <f t="shared" si="42"/>
        <v>765.55160007271036</v>
      </c>
      <c r="W158" s="67">
        <f t="shared" si="44"/>
        <v>-3.1620333320840484</v>
      </c>
    </row>
    <row r="159" spans="6:23" ht="15" x14ac:dyDescent="0.25">
      <c r="F159" s="67">
        <v>-23</v>
      </c>
      <c r="G159" s="67">
        <v>59.67</v>
      </c>
      <c r="H159" s="67">
        <f t="shared" si="34"/>
        <v>5.9669999999999996E-5</v>
      </c>
      <c r="I159" s="67">
        <f t="shared" si="35"/>
        <v>-1.7000000000000028</v>
      </c>
      <c r="J159" s="67">
        <f t="shared" si="36"/>
        <v>1.7000000000000007E-6</v>
      </c>
      <c r="K159" s="67">
        <f t="shared" si="37"/>
        <v>1.775756037844098</v>
      </c>
      <c r="L159" s="67">
        <v>17.809999999999999</v>
      </c>
      <c r="M159" s="67">
        <f t="shared" si="38"/>
        <v>1780999.9999999998</v>
      </c>
      <c r="N159" s="67">
        <f t="shared" si="43"/>
        <v>15.315328553921331</v>
      </c>
      <c r="O159" s="67">
        <f t="shared" si="30"/>
        <v>1531532.8553921331</v>
      </c>
      <c r="P159" s="67">
        <f t="shared" si="39"/>
        <v>18.504237381412995</v>
      </c>
      <c r="Q159" s="67">
        <f t="shared" si="40"/>
        <v>1850423.7381412992</v>
      </c>
      <c r="R159" s="67">
        <f t="shared" si="31"/>
        <v>-0.18834718568558118</v>
      </c>
      <c r="S159" s="67">
        <f t="shared" si="41"/>
        <v>0</v>
      </c>
      <c r="T159" s="67">
        <f t="shared" si="32"/>
        <v>0</v>
      </c>
      <c r="U159" s="67">
        <f t="shared" si="33"/>
        <v>0</v>
      </c>
      <c r="V159" s="67">
        <f t="shared" si="42"/>
        <v>771.11839132305965</v>
      </c>
      <c r="W159" s="67">
        <f t="shared" si="44"/>
        <v>-3.1556130484530551</v>
      </c>
    </row>
    <row r="160" spans="6:23" ht="15" x14ac:dyDescent="0.25">
      <c r="F160" s="67">
        <v>-22</v>
      </c>
      <c r="G160" s="67">
        <v>57.97</v>
      </c>
      <c r="H160" s="67">
        <f t="shared" si="34"/>
        <v>5.7969999999999996E-5</v>
      </c>
      <c r="I160" s="67">
        <f t="shared" si="35"/>
        <v>-1.6299999999999955</v>
      </c>
      <c r="J160" s="67">
        <f t="shared" si="36"/>
        <v>1.6299999999999963E-6</v>
      </c>
      <c r="K160" s="67">
        <f t="shared" si="37"/>
        <v>1.7632033003707717</v>
      </c>
      <c r="L160" s="67">
        <v>18.478999999999999</v>
      </c>
      <c r="M160" s="67">
        <f t="shared" si="38"/>
        <v>1847900</v>
      </c>
      <c r="N160" s="67">
        <f t="shared" si="43"/>
        <v>15.912323140712685</v>
      </c>
      <c r="O160" s="67">
        <f t="shared" si="30"/>
        <v>1591232.3140712685</v>
      </c>
      <c r="P160" s="67">
        <f t="shared" si="39"/>
        <v>19.189592351676012</v>
      </c>
      <c r="Q160" s="67">
        <f t="shared" si="40"/>
        <v>1918959.2351676011</v>
      </c>
      <c r="R160" s="67">
        <f t="shared" si="31"/>
        <v>-0.14816375936076698</v>
      </c>
      <c r="S160" s="67">
        <f t="shared" si="41"/>
        <v>0</v>
      </c>
      <c r="T160" s="67">
        <f t="shared" si="32"/>
        <v>0</v>
      </c>
      <c r="U160" s="67">
        <f t="shared" si="33"/>
        <v>0</v>
      </c>
      <c r="V160" s="67">
        <f t="shared" si="42"/>
        <v>777.29631064980606</v>
      </c>
      <c r="W160" s="67">
        <f t="shared" si="44"/>
        <v>-3.145720354840214</v>
      </c>
    </row>
    <row r="161" spans="6:23" ht="15" x14ac:dyDescent="0.25">
      <c r="F161" s="67">
        <v>-21</v>
      </c>
      <c r="G161" s="67">
        <v>56.34</v>
      </c>
      <c r="H161" s="67">
        <f t="shared" si="34"/>
        <v>5.6339999999999999E-5</v>
      </c>
      <c r="I161" s="67">
        <f t="shared" si="35"/>
        <v>-1.5600000000000023</v>
      </c>
      <c r="J161" s="67">
        <f t="shared" si="36"/>
        <v>1.5599999999999986E-6</v>
      </c>
      <c r="K161" s="67">
        <f t="shared" si="37"/>
        <v>1.7508168426497546</v>
      </c>
      <c r="L161" s="67">
        <v>19.181999999999999</v>
      </c>
      <c r="M161" s="67">
        <f t="shared" si="38"/>
        <v>1918199.9999999998</v>
      </c>
      <c r="N161" s="67">
        <f t="shared" si="43"/>
        <v>16.524216377423961</v>
      </c>
      <c r="O161" s="67">
        <f t="shared" si="30"/>
        <v>1652421.6377423962</v>
      </c>
      <c r="P161" s="67">
        <f t="shared" si="39"/>
        <v>19.907999746667517</v>
      </c>
      <c r="Q161" s="67">
        <f t="shared" si="40"/>
        <v>1990799.9746667517</v>
      </c>
      <c r="R161" s="67">
        <f t="shared" si="31"/>
        <v>-0.11479404727166775</v>
      </c>
      <c r="S161" s="67">
        <f t="shared" si="41"/>
        <v>0</v>
      </c>
      <c r="T161" s="67">
        <f t="shared" si="32"/>
        <v>0</v>
      </c>
      <c r="U161" s="67">
        <f t="shared" si="33"/>
        <v>0</v>
      </c>
      <c r="V161" s="67">
        <f t="shared" si="42"/>
        <v>783.1202006895619</v>
      </c>
      <c r="W161" s="67">
        <f t="shared" si="44"/>
        <v>-3.1279035533231814</v>
      </c>
    </row>
    <row r="162" spans="6:23" ht="15" x14ac:dyDescent="0.25">
      <c r="F162" s="67">
        <v>-20</v>
      </c>
      <c r="G162" s="67">
        <v>54.78</v>
      </c>
      <c r="H162" s="67">
        <f t="shared" si="34"/>
        <v>5.4780000000000001E-5</v>
      </c>
      <c r="I162" s="67">
        <f t="shared" si="35"/>
        <v>-1.490000000000002</v>
      </c>
      <c r="J162" s="67">
        <f t="shared" si="36"/>
        <v>1.490000000000001E-6</v>
      </c>
      <c r="K162" s="67">
        <f t="shared" si="37"/>
        <v>1.7386220279179425</v>
      </c>
      <c r="L162" s="67">
        <v>19.89</v>
      </c>
      <c r="M162" s="67">
        <f t="shared" si="38"/>
        <v>1989000</v>
      </c>
      <c r="N162" s="67">
        <f t="shared" si="43"/>
        <v>17.149624411199849</v>
      </c>
      <c r="O162" s="67">
        <f t="shared" si="30"/>
        <v>1714962.441119985</v>
      </c>
      <c r="P162" s="67">
        <f t="shared" si="39"/>
        <v>20.629059960178193</v>
      </c>
      <c r="Q162" s="67">
        <f t="shared" si="40"/>
        <v>2062905.9960178193</v>
      </c>
      <c r="R162" s="67">
        <f t="shared" si="31"/>
        <v>-8.7306265800169314E-2</v>
      </c>
      <c r="S162" s="67">
        <f t="shared" si="41"/>
        <v>0</v>
      </c>
      <c r="T162" s="67">
        <f t="shared" si="32"/>
        <v>0</v>
      </c>
      <c r="U162" s="67">
        <f t="shared" si="33"/>
        <v>0</v>
      </c>
      <c r="V162" s="67">
        <f t="shared" si="42"/>
        <v>789.59401282095018</v>
      </c>
      <c r="W162" s="67">
        <f t="shared" si="44"/>
        <v>-3.105647960480137</v>
      </c>
    </row>
    <row r="163" spans="6:23" ht="15" x14ac:dyDescent="0.25">
      <c r="F163" s="67">
        <v>-19</v>
      </c>
      <c r="G163" s="67">
        <v>53.29</v>
      </c>
      <c r="H163" s="67">
        <f t="shared" si="34"/>
        <v>5.329E-5</v>
      </c>
      <c r="I163" s="67">
        <f t="shared" si="35"/>
        <v>-1.4200000000000017</v>
      </c>
      <c r="J163" s="67">
        <f t="shared" si="36"/>
        <v>1.4200000000000033E-6</v>
      </c>
      <c r="K163" s="67">
        <f t="shared" si="37"/>
        <v>1.7266457202409118</v>
      </c>
      <c r="L163" s="67">
        <v>20.626999999999999</v>
      </c>
      <c r="M163" s="67">
        <f t="shared" si="38"/>
        <v>2062700</v>
      </c>
      <c r="N163" s="67">
        <f t="shared" si="43"/>
        <v>17.786859239475984</v>
      </c>
      <c r="O163" s="67">
        <f t="shared" si="30"/>
        <v>1778685.9239475983</v>
      </c>
      <c r="P163" s="67">
        <f t="shared" si="39"/>
        <v>21.377364402524798</v>
      </c>
      <c r="Q163" s="67">
        <f t="shared" si="40"/>
        <v>2137736.4402524796</v>
      </c>
      <c r="R163" s="67">
        <f t="shared" si="31"/>
        <v>-6.4907077832105475E-2</v>
      </c>
      <c r="S163" s="67">
        <f t="shared" si="41"/>
        <v>0</v>
      </c>
      <c r="T163" s="67">
        <f t="shared" si="32"/>
        <v>0</v>
      </c>
      <c r="U163" s="67">
        <f t="shared" si="33"/>
        <v>0</v>
      </c>
      <c r="V163" s="67">
        <f t="shared" si="42"/>
        <v>795.53784306134855</v>
      </c>
      <c r="W163" s="67">
        <f t="shared" si="44"/>
        <v>-3.0737299340665549</v>
      </c>
    </row>
    <row r="164" spans="6:23" ht="15" x14ac:dyDescent="0.25">
      <c r="F164" s="67">
        <v>-18</v>
      </c>
      <c r="G164" s="67">
        <v>51.87</v>
      </c>
      <c r="H164" s="67">
        <f t="shared" si="34"/>
        <v>5.1869999999999996E-5</v>
      </c>
      <c r="I164" s="67">
        <f t="shared" si="35"/>
        <v>-1.3399999999999963</v>
      </c>
      <c r="J164" s="67">
        <f t="shared" si="36"/>
        <v>1.3399999999999973E-6</v>
      </c>
      <c r="K164" s="67">
        <f t="shared" si="37"/>
        <v>1.7149162479935849</v>
      </c>
      <c r="L164" s="67">
        <v>21.337</v>
      </c>
      <c r="M164" s="67">
        <f t="shared" si="38"/>
        <v>2133700</v>
      </c>
      <c r="N164" s="67">
        <f t="shared" si="43"/>
        <v>18.433905635268978</v>
      </c>
      <c r="O164" s="67">
        <f t="shared" si="30"/>
        <v>1843390.5635268977</v>
      </c>
      <c r="P164" s="67">
        <f t="shared" si="39"/>
        <v>22.08878518847423</v>
      </c>
      <c r="Q164" s="67">
        <f t="shared" si="40"/>
        <v>2208878.5188474227</v>
      </c>
      <c r="R164" s="67">
        <f t="shared" si="31"/>
        <v>-4.6912147871131848E-2</v>
      </c>
      <c r="S164" s="67">
        <f t="shared" si="41"/>
        <v>0</v>
      </c>
      <c r="T164" s="67">
        <f t="shared" si="32"/>
        <v>0</v>
      </c>
      <c r="U164" s="67">
        <f t="shared" si="33"/>
        <v>0</v>
      </c>
      <c r="V164" s="67">
        <f t="shared" si="42"/>
        <v>801.97209673568841</v>
      </c>
      <c r="W164" s="67">
        <f t="shared" si="44"/>
        <v>-3.0355857451585244</v>
      </c>
    </row>
    <row r="165" spans="6:23" ht="15" x14ac:dyDescent="0.25">
      <c r="F165" s="67">
        <v>-17</v>
      </c>
      <c r="G165" s="67">
        <v>50.53</v>
      </c>
      <c r="H165" s="67">
        <f t="shared" si="34"/>
        <v>5.0529999999999999E-5</v>
      </c>
      <c r="I165" s="67">
        <f t="shared" si="35"/>
        <v>-1.2700000000000031</v>
      </c>
      <c r="J165" s="67">
        <f t="shared" si="36"/>
        <v>1.2700000000000065E-6</v>
      </c>
      <c r="K165" s="67">
        <f t="shared" si="37"/>
        <v>1.7035492982382305</v>
      </c>
      <c r="L165" s="67">
        <v>22.106999999999999</v>
      </c>
      <c r="M165" s="67">
        <f t="shared" si="38"/>
        <v>2210700</v>
      </c>
      <c r="N165" s="67">
        <f t="shared" si="43"/>
        <v>19.083403560109716</v>
      </c>
      <c r="O165" s="67">
        <f t="shared" si="30"/>
        <v>1908340.3560109716</v>
      </c>
      <c r="P165" s="67">
        <f t="shared" si="39"/>
        <v>22.864169534270545</v>
      </c>
      <c r="Q165" s="67">
        <f t="shared" si="40"/>
        <v>2286416.9534270545</v>
      </c>
      <c r="R165" s="67">
        <f t="shared" si="31"/>
        <v>-3.2722400626593817E-2</v>
      </c>
      <c r="S165" s="67">
        <f t="shared" si="41"/>
        <v>0</v>
      </c>
      <c r="T165" s="67">
        <f t="shared" si="32"/>
        <v>0</v>
      </c>
      <c r="U165" s="67">
        <f t="shared" si="33"/>
        <v>0</v>
      </c>
      <c r="V165" s="67">
        <f t="shared" si="42"/>
        <v>806.58001506834512</v>
      </c>
      <c r="W165" s="67">
        <f t="shared" si="44"/>
        <v>-2.9598972152555381</v>
      </c>
    </row>
    <row r="166" spans="6:23" ht="15" x14ac:dyDescent="0.25">
      <c r="F166" s="67">
        <v>-16</v>
      </c>
      <c r="G166" s="67">
        <v>49.26</v>
      </c>
      <c r="H166" s="67">
        <f t="shared" si="34"/>
        <v>4.9259999999999993E-5</v>
      </c>
      <c r="I166" s="67">
        <f t="shared" si="35"/>
        <v>-1.1999999999999957</v>
      </c>
      <c r="J166" s="67">
        <f t="shared" si="36"/>
        <v>1.1999999999999953E-6</v>
      </c>
      <c r="K166" s="67">
        <f t="shared" si="37"/>
        <v>1.6924944075030843</v>
      </c>
      <c r="L166" s="67">
        <v>22.841000000000001</v>
      </c>
      <c r="M166" s="67">
        <f t="shared" si="38"/>
        <v>2284100</v>
      </c>
      <c r="N166" s="67">
        <f t="shared" si="43"/>
        <v>19.737014261964564</v>
      </c>
      <c r="O166" s="67">
        <f t="shared" si="30"/>
        <v>1973701.4261964564</v>
      </c>
      <c r="P166" s="67">
        <f t="shared" si="39"/>
        <v>23.598548537705923</v>
      </c>
      <c r="Q166" s="67">
        <f t="shared" si="40"/>
        <v>2359854.8537705922</v>
      </c>
      <c r="R166" s="67">
        <f t="shared" si="31"/>
        <v>-2.1804751224217434E-2</v>
      </c>
      <c r="S166" s="67">
        <f t="shared" si="41"/>
        <v>0</v>
      </c>
      <c r="T166" s="67">
        <f t="shared" si="32"/>
        <v>0</v>
      </c>
      <c r="U166" s="67">
        <f t="shared" si="33"/>
        <v>0</v>
      </c>
      <c r="V166" s="67">
        <f t="shared" si="42"/>
        <v>813.32497277225718</v>
      </c>
      <c r="W166" s="67">
        <f t="shared" si="44"/>
        <v>-2.903749530852366</v>
      </c>
    </row>
    <row r="167" spans="6:23" ht="15" x14ac:dyDescent="0.25">
      <c r="F167" s="67">
        <v>-15</v>
      </c>
      <c r="G167" s="67">
        <v>48.06</v>
      </c>
      <c r="H167" s="67">
        <f t="shared" si="34"/>
        <v>4.8059999999999997E-5</v>
      </c>
      <c r="I167" s="67">
        <f t="shared" si="35"/>
        <v>-1.1300000000000026</v>
      </c>
      <c r="J167" s="67">
        <f t="shared" si="36"/>
        <v>1.1299999999999977E-6</v>
      </c>
      <c r="K167" s="67">
        <f t="shared" si="37"/>
        <v>1.6817837664678814</v>
      </c>
      <c r="L167" s="67">
        <v>23.632999999999999</v>
      </c>
      <c r="M167" s="67">
        <f t="shared" si="38"/>
        <v>2363300</v>
      </c>
      <c r="N167" s="67">
        <f t="shared" si="43"/>
        <v>20.391615474382242</v>
      </c>
      <c r="O167" s="67">
        <f t="shared" si="30"/>
        <v>2039161.5474382241</v>
      </c>
      <c r="P167" s="67">
        <f t="shared" si="39"/>
        <v>24.388758583873745</v>
      </c>
      <c r="Q167" s="67">
        <f t="shared" si="40"/>
        <v>2438875.8583873743</v>
      </c>
      <c r="R167" s="67">
        <f t="shared" si="31"/>
        <v>-1.3676387354271125E-2</v>
      </c>
      <c r="S167" s="67">
        <f t="shared" si="41"/>
        <v>0</v>
      </c>
      <c r="T167" s="67">
        <f t="shared" si="32"/>
        <v>0</v>
      </c>
      <c r="U167" s="67">
        <f t="shared" si="33"/>
        <v>0</v>
      </c>
      <c r="V167" s="67">
        <f t="shared" si="42"/>
        <v>818.34998123142634</v>
      </c>
      <c r="W167" s="67">
        <f t="shared" si="44"/>
        <v>-2.8318258245247003</v>
      </c>
    </row>
    <row r="168" spans="6:23" ht="15" x14ac:dyDescent="0.25">
      <c r="F168" s="67">
        <v>-14</v>
      </c>
      <c r="G168" s="67">
        <v>46.93</v>
      </c>
      <c r="H168" s="67">
        <f t="shared" si="34"/>
        <v>4.693E-5</v>
      </c>
      <c r="I168" s="67">
        <f t="shared" si="35"/>
        <v>-1.0399999999999991</v>
      </c>
      <c r="J168" s="67">
        <f t="shared" si="36"/>
        <v>1.0400000000000036E-6</v>
      </c>
      <c r="K168" s="67">
        <f t="shared" si="37"/>
        <v>1.6714505542124947</v>
      </c>
      <c r="L168" s="67">
        <v>24.358000000000001</v>
      </c>
      <c r="M168" s="67">
        <f t="shared" si="38"/>
        <v>2435800</v>
      </c>
      <c r="N168" s="67">
        <f t="shared" si="43"/>
        <v>21.043717976553662</v>
      </c>
      <c r="O168" s="67">
        <f t="shared" si="30"/>
        <v>2104371.7976553664</v>
      </c>
      <c r="P168" s="67">
        <f t="shared" si="39"/>
        <v>25.090985475224439</v>
      </c>
      <c r="Q168" s="67">
        <f t="shared" si="40"/>
        <v>2509098.5475224438</v>
      </c>
      <c r="R168" s="67">
        <f t="shared" si="31"/>
        <v>-7.8919213942933997E-3</v>
      </c>
      <c r="S168" s="67">
        <f t="shared" si="41"/>
        <v>0</v>
      </c>
      <c r="T168" s="67">
        <f t="shared" si="32"/>
        <v>0</v>
      </c>
      <c r="U168" s="67">
        <f t="shared" si="33"/>
        <v>0</v>
      </c>
      <c r="V168" s="67">
        <f t="shared" si="42"/>
        <v>825.14987581927801</v>
      </c>
      <c r="W168" s="67">
        <f t="shared" si="44"/>
        <v>-2.7559297199777393</v>
      </c>
    </row>
    <row r="169" spans="6:23" ht="15" x14ac:dyDescent="0.25">
      <c r="F169" s="67">
        <v>-13</v>
      </c>
      <c r="G169" s="67">
        <v>45.89</v>
      </c>
      <c r="H169" s="67">
        <f t="shared" si="34"/>
        <v>4.5889999999999996E-5</v>
      </c>
      <c r="I169" s="67">
        <f t="shared" si="35"/>
        <v>-0.98000000000000398</v>
      </c>
      <c r="J169" s="67">
        <f t="shared" si="36"/>
        <v>9.8000000000000078E-7</v>
      </c>
      <c r="K169" s="67">
        <f t="shared" si="37"/>
        <v>1.6617180576946593</v>
      </c>
      <c r="L169" s="67">
        <v>25.100999999999999</v>
      </c>
      <c r="M169" s="67">
        <f t="shared" si="38"/>
        <v>2510100</v>
      </c>
      <c r="N169" s="67">
        <f t="shared" si="43"/>
        <v>21.67696945949697</v>
      </c>
      <c r="O169" s="67">
        <f t="shared" si="30"/>
        <v>2167696.9459496969</v>
      </c>
      <c r="P169" s="67">
        <f t="shared" si="39"/>
        <v>25.828200683477984</v>
      </c>
      <c r="Q169" s="67">
        <f t="shared" si="40"/>
        <v>2582820.0683477982</v>
      </c>
      <c r="R169" s="67">
        <f t="shared" si="31"/>
        <v>-4.0329132437937343E-3</v>
      </c>
      <c r="S169" s="67">
        <f t="shared" si="41"/>
        <v>0</v>
      </c>
      <c r="T169" s="67">
        <f t="shared" si="32"/>
        <v>0</v>
      </c>
      <c r="U169" s="67">
        <f t="shared" si="33"/>
        <v>0</v>
      </c>
      <c r="V169" s="67">
        <f t="shared" si="42"/>
        <v>828.94869205193038</v>
      </c>
      <c r="W169" s="67">
        <f t="shared" si="44"/>
        <v>-2.6094624894233389</v>
      </c>
    </row>
    <row r="170" spans="6:23" ht="15" x14ac:dyDescent="0.25">
      <c r="F170" s="67">
        <v>-12</v>
      </c>
      <c r="G170" s="67">
        <v>44.91</v>
      </c>
      <c r="H170" s="67">
        <f t="shared" si="34"/>
        <v>4.4909999999999995E-5</v>
      </c>
      <c r="I170" s="67">
        <f t="shared" si="35"/>
        <v>-0.88999999999999346</v>
      </c>
      <c r="J170" s="67">
        <f t="shared" si="36"/>
        <v>8.8999999999999317E-7</v>
      </c>
      <c r="K170" s="67">
        <f t="shared" si="37"/>
        <v>1.6523430550627147</v>
      </c>
      <c r="L170" s="67">
        <v>25.835000000000001</v>
      </c>
      <c r="M170" s="67">
        <f t="shared" si="38"/>
        <v>2583500</v>
      </c>
      <c r="N170" s="67">
        <f t="shared" si="43"/>
        <v>22.304972607047969</v>
      </c>
      <c r="O170" s="67">
        <f t="shared" si="30"/>
        <v>2230497.2607047968</v>
      </c>
      <c r="P170" s="67">
        <f t="shared" si="39"/>
        <v>26.528294317616947</v>
      </c>
      <c r="Q170" s="67">
        <f t="shared" si="40"/>
        <v>2652829.4317616946</v>
      </c>
      <c r="R170" s="67">
        <f t="shared" si="31"/>
        <v>-1.6994060579156312E-3</v>
      </c>
      <c r="S170" s="67">
        <f t="shared" si="41"/>
        <v>0</v>
      </c>
      <c r="T170" s="67">
        <f t="shared" si="32"/>
        <v>0</v>
      </c>
      <c r="U170" s="67">
        <f t="shared" si="33"/>
        <v>0</v>
      </c>
      <c r="V170" s="67">
        <f t="shared" si="42"/>
        <v>834.3947969275041</v>
      </c>
      <c r="W170" s="67">
        <f t="shared" si="44"/>
        <v>-2.5311636669808522</v>
      </c>
    </row>
    <row r="171" spans="6:23" ht="15" x14ac:dyDescent="0.25">
      <c r="F171" s="67">
        <v>-11</v>
      </c>
      <c r="G171" s="67">
        <v>44.02</v>
      </c>
      <c r="H171" s="67">
        <f t="shared" si="34"/>
        <v>4.4020000000000002E-5</v>
      </c>
      <c r="I171" s="67">
        <f t="shared" si="35"/>
        <v>-0.82000000000000028</v>
      </c>
      <c r="J171" s="67">
        <f t="shared" si="36"/>
        <v>8.2000000000000231E-7</v>
      </c>
      <c r="K171" s="67">
        <f t="shared" si="37"/>
        <v>1.6436500382173291</v>
      </c>
      <c r="L171" s="67">
        <v>26.596</v>
      </c>
      <c r="M171" s="67">
        <f t="shared" si="38"/>
        <v>2659600</v>
      </c>
      <c r="N171" s="67">
        <f t="shared" si="43"/>
        <v>22.903536987271231</v>
      </c>
      <c r="O171" s="67">
        <f t="shared" si="30"/>
        <v>2290353.698727123</v>
      </c>
      <c r="P171" s="67">
        <f t="shared" si="39"/>
        <v>27.26593077821699</v>
      </c>
      <c r="Q171" s="67">
        <f t="shared" si="40"/>
        <v>2726593.077821699</v>
      </c>
      <c r="R171" s="67">
        <f t="shared" si="31"/>
        <v>-5.0322693215343328E-4</v>
      </c>
      <c r="S171" s="67">
        <f t="shared" si="41"/>
        <v>0</v>
      </c>
      <c r="T171" s="67">
        <f t="shared" si="32"/>
        <v>0</v>
      </c>
      <c r="U171" s="67">
        <f t="shared" si="33"/>
        <v>0</v>
      </c>
      <c r="V171" s="67">
        <f t="shared" si="42"/>
        <v>838.70988114138152</v>
      </c>
      <c r="W171" s="67">
        <f t="shared" si="44"/>
        <v>-2.3610181942678907</v>
      </c>
    </row>
    <row r="172" spans="6:23" ht="15" x14ac:dyDescent="0.25">
      <c r="F172" s="67">
        <v>-10</v>
      </c>
      <c r="G172" s="67">
        <v>43.2</v>
      </c>
      <c r="H172" s="67">
        <f t="shared" si="34"/>
        <v>4.32E-5</v>
      </c>
      <c r="I172" s="67">
        <f t="shared" si="35"/>
        <v>-0.75</v>
      </c>
      <c r="J172" s="67">
        <f t="shared" si="36"/>
        <v>7.499999999999979E-7</v>
      </c>
      <c r="K172" s="67">
        <f t="shared" si="37"/>
        <v>1.6354837468149122</v>
      </c>
      <c r="L172" s="67">
        <v>27.331</v>
      </c>
      <c r="M172" s="67">
        <f t="shared" si="38"/>
        <v>2733100</v>
      </c>
      <c r="N172" s="67">
        <f t="shared" si="43"/>
        <v>23.480457740685438</v>
      </c>
      <c r="O172" s="67">
        <f t="shared" si="30"/>
        <v>2348045.7740685437</v>
      </c>
      <c r="P172" s="67">
        <f t="shared" si="39"/>
        <v>27.97166570568422</v>
      </c>
      <c r="Q172" s="67">
        <f t="shared" si="40"/>
        <v>2797166.5705684219</v>
      </c>
      <c r="R172" s="67">
        <f t="shared" si="31"/>
        <v>-6.288952195609987E-5</v>
      </c>
      <c r="S172" s="67">
        <f t="shared" si="41"/>
        <v>0</v>
      </c>
      <c r="T172" s="67">
        <f t="shared" si="32"/>
        <v>0</v>
      </c>
      <c r="U172" s="67">
        <f t="shared" si="33"/>
        <v>0</v>
      </c>
      <c r="V172" s="67">
        <f t="shared" si="42"/>
        <v>844.94753521360019</v>
      </c>
      <c r="W172" s="67">
        <f t="shared" si="44"/>
        <v>-2.2358063238137937</v>
      </c>
    </row>
    <row r="173" spans="6:23" ht="15" x14ac:dyDescent="0.25">
      <c r="F173" s="67">
        <v>-9</v>
      </c>
      <c r="G173" s="67">
        <v>42.45</v>
      </c>
      <c r="H173" s="67">
        <f t="shared" si="34"/>
        <v>4.2450000000000002E-5</v>
      </c>
      <c r="I173" s="67">
        <f t="shared" si="35"/>
        <v>-0.66000000000000369</v>
      </c>
      <c r="J173" s="67">
        <f t="shared" si="36"/>
        <v>6.6000000000000385E-7</v>
      </c>
      <c r="K173" s="67">
        <f t="shared" si="37"/>
        <v>1.6278776945799716</v>
      </c>
      <c r="L173" s="67">
        <v>28.084</v>
      </c>
      <c r="M173" s="67">
        <f t="shared" si="38"/>
        <v>2808400</v>
      </c>
      <c r="N173" s="67">
        <f t="shared" si="43"/>
        <v>24.030862922648215</v>
      </c>
      <c r="O173" s="67">
        <f t="shared" si="30"/>
        <v>2403086.2922648215</v>
      </c>
      <c r="P173" s="67">
        <f t="shared" si="39"/>
        <v>28.68058528282495</v>
      </c>
      <c r="Q173" s="67">
        <f t="shared" si="40"/>
        <v>2868058.5282824947</v>
      </c>
      <c r="R173" s="67">
        <f t="shared" si="31"/>
        <v>0</v>
      </c>
      <c r="S173" s="67">
        <f t="shared" si="41"/>
        <v>0</v>
      </c>
      <c r="T173" s="67">
        <f t="shared" si="32"/>
        <v>6.2885567112758167E-5</v>
      </c>
      <c r="U173" s="67">
        <f t="shared" si="33"/>
        <v>8.6646563345780622E-2</v>
      </c>
      <c r="V173" s="67">
        <f t="shared" si="42"/>
        <v>850.67065886676971</v>
      </c>
      <c r="W173" s="67">
        <f t="shared" si="44"/>
        <v>-2.0978749279263162</v>
      </c>
    </row>
    <row r="174" spans="6:23" ht="15" x14ac:dyDescent="0.25">
      <c r="F174" s="67">
        <v>-8</v>
      </c>
      <c r="G174" s="67">
        <v>41.79</v>
      </c>
      <c r="H174" s="67">
        <f t="shared" si="34"/>
        <v>4.1789999999999998E-5</v>
      </c>
      <c r="I174" s="67">
        <f t="shared" si="35"/>
        <v>-0.58999999999999631</v>
      </c>
      <c r="J174" s="67">
        <f t="shared" si="36"/>
        <v>5.8999999999999943E-7</v>
      </c>
      <c r="K174" s="67">
        <f t="shared" si="37"/>
        <v>1.6210723711436259</v>
      </c>
      <c r="L174" s="67">
        <v>28.805</v>
      </c>
      <c r="M174" s="67">
        <f t="shared" si="38"/>
        <v>2880500</v>
      </c>
      <c r="N174" s="67">
        <f t="shared" si="43"/>
        <v>24.534251281882369</v>
      </c>
      <c r="O174" s="67">
        <f t="shared" si="30"/>
        <v>2453425.1281882371</v>
      </c>
      <c r="P174" s="67">
        <f t="shared" si="39"/>
        <v>29.41086519010473</v>
      </c>
      <c r="Q174" s="67">
        <f t="shared" si="40"/>
        <v>2941086.5190104726</v>
      </c>
      <c r="R174" s="67">
        <f t="shared" si="31"/>
        <v>6.2885567112758167E-5</v>
      </c>
      <c r="S174" s="67">
        <f>IF(R174&lt;0,0,R174)</f>
        <v>6.2885567112758167E-5</v>
      </c>
      <c r="T174" s="67">
        <f t="shared" si="32"/>
        <v>4.4008825506725024E-4</v>
      </c>
      <c r="U174" s="67">
        <f t="shared" si="33"/>
        <v>0.60637339569578819</v>
      </c>
      <c r="V174" s="67">
        <f t="shared" si="42"/>
        <v>857.08734291281496</v>
      </c>
      <c r="W174" s="67">
        <f t="shared" si="44"/>
        <v>-1.892918628666457</v>
      </c>
    </row>
    <row r="175" spans="6:23" ht="15" x14ac:dyDescent="0.25">
      <c r="F175" s="67">
        <v>-7</v>
      </c>
      <c r="G175" s="67">
        <v>41.2</v>
      </c>
      <c r="H175" s="67">
        <f t="shared" si="34"/>
        <v>4.1199999999999999E-5</v>
      </c>
      <c r="I175" s="67">
        <f t="shared" si="35"/>
        <v>-0.51000000000000512</v>
      </c>
      <c r="J175" s="67">
        <f t="shared" si="36"/>
        <v>5.100000000000002E-7</v>
      </c>
      <c r="K175" s="67">
        <f t="shared" si="37"/>
        <v>1.6148972160331345</v>
      </c>
      <c r="L175" s="67">
        <v>29.617999999999999</v>
      </c>
      <c r="M175" s="67">
        <f t="shared" si="38"/>
        <v>2961800</v>
      </c>
      <c r="N175" s="67">
        <f t="shared" si="43"/>
        <v>25.000145672366049</v>
      </c>
      <c r="O175" s="67">
        <f t="shared" si="30"/>
        <v>2500014.5672366051</v>
      </c>
      <c r="P175" s="67">
        <f t="shared" si="39"/>
        <v>30.271787030306022</v>
      </c>
      <c r="Q175" s="67">
        <f t="shared" si="40"/>
        <v>3027178.7030306021</v>
      </c>
      <c r="R175" s="67">
        <f t="shared" si="31"/>
        <v>5.0297382218000841E-4</v>
      </c>
      <c r="S175" s="67">
        <f t="shared" si="41"/>
        <v>5.0297382218000841E-4</v>
      </c>
      <c r="T175" s="67">
        <f t="shared" si="32"/>
        <v>1.1935491543120236E-3</v>
      </c>
      <c r="U175" s="67">
        <f t="shared" si="33"/>
        <v>1.644525717959511</v>
      </c>
      <c r="V175" s="67">
        <f t="shared" si="42"/>
        <v>865.2458979723441</v>
      </c>
      <c r="W175" s="67">
        <f t="shared" si="44"/>
        <v>-1.7352410462161678</v>
      </c>
    </row>
    <row r="176" spans="6:23" ht="15" x14ac:dyDescent="0.25">
      <c r="F176" s="67">
        <v>-6</v>
      </c>
      <c r="G176" s="67">
        <v>40.69</v>
      </c>
      <c r="H176" s="67">
        <f t="shared" si="34"/>
        <v>4.0689999999999998E-5</v>
      </c>
      <c r="I176" s="67">
        <f t="shared" si="35"/>
        <v>-0.42999999999999972</v>
      </c>
      <c r="J176" s="67">
        <f t="shared" si="36"/>
        <v>4.3000000000000097E-7</v>
      </c>
      <c r="K176" s="67">
        <f t="shared" si="37"/>
        <v>1.6094876898532853</v>
      </c>
      <c r="L176" s="67">
        <v>30.446000000000002</v>
      </c>
      <c r="M176" s="67">
        <f t="shared" si="38"/>
        <v>3044600</v>
      </c>
      <c r="N176" s="67">
        <f t="shared" si="43"/>
        <v>25.415540050630977</v>
      </c>
      <c r="O176" s="67">
        <f t="shared" si="30"/>
        <v>2541554.0050630975</v>
      </c>
      <c r="P176" s="67">
        <f t="shared" si="39"/>
        <v>31.194576372750941</v>
      </c>
      <c r="Q176" s="67">
        <f t="shared" si="40"/>
        <v>3119457.6372750937</v>
      </c>
      <c r="R176" s="67">
        <f t="shared" si="31"/>
        <v>1.696522976492032E-3</v>
      </c>
      <c r="S176" s="67">
        <f t="shared" si="41"/>
        <v>1.696522976492032E-3</v>
      </c>
      <c r="T176" s="67">
        <f t="shared" si="32"/>
        <v>2.3201912074726216E-3</v>
      </c>
      <c r="U176" s="67">
        <f t="shared" si="33"/>
        <v>3.1968638220615424</v>
      </c>
      <c r="V176" s="67">
        <f t="shared" si="42"/>
        <v>878.00027673279146</v>
      </c>
      <c r="W176" s="67">
        <f t="shared" si="44"/>
        <v>-1.5438611385456225</v>
      </c>
    </row>
    <row r="177" spans="6:23" ht="15" x14ac:dyDescent="0.25">
      <c r="F177" s="67">
        <v>-5</v>
      </c>
      <c r="G177" s="67">
        <v>40.26</v>
      </c>
      <c r="H177" s="67">
        <f t="shared" si="34"/>
        <v>4.0259999999999997E-5</v>
      </c>
      <c r="I177" s="67">
        <f t="shared" si="35"/>
        <v>-0.35999999999999943</v>
      </c>
      <c r="J177" s="67">
        <f t="shared" si="36"/>
        <v>3.6000000000000333E-7</v>
      </c>
      <c r="K177" s="67">
        <f t="shared" si="37"/>
        <v>1.6048737705526357</v>
      </c>
      <c r="L177" s="67">
        <v>31.318000000000001</v>
      </c>
      <c r="M177" s="67">
        <f t="shared" si="38"/>
        <v>3131800</v>
      </c>
      <c r="N177" s="67">
        <f t="shared" si="43"/>
        <v>25.775289843080451</v>
      </c>
      <c r="O177" s="67">
        <f t="shared" si="30"/>
        <v>2577528.9843080449</v>
      </c>
      <c r="P177" s="67">
        <f t="shared" si="39"/>
        <v>32.219127641144276</v>
      </c>
      <c r="Q177" s="67">
        <f t="shared" si="40"/>
        <v>3221912.7641144274</v>
      </c>
      <c r="R177" s="67">
        <f t="shared" si="31"/>
        <v>4.0167141839646536E-3</v>
      </c>
      <c r="S177" s="67">
        <f t="shared" si="41"/>
        <v>4.0167141839646536E-3</v>
      </c>
      <c r="T177" s="67">
        <f t="shared" si="32"/>
        <v>3.8134124662975166E-3</v>
      </c>
      <c r="U177" s="67">
        <f t="shared" si="33"/>
        <v>5.2542912467048764</v>
      </c>
      <c r="V177" s="67">
        <f t="shared" si="42"/>
        <v>893.56502033792378</v>
      </c>
      <c r="W177" s="67">
        <f t="shared" si="44"/>
        <v>-1.3413667840282892</v>
      </c>
    </row>
    <row r="178" spans="6:23" ht="15" x14ac:dyDescent="0.25">
      <c r="F178" s="67">
        <v>-4</v>
      </c>
      <c r="G178" s="67">
        <v>39.9</v>
      </c>
      <c r="H178" s="67">
        <f t="shared" si="34"/>
        <v>3.9899999999999994E-5</v>
      </c>
      <c r="I178" s="67">
        <f t="shared" si="35"/>
        <v>-0.26999999999999602</v>
      </c>
      <c r="J178" s="67">
        <f t="shared" si="36"/>
        <v>2.6999999999999572E-7</v>
      </c>
      <c r="K178" s="67">
        <f t="shared" si="37"/>
        <v>1.6009728956867482</v>
      </c>
      <c r="L178" s="67">
        <v>32.256999999999998</v>
      </c>
      <c r="M178" s="67">
        <f t="shared" si="38"/>
        <v>3225700</v>
      </c>
      <c r="N178" s="67">
        <f t="shared" si="43"/>
        <v>26.083412826008317</v>
      </c>
      <c r="O178" s="67">
        <f t="shared" si="30"/>
        <v>2608341.2826008317</v>
      </c>
      <c r="P178" s="67">
        <f t="shared" si="39"/>
        <v>33.335455360639713</v>
      </c>
      <c r="Q178" s="67">
        <f t="shared" si="40"/>
        <v>3333545.536063971</v>
      </c>
      <c r="R178" s="67">
        <f t="shared" si="31"/>
        <v>7.8301266502621703E-3</v>
      </c>
      <c r="S178" s="67">
        <f t="shared" si="41"/>
        <v>7.8301266502621703E-3</v>
      </c>
      <c r="T178" s="67">
        <f t="shared" si="32"/>
        <v>5.6617406999943665E-3</v>
      </c>
      <c r="U178" s="67">
        <f t="shared" si="33"/>
        <v>7.8010010362126421</v>
      </c>
      <c r="V178" s="67">
        <f t="shared" si="42"/>
        <v>913.16009648781426</v>
      </c>
      <c r="W178" s="67">
        <f t="shared" si="44"/>
        <v>-1.1598885950811919</v>
      </c>
    </row>
    <row r="179" spans="6:23" ht="15" x14ac:dyDescent="0.25">
      <c r="F179" s="67">
        <v>-3</v>
      </c>
      <c r="G179" s="67">
        <v>39.630000000000003</v>
      </c>
      <c r="H179" s="67">
        <f t="shared" si="34"/>
        <v>3.9629999999999998E-5</v>
      </c>
      <c r="I179" s="67">
        <f t="shared" si="35"/>
        <v>-0.20000000000000284</v>
      </c>
      <c r="J179" s="67">
        <f t="shared" si="36"/>
        <v>1.9999999999999809E-7</v>
      </c>
      <c r="K179" s="67">
        <f t="shared" si="37"/>
        <v>1.5980240723341896</v>
      </c>
      <c r="L179" s="67">
        <v>33.280999999999999</v>
      </c>
      <c r="M179" s="67">
        <f t="shared" si="38"/>
        <v>3328100</v>
      </c>
      <c r="N179" s="67">
        <f t="shared" si="43"/>
        <v>26.318777246430706</v>
      </c>
      <c r="O179" s="67">
        <f t="shared" si="30"/>
        <v>2631877.7246430707</v>
      </c>
      <c r="P179" s="67">
        <f t="shared" si="39"/>
        <v>34.601425229852964</v>
      </c>
      <c r="Q179" s="67">
        <f t="shared" si="40"/>
        <v>3460142.5229852959</v>
      </c>
      <c r="R179" s="67">
        <f t="shared" si="31"/>
        <v>1.3491867350256537E-2</v>
      </c>
      <c r="S179" s="67">
        <f t="shared" si="41"/>
        <v>1.3491867350256537E-2</v>
      </c>
      <c r="T179" s="67">
        <f t="shared" si="32"/>
        <v>7.8475824791686133E-3</v>
      </c>
      <c r="U179" s="67">
        <f t="shared" si="33"/>
        <v>10.812752172104851</v>
      </c>
      <c r="V179" s="67">
        <f t="shared" si="42"/>
        <v>936.35097064566719</v>
      </c>
      <c r="W179" s="67">
        <f t="shared" si="44"/>
        <v>-0.90005729473725893</v>
      </c>
    </row>
    <row r="180" spans="6:23" ht="15" x14ac:dyDescent="0.25">
      <c r="F180" s="67">
        <v>-2</v>
      </c>
      <c r="G180" s="67">
        <v>39.43</v>
      </c>
      <c r="H180" s="67">
        <f t="shared" si="34"/>
        <v>3.943E-5</v>
      </c>
      <c r="I180" s="67">
        <f t="shared" si="35"/>
        <v>-0.11999999999999744</v>
      </c>
      <c r="J180" s="67">
        <f t="shared" si="36"/>
        <v>1.1999999999999885E-7</v>
      </c>
      <c r="K180" s="67">
        <f t="shared" si="37"/>
        <v>1.5958267770732231</v>
      </c>
      <c r="L180" s="67">
        <v>34.409999999999997</v>
      </c>
      <c r="M180" s="67">
        <f t="shared" si="38"/>
        <v>3440999.9999999995</v>
      </c>
      <c r="N180" s="67">
        <f t="shared" si="43"/>
        <v>26.495537241954299</v>
      </c>
      <c r="O180" s="67">
        <f t="shared" si="30"/>
        <v>2649553.7241954301</v>
      </c>
      <c r="P180" s="67">
        <f t="shared" si="39"/>
        <v>35.999596455739066</v>
      </c>
      <c r="Q180" s="67">
        <f t="shared" si="40"/>
        <v>3599959.6455739066</v>
      </c>
      <c r="R180" s="67">
        <f t="shared" si="31"/>
        <v>2.133944982942515E-2</v>
      </c>
      <c r="S180" s="67">
        <f t="shared" si="41"/>
        <v>2.133944982942515E-2</v>
      </c>
      <c r="T180" s="67">
        <f t="shared" si="32"/>
        <v>1.034612279564795E-2</v>
      </c>
      <c r="U180" s="67">
        <f t="shared" si="33"/>
        <v>14.255353419790701</v>
      </c>
      <c r="V180" s="67">
        <f t="shared" si="42"/>
        <v>965.33363260471504</v>
      </c>
      <c r="W180" s="67">
        <f t="shared" si="44"/>
        <v>-0.69202850459706899</v>
      </c>
    </row>
    <row r="181" spans="6:23" ht="15" x14ac:dyDescent="0.25">
      <c r="F181" s="67">
        <v>-1</v>
      </c>
      <c r="G181" s="67">
        <v>39.31</v>
      </c>
      <c r="H181" s="67">
        <f t="shared" si="34"/>
        <v>3.9310000000000001E-5</v>
      </c>
      <c r="I181" s="67">
        <f t="shared" si="35"/>
        <v>-3.9999999999999147E-2</v>
      </c>
      <c r="J181" s="67">
        <f t="shared" si="36"/>
        <v>3.9999999999999617E-8</v>
      </c>
      <c r="K181" s="67">
        <f t="shared" si="37"/>
        <v>1.5945030438200891</v>
      </c>
      <c r="L181" s="67">
        <v>35.655000000000001</v>
      </c>
      <c r="M181" s="67">
        <f t="shared" si="38"/>
        <v>3565500</v>
      </c>
      <c r="N181" s="67">
        <f t="shared" si="43"/>
        <v>26.602596612462474</v>
      </c>
      <c r="O181" s="67">
        <f t="shared" si="30"/>
        <v>2660259.6612462476</v>
      </c>
      <c r="P181" s="67">
        <f t="shared" si="39"/>
        <v>37.545016684606985</v>
      </c>
      <c r="Q181" s="67">
        <f t="shared" si="40"/>
        <v>3754501.6684606979</v>
      </c>
      <c r="R181" s="67">
        <f t="shared" si="31"/>
        <v>3.16855726250731E-2</v>
      </c>
      <c r="S181" s="67">
        <f t="shared" si="41"/>
        <v>3.16855726250731E-2</v>
      </c>
      <c r="T181" s="67">
        <f t="shared" si="32"/>
        <v>1.3124441249086738E-2</v>
      </c>
      <c r="U181" s="67">
        <f t="shared" si="33"/>
        <v>18.083445570712811</v>
      </c>
      <c r="V181" s="67">
        <f t="shared" si="42"/>
        <v>999.27215756800399</v>
      </c>
      <c r="W181" s="67">
        <f t="shared" si="44"/>
        <v>-0.43199515746885953</v>
      </c>
    </row>
    <row r="182" spans="6:23" ht="15" x14ac:dyDescent="0.25">
      <c r="F182" s="67">
        <v>0</v>
      </c>
      <c r="G182" s="67">
        <v>39.270000000000003</v>
      </c>
      <c r="H182" s="67">
        <f t="shared" si="34"/>
        <v>3.9270000000000002E-5</v>
      </c>
      <c r="I182" s="67">
        <f t="shared" si="35"/>
        <v>3.9999999999999147E-2</v>
      </c>
      <c r="J182" s="67">
        <f t="shared" si="36"/>
        <v>-3.9999999999999617E-8</v>
      </c>
      <c r="K182" s="67">
        <f t="shared" si="37"/>
        <v>1.5940609012704183</v>
      </c>
      <c r="L182" s="67">
        <v>37.020000000000003</v>
      </c>
      <c r="M182" s="67">
        <f t="shared" si="38"/>
        <v>3702000.0000000005</v>
      </c>
      <c r="N182" s="67">
        <f>(N181*((G181/G182)^$B$2))</f>
        <v>26.637142141262007</v>
      </c>
      <c r="O182" s="67">
        <f t="shared" si="30"/>
        <v>2663714.2141262009</v>
      </c>
      <c r="P182" s="67">
        <f t="shared" si="39"/>
        <v>39.234994024361541</v>
      </c>
      <c r="Q182" s="67">
        <f>(M182*((H182/H183)^$B$2))+((U182*($B$20-1))/H183)</f>
        <v>3923499.402436154</v>
      </c>
      <c r="R182" s="67">
        <f t="shared" si="31"/>
        <v>4.4810013874159837E-2</v>
      </c>
      <c r="S182" s="67">
        <f t="shared" si="41"/>
        <v>4.4810013874159837E-2</v>
      </c>
      <c r="T182" s="67">
        <f t="shared" si="32"/>
        <v>1.6140917134995103E-2</v>
      </c>
      <c r="U182" s="67">
        <f t="shared" si="33"/>
        <v>22.239681745870925</v>
      </c>
      <c r="V182" s="67">
        <f t="shared" si="42"/>
        <v>1038.9980270448802</v>
      </c>
      <c r="W182" s="67">
        <f t="shared" si="44"/>
        <v>-0.15018006673842471</v>
      </c>
    </row>
    <row r="183" spans="6:23" ht="15" x14ac:dyDescent="0.25">
      <c r="F183" s="67">
        <v>1</v>
      </c>
      <c r="G183" s="67">
        <v>39.31</v>
      </c>
      <c r="H183" s="67">
        <f t="shared" si="34"/>
        <v>3.9310000000000001E-5</v>
      </c>
      <c r="I183" s="67">
        <f t="shared" si="35"/>
        <v>0.11999999999999744</v>
      </c>
      <c r="J183" s="67">
        <f t="shared" si="36"/>
        <v>-1.1999999999999885E-7</v>
      </c>
      <c r="K183" s="67">
        <f t="shared" si="37"/>
        <v>1.5945030438200891</v>
      </c>
      <c r="L183" s="67">
        <v>38.518000000000001</v>
      </c>
      <c r="M183" s="67">
        <f t="shared" si="38"/>
        <v>3851800</v>
      </c>
      <c r="N183" s="67">
        <f t="shared" ref="N183:N246" si="45">(N182*((G182/G183)^$B$2))</f>
        <v>26.602596612462481</v>
      </c>
      <c r="O183" s="67">
        <f t="shared" si="30"/>
        <v>2660259.6612462481</v>
      </c>
      <c r="P183" s="67">
        <f t="shared" si="39"/>
        <v>41.072608840797578</v>
      </c>
      <c r="Q183" s="67">
        <f t="shared" ref="Q183:Q246" si="46">(M183*((H183/H184)^$B$2))+((U183*($B$20-1))/H184)</f>
        <v>4107260.8840797571</v>
      </c>
      <c r="R183" s="67">
        <f t="shared" si="31"/>
        <v>6.0950931009154941E-2</v>
      </c>
      <c r="S183" s="67">
        <f t="shared" si="41"/>
        <v>6.0950931009154941E-2</v>
      </c>
      <c r="T183" s="67">
        <f t="shared" si="32"/>
        <v>1.9344997144923104E-2</v>
      </c>
      <c r="U183" s="67">
        <f t="shared" si="33"/>
        <v>26.65440732268539</v>
      </c>
      <c r="V183" s="67">
        <f t="shared" si="42"/>
        <v>1084.6606116175096</v>
      </c>
      <c r="W183" s="67">
        <f t="shared" si="44"/>
        <v>0.15693997609744281</v>
      </c>
    </row>
    <row r="184" spans="6:23" ht="15" x14ac:dyDescent="0.25">
      <c r="F184" s="67">
        <v>2</v>
      </c>
      <c r="G184" s="67">
        <v>39.43</v>
      </c>
      <c r="H184" s="67">
        <f t="shared" si="34"/>
        <v>3.943E-5</v>
      </c>
      <c r="I184" s="67">
        <f t="shared" si="35"/>
        <v>0.20000000000000284</v>
      </c>
      <c r="J184" s="67">
        <f t="shared" si="36"/>
        <v>-1.9999999999999809E-7</v>
      </c>
      <c r="K184" s="67">
        <f t="shared" si="37"/>
        <v>1.5958267770732231</v>
      </c>
      <c r="L184" s="67">
        <v>40.152999999999999</v>
      </c>
      <c r="M184" s="67">
        <f t="shared" si="38"/>
        <v>4015300</v>
      </c>
      <c r="N184" s="67">
        <f t="shared" si="45"/>
        <v>26.499438170513319</v>
      </c>
      <c r="O184" s="67">
        <f t="shared" si="30"/>
        <v>2649943.817051332</v>
      </c>
      <c r="P184" s="67">
        <f t="shared" si="39"/>
        <v>43.048640586872729</v>
      </c>
      <c r="Q184" s="67">
        <f t="shared" si="46"/>
        <v>4304864.0586872725</v>
      </c>
      <c r="R184" s="67">
        <f t="shared" si="31"/>
        <v>8.0295928154078045E-2</v>
      </c>
      <c r="S184" s="67">
        <f t="shared" si="41"/>
        <v>8.0295928154078045E-2</v>
      </c>
      <c r="T184" s="67">
        <f t="shared" si="32"/>
        <v>2.2677394633761838E-2</v>
      </c>
      <c r="U184" s="67">
        <f t="shared" si="33"/>
        <v>31.245934494448878</v>
      </c>
      <c r="V184" s="67">
        <f t="shared" si="42"/>
        <v>1136.6184734889403</v>
      </c>
      <c r="W184" s="67">
        <f t="shared" si="44"/>
        <v>0.49287130608956031</v>
      </c>
    </row>
    <row r="185" spans="6:23" ht="15" x14ac:dyDescent="0.25">
      <c r="F185" s="67">
        <v>3</v>
      </c>
      <c r="G185" s="67">
        <v>39.630000000000003</v>
      </c>
      <c r="H185" s="67">
        <f t="shared" si="34"/>
        <v>3.9629999999999998E-5</v>
      </c>
      <c r="I185" s="67">
        <f t="shared" si="35"/>
        <v>0.26999999999999602</v>
      </c>
      <c r="J185" s="67">
        <f t="shared" si="36"/>
        <v>-2.6999999999999572E-7</v>
      </c>
      <c r="K185" s="67">
        <f t="shared" si="37"/>
        <v>1.5980240723341896</v>
      </c>
      <c r="L185" s="67">
        <v>41.892000000000003</v>
      </c>
      <c r="M185" s="67">
        <f t="shared" si="38"/>
        <v>4189200.0000000005</v>
      </c>
      <c r="N185" s="67">
        <f t="shared" si="45"/>
        <v>26.329085452824515</v>
      </c>
      <c r="O185" s="67">
        <f t="shared" si="30"/>
        <v>2632908.5452824514</v>
      </c>
      <c r="P185" s="67">
        <f t="shared" si="39"/>
        <v>45.132136723745582</v>
      </c>
      <c r="Q185" s="67">
        <f t="shared" si="46"/>
        <v>4513213.6723745577</v>
      </c>
      <c r="R185" s="67">
        <f t="shared" si="31"/>
        <v>0.10297332278783988</v>
      </c>
      <c r="S185" s="67">
        <f t="shared" si="41"/>
        <v>0.10297332278783988</v>
      </c>
      <c r="T185" s="67">
        <f t="shared" si="32"/>
        <v>2.6070777544377699E-2</v>
      </c>
      <c r="U185" s="67">
        <f t="shared" si="33"/>
        <v>35.921490123834545</v>
      </c>
      <c r="V185" s="67">
        <f t="shared" si="42"/>
        <v>1194.9386158398459</v>
      </c>
      <c r="W185" s="67">
        <f t="shared" si="44"/>
        <v>0.86097281173746665</v>
      </c>
    </row>
    <row r="186" spans="6:23" ht="15" x14ac:dyDescent="0.25">
      <c r="F186" s="67">
        <v>4</v>
      </c>
      <c r="G186" s="67">
        <v>39.9</v>
      </c>
      <c r="H186" s="67">
        <f t="shared" si="34"/>
        <v>3.9899999999999994E-5</v>
      </c>
      <c r="I186" s="67">
        <f t="shared" si="35"/>
        <v>0.35999999999999943</v>
      </c>
      <c r="J186" s="67">
        <f t="shared" si="36"/>
        <v>-3.6000000000000333E-7</v>
      </c>
      <c r="K186" s="67">
        <f t="shared" si="37"/>
        <v>1.6009728956867482</v>
      </c>
      <c r="L186" s="67">
        <v>43.716000000000001</v>
      </c>
      <c r="M186" s="67">
        <f t="shared" si="38"/>
        <v>4371600</v>
      </c>
      <c r="N186" s="67">
        <f t="shared" si="45"/>
        <v>26.102187734459882</v>
      </c>
      <c r="O186" s="67">
        <f t="shared" si="30"/>
        <v>2610218.7734459881</v>
      </c>
      <c r="P186" s="67">
        <f t="shared" si="39"/>
        <v>47.250012009932448</v>
      </c>
      <c r="Q186" s="67">
        <f t="shared" si="46"/>
        <v>4725001.2009932445</v>
      </c>
      <c r="R186" s="67">
        <f t="shared" si="31"/>
        <v>0.12904410033221758</v>
      </c>
      <c r="S186" s="67">
        <f t="shared" si="41"/>
        <v>0.12904410033221758</v>
      </c>
      <c r="T186" s="67">
        <f t="shared" si="32"/>
        <v>2.9450982547892024E-2</v>
      </c>
      <c r="U186" s="67">
        <f t="shared" si="33"/>
        <v>40.578888639992769</v>
      </c>
      <c r="V186" s="67">
        <f t="shared" si="42"/>
        <v>1259.1264435303474</v>
      </c>
      <c r="W186" s="67">
        <f t="shared" si="44"/>
        <v>1.2185676915411128</v>
      </c>
    </row>
    <row r="187" spans="6:23" ht="15" x14ac:dyDescent="0.25">
      <c r="F187" s="67">
        <v>5</v>
      </c>
      <c r="G187" s="67">
        <v>40.26</v>
      </c>
      <c r="H187" s="67">
        <f t="shared" si="34"/>
        <v>4.0259999999999997E-5</v>
      </c>
      <c r="I187" s="67">
        <f t="shared" si="35"/>
        <v>0.42999999999999972</v>
      </c>
      <c r="J187" s="67">
        <f t="shared" si="36"/>
        <v>-4.3000000000000097E-7</v>
      </c>
      <c r="K187" s="67">
        <f t="shared" si="37"/>
        <v>1.6048737705526357</v>
      </c>
      <c r="L187" s="67">
        <v>45.594000000000001</v>
      </c>
      <c r="M187" s="67">
        <f t="shared" si="38"/>
        <v>4559400</v>
      </c>
      <c r="N187" s="67">
        <f t="shared" si="45"/>
        <v>25.805035669890145</v>
      </c>
      <c r="O187" s="67">
        <f t="shared" si="30"/>
        <v>2580503.5669890144</v>
      </c>
      <c r="P187" s="67">
        <f t="shared" si="39"/>
        <v>49.415113673755343</v>
      </c>
      <c r="Q187" s="67">
        <f t="shared" si="46"/>
        <v>4941511.367375534</v>
      </c>
      <c r="R187" s="67">
        <f t="shared" si="31"/>
        <v>0.15849508288010961</v>
      </c>
      <c r="S187" s="67">
        <f t="shared" si="41"/>
        <v>0.15849508288010961</v>
      </c>
      <c r="T187" s="67">
        <f t="shared" si="32"/>
        <v>3.273876581402213E-2</v>
      </c>
      <c r="U187" s="67">
        <f t="shared" si="33"/>
        <v>45.108944328687429</v>
      </c>
      <c r="V187" s="67">
        <f t="shared" si="42"/>
        <v>1327.1933480398288</v>
      </c>
      <c r="W187" s="67">
        <f t="shared" si="44"/>
        <v>1.7010004323575652</v>
      </c>
    </row>
    <row r="188" spans="6:23" ht="15" x14ac:dyDescent="0.25">
      <c r="F188" s="67">
        <v>6</v>
      </c>
      <c r="G188" s="67">
        <v>40.69</v>
      </c>
      <c r="H188" s="67">
        <f t="shared" si="34"/>
        <v>4.0689999999999998E-5</v>
      </c>
      <c r="I188" s="67">
        <f t="shared" si="35"/>
        <v>0.51000000000000512</v>
      </c>
      <c r="J188" s="67">
        <f t="shared" si="36"/>
        <v>-5.100000000000002E-7</v>
      </c>
      <c r="K188" s="67">
        <f t="shared" si="37"/>
        <v>1.6094876898532853</v>
      </c>
      <c r="L188" s="67">
        <v>47.518000000000001</v>
      </c>
      <c r="M188" s="67">
        <f t="shared" si="38"/>
        <v>4751800</v>
      </c>
      <c r="N188" s="67">
        <f t="shared" si="45"/>
        <v>25.457930749816391</v>
      </c>
      <c r="O188" s="67">
        <f t="shared" si="30"/>
        <v>2545793.0749816392</v>
      </c>
      <c r="P188" s="67">
        <f t="shared" si="39"/>
        <v>51.565469245539951</v>
      </c>
      <c r="Q188" s="67">
        <f t="shared" si="46"/>
        <v>5156546.924553995</v>
      </c>
      <c r="R188" s="67">
        <f t="shared" si="31"/>
        <v>0.19123384869413174</v>
      </c>
      <c r="S188" s="67">
        <f t="shared" si="41"/>
        <v>0.19123384869413174</v>
      </c>
      <c r="T188" s="67">
        <f t="shared" si="32"/>
        <v>3.5852066909721314E-2</v>
      </c>
      <c r="U188" s="67">
        <f t="shared" si="33"/>
        <v>49.398590633686069</v>
      </c>
      <c r="V188" s="67">
        <f t="shared" si="42"/>
        <v>1400.5317112515136</v>
      </c>
      <c r="W188" s="67">
        <f t="shared" si="44"/>
        <v>2.1248498879714779</v>
      </c>
    </row>
    <row r="189" spans="6:23" ht="15" x14ac:dyDescent="0.25">
      <c r="F189" s="67">
        <v>7</v>
      </c>
      <c r="G189" s="67">
        <v>41.2</v>
      </c>
      <c r="H189" s="67">
        <f t="shared" si="34"/>
        <v>4.1199999999999999E-5</v>
      </c>
      <c r="I189" s="67">
        <f t="shared" si="35"/>
        <v>0.58999999999999631</v>
      </c>
      <c r="J189" s="67">
        <f t="shared" si="36"/>
        <v>-5.8999999999999943E-7</v>
      </c>
      <c r="K189" s="67">
        <f t="shared" si="37"/>
        <v>1.6148972160331345</v>
      </c>
      <c r="L189" s="67">
        <v>49.420999999999999</v>
      </c>
      <c r="M189" s="67">
        <f t="shared" si="38"/>
        <v>4942100</v>
      </c>
      <c r="N189" s="67">
        <f t="shared" si="45"/>
        <v>25.056913732429127</v>
      </c>
      <c r="O189" s="67">
        <f t="shared" si="30"/>
        <v>2505691.3732429128</v>
      </c>
      <c r="P189" s="67">
        <f t="shared" si="39"/>
        <v>53.63833916441709</v>
      </c>
      <c r="Q189" s="67">
        <f t="shared" si="46"/>
        <v>5363833.9164417088</v>
      </c>
      <c r="R189" s="67">
        <f t="shared" si="31"/>
        <v>0.22708591560385305</v>
      </c>
      <c r="S189" s="67">
        <f t="shared" si="41"/>
        <v>0.22708591560385305</v>
      </c>
      <c r="T189" s="67">
        <f t="shared" si="32"/>
        <v>3.8708723376218779E-2</v>
      </c>
      <c r="U189" s="67">
        <f t="shared" si="33"/>
        <v>53.33462042312388</v>
      </c>
      <c r="V189" s="67">
        <f t="shared" si="42"/>
        <v>1477.0868828138573</v>
      </c>
      <c r="W189" s="67">
        <f t="shared" si="44"/>
        <v>2.6298389315225639</v>
      </c>
    </row>
    <row r="190" spans="6:23" ht="15" x14ac:dyDescent="0.25">
      <c r="F190" s="67">
        <v>8</v>
      </c>
      <c r="G190" s="67">
        <v>41.79</v>
      </c>
      <c r="H190" s="67">
        <f t="shared" si="34"/>
        <v>4.1789999999999998E-5</v>
      </c>
      <c r="I190" s="67">
        <f t="shared" si="35"/>
        <v>0.66000000000000369</v>
      </c>
      <c r="J190" s="67">
        <f t="shared" si="36"/>
        <v>-6.6000000000000385E-7</v>
      </c>
      <c r="K190" s="67">
        <f t="shared" si="37"/>
        <v>1.6210723711436259</v>
      </c>
      <c r="L190" s="67">
        <v>51.302999999999997</v>
      </c>
      <c r="M190" s="67">
        <f t="shared" si="38"/>
        <v>5130300</v>
      </c>
      <c r="N190" s="67">
        <f t="shared" si="45"/>
        <v>24.606854855049747</v>
      </c>
      <c r="O190" s="67">
        <f t="shared" si="30"/>
        <v>2460685.4855049746</v>
      </c>
      <c r="P190" s="67">
        <f t="shared" si="39"/>
        <v>55.641346744792962</v>
      </c>
      <c r="Q190" s="67">
        <f t="shared" si="46"/>
        <v>5564134.6744792955</v>
      </c>
      <c r="R190" s="67">
        <f t="shared" si="31"/>
        <v>0.26579463898007183</v>
      </c>
      <c r="S190" s="67">
        <f t="shared" si="41"/>
        <v>0.26579463898007183</v>
      </c>
      <c r="T190" s="67">
        <f t="shared" si="32"/>
        <v>4.1229532223954979E-2</v>
      </c>
      <c r="U190" s="67">
        <f t="shared" si="33"/>
        <v>56.807904254950309</v>
      </c>
      <c r="V190" s="67">
        <f t="shared" si="42"/>
        <v>1555.7217214397615</v>
      </c>
      <c r="W190" s="67">
        <f t="shared" si="44"/>
        <v>3.1646620107005883</v>
      </c>
    </row>
    <row r="191" spans="6:23" ht="15" x14ac:dyDescent="0.25">
      <c r="F191" s="67">
        <v>9</v>
      </c>
      <c r="G191" s="67">
        <v>42.45</v>
      </c>
      <c r="H191" s="67">
        <f t="shared" si="34"/>
        <v>4.2450000000000002E-5</v>
      </c>
      <c r="I191" s="67">
        <f t="shared" si="35"/>
        <v>0.75</v>
      </c>
      <c r="J191" s="67">
        <f t="shared" si="36"/>
        <v>-7.499999999999979E-7</v>
      </c>
      <c r="K191" s="67">
        <f t="shared" si="37"/>
        <v>1.6278776945799716</v>
      </c>
      <c r="L191" s="67">
        <v>53.143999999999998</v>
      </c>
      <c r="M191" s="67">
        <f t="shared" si="38"/>
        <v>5314400</v>
      </c>
      <c r="N191" s="67">
        <f t="shared" si="45"/>
        <v>24.120225392292042</v>
      </c>
      <c r="O191" s="67">
        <f t="shared" si="30"/>
        <v>2412022.5392292044</v>
      </c>
      <c r="P191" s="67">
        <f t="shared" si="39"/>
        <v>57.500162612217196</v>
      </c>
      <c r="Q191" s="67">
        <f t="shared" si="46"/>
        <v>5750016.261221719</v>
      </c>
      <c r="R191" s="67">
        <f t="shared" si="31"/>
        <v>0.30702417120402681</v>
      </c>
      <c r="S191" s="67">
        <f t="shared" si="41"/>
        <v>0.30702417120402681</v>
      </c>
      <c r="T191" s="67">
        <f t="shared" si="32"/>
        <v>4.3341514421233573E-2</v>
      </c>
      <c r="U191" s="67">
        <f t="shared" si="33"/>
        <v>59.717888336250503</v>
      </c>
      <c r="V191" s="67">
        <f t="shared" si="42"/>
        <v>1636.9272619965898</v>
      </c>
      <c r="W191" s="67">
        <f t="shared" si="44"/>
        <v>3.6723288851563556</v>
      </c>
    </row>
    <row r="192" spans="6:23" ht="15" x14ac:dyDescent="0.25">
      <c r="F192" s="67">
        <v>10</v>
      </c>
      <c r="G192" s="67">
        <v>43.2</v>
      </c>
      <c r="H192" s="67">
        <f t="shared" si="34"/>
        <v>4.32E-5</v>
      </c>
      <c r="I192" s="67">
        <f t="shared" si="35"/>
        <v>0.82000000000000028</v>
      </c>
      <c r="J192" s="67">
        <f t="shared" si="36"/>
        <v>-8.2000000000000231E-7</v>
      </c>
      <c r="K192" s="67">
        <f t="shared" si="37"/>
        <v>1.6354837468149122</v>
      </c>
      <c r="L192" s="67">
        <v>54.890999999999998</v>
      </c>
      <c r="M192" s="67">
        <f t="shared" si="38"/>
        <v>5489100</v>
      </c>
      <c r="N192" s="67">
        <f t="shared" si="45"/>
        <v>23.587717999974966</v>
      </c>
      <c r="O192" s="67">
        <f t="shared" si="30"/>
        <v>2358771.7999974964</v>
      </c>
      <c r="P192" s="67">
        <f t="shared" si="39"/>
        <v>59.222688522432776</v>
      </c>
      <c r="Q192" s="67">
        <f t="shared" si="46"/>
        <v>5922268.8522432772</v>
      </c>
      <c r="R192" s="67">
        <f t="shared" si="31"/>
        <v>0.35036568562526038</v>
      </c>
      <c r="S192" s="67">
        <f t="shared" si="41"/>
        <v>0.35036568562526038</v>
      </c>
      <c r="T192" s="67">
        <f t="shared" si="32"/>
        <v>4.4981203558972727E-2</v>
      </c>
      <c r="U192" s="67">
        <f t="shared" si="33"/>
        <v>61.977125793483829</v>
      </c>
      <c r="V192" s="67">
        <f t="shared" si="42"/>
        <v>1718.3283083093984</v>
      </c>
      <c r="W192" s="67">
        <f t="shared" si="44"/>
        <v>4.3125121959162893</v>
      </c>
    </row>
    <row r="193" spans="6:23" ht="15" x14ac:dyDescent="0.25">
      <c r="F193" s="67">
        <v>11</v>
      </c>
      <c r="G193" s="67">
        <v>44.02</v>
      </c>
      <c r="H193" s="67">
        <f t="shared" si="34"/>
        <v>4.4020000000000002E-5</v>
      </c>
      <c r="I193" s="67">
        <f t="shared" si="35"/>
        <v>0.88999999999999346</v>
      </c>
      <c r="J193" s="67">
        <f t="shared" si="36"/>
        <v>-8.8999999999999317E-7</v>
      </c>
      <c r="K193" s="67">
        <f t="shared" si="37"/>
        <v>1.6436500382173291</v>
      </c>
      <c r="L193" s="67">
        <v>56.518000000000001</v>
      </c>
      <c r="M193" s="67">
        <f t="shared" si="38"/>
        <v>5651800</v>
      </c>
      <c r="N193" s="67">
        <f t="shared" si="45"/>
        <v>23.02906763767972</v>
      </c>
      <c r="O193" s="67">
        <f t="shared" si="30"/>
        <v>2302906.7637679721</v>
      </c>
      <c r="P193" s="67">
        <f t="shared" si="39"/>
        <v>60.751331098438662</v>
      </c>
      <c r="Q193" s="67">
        <f t="shared" si="46"/>
        <v>6075133.109843866</v>
      </c>
      <c r="R193" s="67">
        <f t="shared" si="31"/>
        <v>0.39534688918423311</v>
      </c>
      <c r="S193" s="67">
        <f t="shared" si="41"/>
        <v>0.39534688918423311</v>
      </c>
      <c r="T193" s="67">
        <f t="shared" si="32"/>
        <v>4.6097754621676312E-2</v>
      </c>
      <c r="U193" s="67">
        <f t="shared" si="33"/>
        <v>63.515560076979661</v>
      </c>
      <c r="V193" s="67">
        <f t="shared" si="42"/>
        <v>1801.0726996140841</v>
      </c>
      <c r="W193" s="67">
        <f t="shared" si="44"/>
        <v>4.8562604588394889</v>
      </c>
    </row>
    <row r="194" spans="6:23" ht="15" x14ac:dyDescent="0.25">
      <c r="F194" s="67">
        <v>12</v>
      </c>
      <c r="G194" s="67">
        <v>44.91</v>
      </c>
      <c r="H194" s="67">
        <f t="shared" si="34"/>
        <v>4.4909999999999995E-5</v>
      </c>
      <c r="I194" s="67">
        <f t="shared" si="35"/>
        <v>0.98000000000000398</v>
      </c>
      <c r="J194" s="67">
        <f t="shared" si="36"/>
        <v>-9.8000000000000078E-7</v>
      </c>
      <c r="K194" s="67">
        <f t="shared" si="37"/>
        <v>1.6523430550627147</v>
      </c>
      <c r="L194" s="67">
        <v>58.017000000000003</v>
      </c>
      <c r="M194" s="67">
        <f t="shared" si="38"/>
        <v>5801700</v>
      </c>
      <c r="N194" s="67">
        <f t="shared" si="45"/>
        <v>22.44891557973488</v>
      </c>
      <c r="O194" s="67">
        <f t="shared" ref="O194:O257" si="47">N194*10^5</f>
        <v>2244891.5579734882</v>
      </c>
      <c r="P194" s="67">
        <f t="shared" si="39"/>
        <v>62.04566766360584</v>
      </c>
      <c r="Q194" s="67">
        <f t="shared" si="46"/>
        <v>6204566.7663605837</v>
      </c>
      <c r="R194" s="67">
        <f t="shared" ref="R194:R257" si="48">(1-EXP(-$B$3*((F194-$B$23)/$B$5)^($B$4+1)))</f>
        <v>0.44144464380590942</v>
      </c>
      <c r="S194" s="67">
        <f t="shared" si="41"/>
        <v>0.44144464380590942</v>
      </c>
      <c r="T194" s="67">
        <f t="shared" ref="T194:T257" si="49">S195-S194</f>
        <v>4.6655657315184951E-2</v>
      </c>
      <c r="U194" s="67">
        <f t="shared" ref="U194:U257" si="50">($B$10*T194)*($B$11)*($B$14)</f>
        <v>64.284263505974735</v>
      </c>
      <c r="V194" s="67">
        <f t="shared" si="42"/>
        <v>1882.631034682317</v>
      </c>
      <c r="W194" s="67">
        <f t="shared" si="44"/>
        <v>5.4068684677609999</v>
      </c>
    </row>
    <row r="195" spans="6:23" ht="15" x14ac:dyDescent="0.25">
      <c r="F195" s="67">
        <v>13</v>
      </c>
      <c r="G195" s="67">
        <v>45.89</v>
      </c>
      <c r="H195" s="67">
        <f t="shared" ref="H195:H258" si="51">G195*10^-6</f>
        <v>4.5889999999999996E-5</v>
      </c>
      <c r="I195" s="67">
        <f t="shared" ref="I195:I258" si="52">G196-G195</f>
        <v>1.0399999999999991</v>
      </c>
      <c r="J195" s="67">
        <f t="shared" ref="J195:J258" si="53">H195-H196</f>
        <v>-1.0400000000000036E-6</v>
      </c>
      <c r="K195" s="67">
        <f t="shared" ref="K195:K258" si="54">LOG(G195)</f>
        <v>1.6617180576946593</v>
      </c>
      <c r="L195" s="67">
        <v>59.347999999999999</v>
      </c>
      <c r="M195" s="67">
        <f t="shared" ref="M195:M258" si="55">(L195*10^5)</f>
        <v>5934800</v>
      </c>
      <c r="N195" s="67">
        <f t="shared" si="45"/>
        <v>21.839618659517051</v>
      </c>
      <c r="O195" s="67">
        <f t="shared" si="47"/>
        <v>2183961.8659517053</v>
      </c>
      <c r="P195" s="67">
        <f t="shared" ref="P195:P258" si="56">Q195*10^-5</f>
        <v>63.153608461970244</v>
      </c>
      <c r="Q195" s="67">
        <f t="shared" si="46"/>
        <v>6315360.846197024</v>
      </c>
      <c r="R195" s="67">
        <f t="shared" si="48"/>
        <v>0.48810030112109437</v>
      </c>
      <c r="S195" s="67">
        <f t="shared" ref="S195:S258" si="57">IF(R195&lt;0,0,R195)</f>
        <v>0.48810030112109437</v>
      </c>
      <c r="T195" s="67">
        <f t="shared" si="49"/>
        <v>4.6636844023310808E-2</v>
      </c>
      <c r="U195" s="67">
        <f t="shared" si="50"/>
        <v>64.258341706093503</v>
      </c>
      <c r="V195" s="67">
        <f t="shared" ref="V195:V258" si="58">(Q194*H194)/($B$24*$B$22)</f>
        <v>1961.6155463460323</v>
      </c>
      <c r="W195" s="67">
        <f t="shared" si="44"/>
        <v>6.0804754310333964</v>
      </c>
    </row>
    <row r="196" spans="6:23" ht="15" x14ac:dyDescent="0.25">
      <c r="F196" s="67">
        <v>14</v>
      </c>
      <c r="G196" s="67">
        <v>46.93</v>
      </c>
      <c r="H196" s="67">
        <f t="shared" si="51"/>
        <v>4.693E-5</v>
      </c>
      <c r="I196" s="67">
        <f t="shared" si="52"/>
        <v>1.1300000000000026</v>
      </c>
      <c r="J196" s="67">
        <f t="shared" si="53"/>
        <v>-1.1299999999999977E-6</v>
      </c>
      <c r="K196" s="67">
        <f t="shared" si="54"/>
        <v>1.6714505542124947</v>
      </c>
      <c r="L196" s="67">
        <v>60.491</v>
      </c>
      <c r="M196" s="67">
        <f t="shared" si="55"/>
        <v>6049100</v>
      </c>
      <c r="N196" s="67">
        <f t="shared" si="45"/>
        <v>21.224576704876384</v>
      </c>
      <c r="O196" s="67">
        <f t="shared" si="47"/>
        <v>2122457.6704876386</v>
      </c>
      <c r="P196" s="67">
        <f t="shared" si="56"/>
        <v>63.963869198082399</v>
      </c>
      <c r="Q196" s="67">
        <f t="shared" si="46"/>
        <v>6396386.9198082397</v>
      </c>
      <c r="R196" s="67">
        <f t="shared" si="48"/>
        <v>0.53473714514440518</v>
      </c>
      <c r="S196" s="67">
        <f t="shared" si="57"/>
        <v>0.53473714514440518</v>
      </c>
      <c r="T196" s="67">
        <f t="shared" si="49"/>
        <v>4.6042007141863128E-2</v>
      </c>
      <c r="U196" s="67">
        <f t="shared" si="50"/>
        <v>63.438748691430106</v>
      </c>
      <c r="V196" s="67">
        <f t="shared" si="58"/>
        <v>2040.2134455139653</v>
      </c>
      <c r="W196" s="67">
        <f t="shared" ref="W196:W259" si="59">(Q195*I195)*10^-6</f>
        <v>6.5679752800448989</v>
      </c>
    </row>
    <row r="197" spans="6:23" ht="15" x14ac:dyDescent="0.25">
      <c r="F197" s="67">
        <v>15</v>
      </c>
      <c r="G197" s="67">
        <v>48.06</v>
      </c>
      <c r="H197" s="67">
        <f t="shared" si="51"/>
        <v>4.8059999999999997E-5</v>
      </c>
      <c r="I197" s="67">
        <f t="shared" si="52"/>
        <v>1.1999999999999957</v>
      </c>
      <c r="J197" s="67">
        <f t="shared" si="53"/>
        <v>-1.1999999999999953E-6</v>
      </c>
      <c r="K197" s="67">
        <f t="shared" si="54"/>
        <v>1.6817837664678814</v>
      </c>
      <c r="L197" s="67">
        <v>61.404000000000003</v>
      </c>
      <c r="M197" s="67">
        <f t="shared" si="55"/>
        <v>6140400</v>
      </c>
      <c r="N197" s="67">
        <f t="shared" si="45"/>
        <v>20.590518926339389</v>
      </c>
      <c r="O197" s="67">
        <f t="shared" si="47"/>
        <v>2059051.8926339389</v>
      </c>
      <c r="P197" s="67">
        <f t="shared" si="56"/>
        <v>64.526237024334122</v>
      </c>
      <c r="Q197" s="67">
        <f t="shared" si="46"/>
        <v>6452623.702433412</v>
      </c>
      <c r="R197" s="67">
        <f t="shared" si="48"/>
        <v>0.58077915228626831</v>
      </c>
      <c r="S197" s="67">
        <f t="shared" si="57"/>
        <v>0.58077915228626831</v>
      </c>
      <c r="T197" s="67">
        <f t="shared" si="49"/>
        <v>4.4890984355835828E-2</v>
      </c>
      <c r="U197" s="67">
        <f t="shared" si="50"/>
        <v>61.852817716789694</v>
      </c>
      <c r="V197" s="67">
        <f t="shared" si="58"/>
        <v>2113.2197363346836</v>
      </c>
      <c r="W197" s="67">
        <f t="shared" si="59"/>
        <v>7.2279172193833272</v>
      </c>
    </row>
    <row r="198" spans="6:23" ht="15" x14ac:dyDescent="0.25">
      <c r="F198" s="67">
        <v>16</v>
      </c>
      <c r="G198" s="67">
        <v>49.26</v>
      </c>
      <c r="H198" s="67">
        <f t="shared" si="51"/>
        <v>4.9259999999999993E-5</v>
      </c>
      <c r="I198" s="67">
        <f t="shared" si="52"/>
        <v>1.2700000000000031</v>
      </c>
      <c r="J198" s="67">
        <f t="shared" si="53"/>
        <v>-1.2700000000000065E-6</v>
      </c>
      <c r="K198" s="67">
        <f t="shared" si="54"/>
        <v>1.6924944075030843</v>
      </c>
      <c r="L198" s="67">
        <v>62.115000000000002</v>
      </c>
      <c r="M198" s="67">
        <f t="shared" si="55"/>
        <v>6211500</v>
      </c>
      <c r="N198" s="67">
        <f t="shared" si="45"/>
        <v>19.953286471150935</v>
      </c>
      <c r="O198" s="67">
        <f t="shared" si="47"/>
        <v>1995328.6471150937</v>
      </c>
      <c r="P198" s="67">
        <f t="shared" si="56"/>
        <v>64.846185461637873</v>
      </c>
      <c r="Q198" s="67">
        <f t="shared" si="46"/>
        <v>6484618.5461637862</v>
      </c>
      <c r="R198" s="67">
        <f t="shared" si="48"/>
        <v>0.62567013664210414</v>
      </c>
      <c r="S198" s="67">
        <f t="shared" si="57"/>
        <v>0.62567013664210414</v>
      </c>
      <c r="T198" s="67">
        <f t="shared" si="49"/>
        <v>4.3222131281000831E-2</v>
      </c>
      <c r="U198" s="67">
        <f t="shared" si="50"/>
        <v>59.553396875053259</v>
      </c>
      <c r="V198" s="67">
        <f t="shared" si="58"/>
        <v>2183.1294235254886</v>
      </c>
      <c r="W198" s="67">
        <f t="shared" si="59"/>
        <v>7.7431484429200657</v>
      </c>
    </row>
    <row r="199" spans="6:23" ht="15" x14ac:dyDescent="0.25">
      <c r="F199" s="67">
        <v>17</v>
      </c>
      <c r="G199" s="67">
        <v>50.53</v>
      </c>
      <c r="H199" s="67">
        <f t="shared" si="51"/>
        <v>5.0529999999999999E-5</v>
      </c>
      <c r="I199" s="67">
        <f t="shared" si="52"/>
        <v>1.3399999999999963</v>
      </c>
      <c r="J199" s="67">
        <f t="shared" si="53"/>
        <v>-1.3399999999999973E-6</v>
      </c>
      <c r="K199" s="67">
        <f t="shared" si="54"/>
        <v>1.7035492982382305</v>
      </c>
      <c r="L199" s="67">
        <v>62.576000000000001</v>
      </c>
      <c r="M199" s="67">
        <f t="shared" si="55"/>
        <v>6257600</v>
      </c>
      <c r="N199" s="67">
        <f t="shared" si="45"/>
        <v>19.316247819527202</v>
      </c>
      <c r="O199" s="67">
        <f t="shared" si="47"/>
        <v>1931624.7819527201</v>
      </c>
      <c r="P199" s="67">
        <f t="shared" si="56"/>
        <v>64.888744066037347</v>
      </c>
      <c r="Q199" s="67">
        <f t="shared" si="46"/>
        <v>6488874.406603734</v>
      </c>
      <c r="R199" s="67">
        <f t="shared" si="48"/>
        <v>0.66889226792310497</v>
      </c>
      <c r="S199" s="67">
        <f t="shared" si="57"/>
        <v>0.66889226792310497</v>
      </c>
      <c r="T199" s="67">
        <f t="shared" si="49"/>
        <v>4.1090674428587826E-2</v>
      </c>
      <c r="U199" s="67">
        <f t="shared" si="50"/>
        <v>56.616579737819663</v>
      </c>
      <c r="V199" s="67">
        <f t="shared" si="58"/>
        <v>2248.734686824926</v>
      </c>
      <c r="W199" s="67">
        <f t="shared" si="59"/>
        <v>8.2354655536280283</v>
      </c>
    </row>
    <row r="200" spans="6:23" ht="15" x14ac:dyDescent="0.25">
      <c r="F200" s="67">
        <v>18</v>
      </c>
      <c r="G200" s="67">
        <v>51.87</v>
      </c>
      <c r="H200" s="67">
        <f t="shared" si="51"/>
        <v>5.1869999999999996E-5</v>
      </c>
      <c r="I200" s="67">
        <f t="shared" si="52"/>
        <v>1.4200000000000017</v>
      </c>
      <c r="J200" s="67">
        <f t="shared" si="53"/>
        <v>-1.4200000000000033E-6</v>
      </c>
      <c r="K200" s="67">
        <f t="shared" si="54"/>
        <v>1.7149162479935849</v>
      </c>
      <c r="L200" s="67">
        <v>62.781999999999996</v>
      </c>
      <c r="M200" s="67">
        <f t="shared" si="55"/>
        <v>6278200</v>
      </c>
      <c r="N200" s="67">
        <f t="shared" si="45"/>
        <v>18.682428022453855</v>
      </c>
      <c r="O200" s="67">
        <f t="shared" si="47"/>
        <v>1868242.8022453855</v>
      </c>
      <c r="P200" s="67">
        <f t="shared" si="56"/>
        <v>64.645972294002931</v>
      </c>
      <c r="Q200" s="67">
        <f t="shared" si="46"/>
        <v>6464597.229400293</v>
      </c>
      <c r="R200" s="67">
        <f t="shared" si="48"/>
        <v>0.70998294235169279</v>
      </c>
      <c r="S200" s="67">
        <f t="shared" si="57"/>
        <v>0.70998294235169279</v>
      </c>
      <c r="T200" s="67">
        <f t="shared" si="49"/>
        <v>3.8566117310250392E-2</v>
      </c>
      <c r="U200" s="67">
        <f t="shared" si="50"/>
        <v>53.138131370138694</v>
      </c>
      <c r="V200" s="67">
        <f t="shared" si="58"/>
        <v>2308.2244872979832</v>
      </c>
      <c r="W200" s="67">
        <f t="shared" si="59"/>
        <v>8.6950917048489789</v>
      </c>
    </row>
    <row r="201" spans="6:23" ht="15" x14ac:dyDescent="0.25">
      <c r="F201" s="67">
        <v>19</v>
      </c>
      <c r="G201" s="67">
        <v>53.29</v>
      </c>
      <c r="H201" s="67">
        <f t="shared" si="51"/>
        <v>5.329E-5</v>
      </c>
      <c r="I201" s="67">
        <f t="shared" si="52"/>
        <v>1.490000000000002</v>
      </c>
      <c r="J201" s="67">
        <f t="shared" si="53"/>
        <v>-1.490000000000001E-6</v>
      </c>
      <c r="K201" s="67">
        <f t="shared" si="54"/>
        <v>1.7266457202409118</v>
      </c>
      <c r="L201" s="67">
        <v>62.767000000000003</v>
      </c>
      <c r="M201" s="67">
        <f t="shared" si="55"/>
        <v>6276700</v>
      </c>
      <c r="N201" s="67">
        <f t="shared" si="45"/>
        <v>18.050189240187184</v>
      </c>
      <c r="O201" s="67">
        <f t="shared" si="47"/>
        <v>1805018.9240187183</v>
      </c>
      <c r="P201" s="67">
        <f t="shared" si="56"/>
        <v>64.193616501545847</v>
      </c>
      <c r="Q201" s="67">
        <f t="shared" si="46"/>
        <v>6419361.6501545841</v>
      </c>
      <c r="R201" s="67">
        <f t="shared" si="48"/>
        <v>0.74854905966194318</v>
      </c>
      <c r="S201" s="67">
        <f t="shared" si="57"/>
        <v>0.74854905966194318</v>
      </c>
      <c r="T201" s="67">
        <f t="shared" si="49"/>
        <v>3.5728850891014519E-2</v>
      </c>
      <c r="U201" s="67">
        <f t="shared" si="50"/>
        <v>49.228818060100942</v>
      </c>
      <c r="V201" s="67">
        <f t="shared" si="58"/>
        <v>2360.5711614331835</v>
      </c>
      <c r="W201" s="67">
        <f t="shared" si="59"/>
        <v>9.1797280657484261</v>
      </c>
    </row>
    <row r="202" spans="6:23" ht="15" x14ac:dyDescent="0.25">
      <c r="F202" s="67">
        <v>20</v>
      </c>
      <c r="G202" s="67">
        <v>54.78</v>
      </c>
      <c r="H202" s="67">
        <f t="shared" si="51"/>
        <v>5.4780000000000001E-5</v>
      </c>
      <c r="I202" s="67">
        <f t="shared" si="52"/>
        <v>1.5600000000000023</v>
      </c>
      <c r="J202" s="67">
        <f t="shared" si="53"/>
        <v>-1.5599999999999986E-6</v>
      </c>
      <c r="K202" s="67">
        <f t="shared" si="54"/>
        <v>1.7386220279179425</v>
      </c>
      <c r="L202" s="67">
        <v>62.503999999999998</v>
      </c>
      <c r="M202" s="67">
        <f t="shared" si="55"/>
        <v>6250400</v>
      </c>
      <c r="N202" s="67">
        <f t="shared" si="45"/>
        <v>17.426716257823756</v>
      </c>
      <c r="O202" s="67">
        <f t="shared" si="47"/>
        <v>1742671.6257823757</v>
      </c>
      <c r="P202" s="67">
        <f t="shared" si="56"/>
        <v>63.501878298324648</v>
      </c>
      <c r="Q202" s="67">
        <f t="shared" si="46"/>
        <v>6350187.8298324645</v>
      </c>
      <c r="R202" s="67">
        <f t="shared" si="48"/>
        <v>0.7842779105529577</v>
      </c>
      <c r="S202" s="67">
        <f t="shared" si="57"/>
        <v>0.7842779105529577</v>
      </c>
      <c r="T202" s="67">
        <f t="shared" si="49"/>
        <v>3.2666188166511567E-2</v>
      </c>
      <c r="U202" s="67">
        <f t="shared" si="50"/>
        <v>45.008943580960434</v>
      </c>
      <c r="V202" s="67">
        <f t="shared" si="58"/>
        <v>2408.2243373608362</v>
      </c>
      <c r="W202" s="67">
        <f t="shared" si="59"/>
        <v>9.5648488587303415</v>
      </c>
    </row>
    <row r="203" spans="6:23" ht="15" x14ac:dyDescent="0.25">
      <c r="F203" s="67">
        <v>21</v>
      </c>
      <c r="G203" s="67">
        <v>56.34</v>
      </c>
      <c r="H203" s="67">
        <f t="shared" si="51"/>
        <v>5.6339999999999999E-5</v>
      </c>
      <c r="I203" s="67">
        <f t="shared" si="52"/>
        <v>1.6299999999999955</v>
      </c>
      <c r="J203" s="67">
        <f t="shared" si="53"/>
        <v>-1.6299999999999963E-6</v>
      </c>
      <c r="K203" s="67">
        <f t="shared" si="54"/>
        <v>1.7508168426497546</v>
      </c>
      <c r="L203" s="67">
        <v>62.036999999999999</v>
      </c>
      <c r="M203" s="67">
        <f t="shared" si="55"/>
        <v>6203700</v>
      </c>
      <c r="N203" s="67">
        <f t="shared" si="45"/>
        <v>16.813991739681587</v>
      </c>
      <c r="O203" s="67">
        <f t="shared" si="47"/>
        <v>1681399.1739681587</v>
      </c>
      <c r="P203" s="67">
        <f t="shared" si="56"/>
        <v>62.623735058542529</v>
      </c>
      <c r="Q203" s="67">
        <f t="shared" si="46"/>
        <v>6262373.5058542527</v>
      </c>
      <c r="R203" s="67">
        <f t="shared" si="48"/>
        <v>0.81694409871946927</v>
      </c>
      <c r="S203" s="67">
        <f t="shared" si="57"/>
        <v>0.81694409871946927</v>
      </c>
      <c r="T203" s="67">
        <f t="shared" si="49"/>
        <v>2.9468093521691219E-2</v>
      </c>
      <c r="U203" s="67">
        <f t="shared" si="50"/>
        <v>40.602464909449665</v>
      </c>
      <c r="V203" s="67">
        <f t="shared" si="58"/>
        <v>2448.8826630642588</v>
      </c>
      <c r="W203" s="67">
        <f t="shared" si="59"/>
        <v>9.9062930145386581</v>
      </c>
    </row>
    <row r="204" spans="6:23" ht="15" x14ac:dyDescent="0.25">
      <c r="F204" s="67">
        <v>22</v>
      </c>
      <c r="G204" s="67">
        <v>57.97</v>
      </c>
      <c r="H204" s="67">
        <f t="shared" si="51"/>
        <v>5.7969999999999996E-5</v>
      </c>
      <c r="I204" s="67">
        <f t="shared" si="52"/>
        <v>1.7000000000000028</v>
      </c>
      <c r="J204" s="67">
        <f t="shared" si="53"/>
        <v>-1.7000000000000007E-6</v>
      </c>
      <c r="K204" s="67">
        <f t="shared" si="54"/>
        <v>1.7632033003707717</v>
      </c>
      <c r="L204" s="67">
        <v>61.375999999999998</v>
      </c>
      <c r="M204" s="67">
        <f t="shared" si="55"/>
        <v>6137600</v>
      </c>
      <c r="N204" s="67">
        <f t="shared" si="45"/>
        <v>16.213688016152577</v>
      </c>
      <c r="O204" s="67">
        <f t="shared" si="47"/>
        <v>1621368.8016152577</v>
      </c>
      <c r="P204" s="67">
        <f t="shared" si="56"/>
        <v>61.577898584937898</v>
      </c>
      <c r="Q204" s="67">
        <f t="shared" si="46"/>
        <v>6157789.8584937891</v>
      </c>
      <c r="R204" s="67">
        <f t="shared" si="48"/>
        <v>0.84641219224116049</v>
      </c>
      <c r="S204" s="67">
        <f t="shared" si="57"/>
        <v>0.84641219224116049</v>
      </c>
      <c r="T204" s="67">
        <f t="shared" si="49"/>
        <v>2.6222904439266781E-2</v>
      </c>
      <c r="U204" s="67">
        <f t="shared" si="50"/>
        <v>36.131097403211847</v>
      </c>
      <c r="V204" s="67">
        <f t="shared" si="58"/>
        <v>2483.7917868161421</v>
      </c>
      <c r="W204" s="67">
        <f t="shared" si="59"/>
        <v>10.207668814542403</v>
      </c>
    </row>
    <row r="205" spans="6:23" ht="15" x14ac:dyDescent="0.25">
      <c r="F205" s="67">
        <v>23</v>
      </c>
      <c r="G205" s="67">
        <v>59.67</v>
      </c>
      <c r="H205" s="67">
        <f t="shared" si="51"/>
        <v>5.9669999999999996E-5</v>
      </c>
      <c r="I205" s="67">
        <f t="shared" si="52"/>
        <v>1.769999999999996</v>
      </c>
      <c r="J205" s="67">
        <f t="shared" si="53"/>
        <v>-1.7699999999999983E-6</v>
      </c>
      <c r="K205" s="67">
        <f t="shared" si="54"/>
        <v>1.775756037844098</v>
      </c>
      <c r="L205" s="67">
        <v>60.52</v>
      </c>
      <c r="M205" s="67">
        <f t="shared" si="55"/>
        <v>6052000</v>
      </c>
      <c r="N205" s="67">
        <f t="shared" si="45"/>
        <v>15.627188026085499</v>
      </c>
      <c r="O205" s="67">
        <f t="shared" si="47"/>
        <v>1562718.8026085498</v>
      </c>
      <c r="P205" s="67">
        <f t="shared" si="56"/>
        <v>60.370797608894058</v>
      </c>
      <c r="Q205" s="67">
        <f t="shared" si="46"/>
        <v>6037079.7608894054</v>
      </c>
      <c r="R205" s="67">
        <f t="shared" si="48"/>
        <v>0.87263509668042727</v>
      </c>
      <c r="S205" s="67">
        <f t="shared" si="57"/>
        <v>0.87263509668042727</v>
      </c>
      <c r="T205" s="67">
        <f t="shared" si="49"/>
        <v>2.3013342334554432E-2</v>
      </c>
      <c r="U205" s="67">
        <f t="shared" si="50"/>
        <v>31.708818349585322</v>
      </c>
      <c r="V205" s="67">
        <f t="shared" si="58"/>
        <v>2512.9713760525128</v>
      </c>
      <c r="W205" s="67">
        <f t="shared" si="59"/>
        <v>10.468242759439459</v>
      </c>
    </row>
    <row r="206" spans="6:23" ht="15" x14ac:dyDescent="0.25">
      <c r="F206" s="67">
        <v>24</v>
      </c>
      <c r="G206" s="67">
        <v>61.44</v>
      </c>
      <c r="H206" s="67">
        <f t="shared" si="51"/>
        <v>6.1439999999999995E-5</v>
      </c>
      <c r="I206" s="67">
        <f t="shared" si="52"/>
        <v>1.8400000000000034</v>
      </c>
      <c r="J206" s="67">
        <f t="shared" si="53"/>
        <v>-1.8400000000000095E-6</v>
      </c>
      <c r="K206" s="67">
        <f t="shared" si="54"/>
        <v>1.7884512070234555</v>
      </c>
      <c r="L206" s="67">
        <v>59.521999999999998</v>
      </c>
      <c r="M206" s="67">
        <f t="shared" si="55"/>
        <v>5952200</v>
      </c>
      <c r="N206" s="67">
        <f t="shared" si="45"/>
        <v>15.055608238083488</v>
      </c>
      <c r="O206" s="67">
        <f t="shared" si="47"/>
        <v>1505560.8238083487</v>
      </c>
      <c r="P206" s="67">
        <f t="shared" si="56"/>
        <v>59.059046685617346</v>
      </c>
      <c r="Q206" s="67">
        <f t="shared" si="46"/>
        <v>5905904.6685617343</v>
      </c>
      <c r="R206" s="67">
        <f t="shared" si="48"/>
        <v>0.8956484390149817</v>
      </c>
      <c r="S206" s="67">
        <f t="shared" si="57"/>
        <v>0.8956484390149817</v>
      </c>
      <c r="T206" s="67">
        <f t="shared" si="49"/>
        <v>1.9913080279025608E-2</v>
      </c>
      <c r="U206" s="67">
        <f t="shared" si="50"/>
        <v>27.43713782070925</v>
      </c>
      <c r="V206" s="67">
        <f t="shared" si="58"/>
        <v>2535.9595905052206</v>
      </c>
      <c r="W206" s="67">
        <f t="shared" si="59"/>
        <v>10.685631176774224</v>
      </c>
    </row>
    <row r="207" spans="6:23" ht="15" x14ac:dyDescent="0.25">
      <c r="F207" s="67">
        <v>25</v>
      </c>
      <c r="G207" s="67">
        <v>63.28</v>
      </c>
      <c r="H207" s="67">
        <f t="shared" si="51"/>
        <v>6.3280000000000004E-5</v>
      </c>
      <c r="I207" s="67">
        <f t="shared" si="52"/>
        <v>1.9000000000000057</v>
      </c>
      <c r="J207" s="67">
        <f t="shared" si="53"/>
        <v>-1.9000000000000055E-6</v>
      </c>
      <c r="K207" s="67">
        <f t="shared" si="54"/>
        <v>1.8012664704896202</v>
      </c>
      <c r="L207" s="67">
        <v>58.371000000000002</v>
      </c>
      <c r="M207" s="67">
        <f t="shared" si="55"/>
        <v>5837100</v>
      </c>
      <c r="N207" s="67">
        <f t="shared" si="45"/>
        <v>14.499822609379827</v>
      </c>
      <c r="O207" s="67">
        <f t="shared" si="47"/>
        <v>1449982.2609379827</v>
      </c>
      <c r="P207" s="67">
        <f t="shared" si="56"/>
        <v>57.646932815532907</v>
      </c>
      <c r="Q207" s="67">
        <f t="shared" si="46"/>
        <v>5764693.2815532899</v>
      </c>
      <c r="R207" s="67">
        <f t="shared" si="48"/>
        <v>0.91556151929400731</v>
      </c>
      <c r="S207" s="67">
        <f t="shared" si="57"/>
        <v>0.91556151929400731</v>
      </c>
      <c r="T207" s="67">
        <f t="shared" si="49"/>
        <v>1.6984081055745226E-2</v>
      </c>
      <c r="U207" s="67">
        <f t="shared" si="50"/>
        <v>23.401430926555829</v>
      </c>
      <c r="V207" s="67">
        <f t="shared" si="58"/>
        <v>2554.4477089557354</v>
      </c>
      <c r="W207" s="67">
        <f t="shared" si="59"/>
        <v>10.866864590153609</v>
      </c>
    </row>
    <row r="208" spans="6:23" ht="15" x14ac:dyDescent="0.25">
      <c r="F208" s="67">
        <v>26</v>
      </c>
      <c r="G208" s="67">
        <v>65.180000000000007</v>
      </c>
      <c r="H208" s="67">
        <f t="shared" si="51"/>
        <v>6.518000000000001E-5</v>
      </c>
      <c r="I208" s="67">
        <f t="shared" si="52"/>
        <v>1.9699999999999989</v>
      </c>
      <c r="J208" s="67">
        <f t="shared" si="53"/>
        <v>-1.9699999999999964E-6</v>
      </c>
      <c r="K208" s="67">
        <f t="shared" si="54"/>
        <v>1.8141143561291255</v>
      </c>
      <c r="L208" s="67">
        <v>57.088999999999999</v>
      </c>
      <c r="M208" s="67">
        <f t="shared" si="55"/>
        <v>5708900</v>
      </c>
      <c r="N208" s="67">
        <f t="shared" si="45"/>
        <v>13.963217061750958</v>
      </c>
      <c r="O208" s="67">
        <f t="shared" si="47"/>
        <v>1396321.7061750959</v>
      </c>
      <c r="P208" s="67">
        <f t="shared" si="56"/>
        <v>56.134366417651655</v>
      </c>
      <c r="Q208" s="67">
        <f t="shared" si="46"/>
        <v>5613436.6417651651</v>
      </c>
      <c r="R208" s="67">
        <f t="shared" si="48"/>
        <v>0.93254560034975253</v>
      </c>
      <c r="S208" s="67">
        <f t="shared" si="57"/>
        <v>0.93254560034975253</v>
      </c>
      <c r="T208" s="67">
        <f t="shared" si="49"/>
        <v>1.4274845440111816E-2</v>
      </c>
      <c r="U208" s="67">
        <f t="shared" si="50"/>
        <v>19.668524217330969</v>
      </c>
      <c r="V208" s="67">
        <f t="shared" si="58"/>
        <v>2568.0415896791628</v>
      </c>
      <c r="W208" s="67">
        <f t="shared" si="59"/>
        <v>10.952917234951283</v>
      </c>
    </row>
    <row r="209" spans="6:23" ht="15" x14ac:dyDescent="0.25">
      <c r="F209" s="67">
        <v>27</v>
      </c>
      <c r="G209" s="67">
        <v>67.150000000000006</v>
      </c>
      <c r="H209" s="67">
        <f t="shared" si="51"/>
        <v>6.7150000000000006E-5</v>
      </c>
      <c r="I209" s="67">
        <f t="shared" si="52"/>
        <v>2.039999999999992</v>
      </c>
      <c r="J209" s="67">
        <f t="shared" si="53"/>
        <v>-2.0399999999999872E-6</v>
      </c>
      <c r="K209" s="67">
        <f t="shared" si="54"/>
        <v>1.8270460170047342</v>
      </c>
      <c r="L209" s="67">
        <v>55.725999999999999</v>
      </c>
      <c r="M209" s="67">
        <f t="shared" si="55"/>
        <v>5572600</v>
      </c>
      <c r="N209" s="67">
        <f t="shared" si="45"/>
        <v>13.443164133962505</v>
      </c>
      <c r="O209" s="67">
        <f t="shared" si="47"/>
        <v>1344316.4133962505</v>
      </c>
      <c r="P209" s="67">
        <f t="shared" si="56"/>
        <v>54.581677057373163</v>
      </c>
      <c r="Q209" s="67">
        <f t="shared" si="46"/>
        <v>5458167.705737316</v>
      </c>
      <c r="R209" s="67">
        <f t="shared" si="48"/>
        <v>0.94682044578986435</v>
      </c>
      <c r="S209" s="67">
        <f t="shared" si="57"/>
        <v>0.94682044578986435</v>
      </c>
      <c r="T209" s="67">
        <f t="shared" si="49"/>
        <v>1.1819626276514894E-2</v>
      </c>
      <c r="U209" s="67">
        <f t="shared" si="50"/>
        <v>16.285612802937198</v>
      </c>
      <c r="V209" s="67">
        <f t="shared" si="58"/>
        <v>2575.743180695868</v>
      </c>
      <c r="W209" s="67">
        <f t="shared" si="59"/>
        <v>11.058470184277368</v>
      </c>
    </row>
    <row r="210" spans="6:23" ht="15" x14ac:dyDescent="0.25">
      <c r="F210" s="67">
        <v>28</v>
      </c>
      <c r="G210" s="67">
        <v>69.19</v>
      </c>
      <c r="H210" s="67">
        <f t="shared" si="51"/>
        <v>6.9189999999999993E-5</v>
      </c>
      <c r="I210" s="67">
        <f t="shared" si="52"/>
        <v>2.1000000000000085</v>
      </c>
      <c r="J210" s="67">
        <f t="shared" si="53"/>
        <v>-2.1000000000000104E-6</v>
      </c>
      <c r="K210" s="67">
        <f t="shared" si="54"/>
        <v>1.840043330603494</v>
      </c>
      <c r="L210" s="67">
        <v>54.329000000000001</v>
      </c>
      <c r="M210" s="67">
        <f t="shared" si="55"/>
        <v>5432900</v>
      </c>
      <c r="N210" s="67">
        <f t="shared" si="45"/>
        <v>12.939986568075364</v>
      </c>
      <c r="O210" s="67">
        <f t="shared" si="47"/>
        <v>1293998.6568075365</v>
      </c>
      <c r="P210" s="67">
        <f t="shared" si="56"/>
        <v>53.042464025269851</v>
      </c>
      <c r="Q210" s="67">
        <f t="shared" si="46"/>
        <v>5304246.4025269849</v>
      </c>
      <c r="R210" s="67">
        <f t="shared" si="48"/>
        <v>0.95864007206637925</v>
      </c>
      <c r="S210" s="67">
        <f t="shared" si="57"/>
        <v>0.95864007206637925</v>
      </c>
      <c r="T210" s="67">
        <f t="shared" si="49"/>
        <v>9.6385785107735433E-3</v>
      </c>
      <c r="U210" s="67">
        <f t="shared" si="50"/>
        <v>13.280467074416906</v>
      </c>
      <c r="V210" s="67">
        <f t="shared" si="58"/>
        <v>2580.1934589490634</v>
      </c>
      <c r="W210" s="67">
        <f t="shared" si="59"/>
        <v>11.13466211970408</v>
      </c>
    </row>
    <row r="211" spans="6:23" ht="15" x14ac:dyDescent="0.25">
      <c r="F211" s="67">
        <v>29</v>
      </c>
      <c r="G211" s="67">
        <v>71.290000000000006</v>
      </c>
      <c r="H211" s="67">
        <f t="shared" si="51"/>
        <v>7.1290000000000004E-5</v>
      </c>
      <c r="I211" s="67">
        <f t="shared" si="52"/>
        <v>2.1599999999999966</v>
      </c>
      <c r="J211" s="67">
        <f t="shared" si="53"/>
        <v>-2.1599999999999929E-6</v>
      </c>
      <c r="K211" s="67">
        <f t="shared" si="54"/>
        <v>1.8530286147129897</v>
      </c>
      <c r="L211" s="67">
        <v>52.863</v>
      </c>
      <c r="M211" s="67">
        <f t="shared" si="55"/>
        <v>5286300</v>
      </c>
      <c r="N211" s="67">
        <f t="shared" si="45"/>
        <v>12.456082725269079</v>
      </c>
      <c r="O211" s="67">
        <f t="shared" si="47"/>
        <v>1245608.272526908</v>
      </c>
      <c r="P211" s="67">
        <f t="shared" si="56"/>
        <v>51.470117978352079</v>
      </c>
      <c r="Q211" s="67">
        <f t="shared" si="46"/>
        <v>5147011.7978352075</v>
      </c>
      <c r="R211" s="67">
        <f t="shared" si="48"/>
        <v>0.96827865057715279</v>
      </c>
      <c r="S211" s="67">
        <f t="shared" si="57"/>
        <v>0.96827865057715279</v>
      </c>
      <c r="T211" s="67">
        <f t="shared" si="49"/>
        <v>7.7387383957120415E-3</v>
      </c>
      <c r="U211" s="67">
        <f t="shared" si="50"/>
        <v>10.66278189744512</v>
      </c>
      <c r="V211" s="67">
        <f t="shared" si="58"/>
        <v>2583.6066785032785</v>
      </c>
      <c r="W211" s="67">
        <f t="shared" si="59"/>
        <v>11.138917445306712</v>
      </c>
    </row>
    <row r="212" spans="6:23" ht="15" x14ac:dyDescent="0.25">
      <c r="F212" s="67">
        <v>30</v>
      </c>
      <c r="G212" s="67">
        <v>73.45</v>
      </c>
      <c r="H212" s="67">
        <f t="shared" si="51"/>
        <v>7.3449999999999996E-5</v>
      </c>
      <c r="I212" s="67">
        <f t="shared" si="52"/>
        <v>2.2199999999999989</v>
      </c>
      <c r="J212" s="67">
        <f t="shared" si="53"/>
        <v>-2.2200000000000025E-6</v>
      </c>
      <c r="K212" s="67">
        <f t="shared" si="54"/>
        <v>1.8659918001262754</v>
      </c>
      <c r="L212" s="67">
        <v>51.359000000000002</v>
      </c>
      <c r="M212" s="67">
        <f t="shared" si="55"/>
        <v>5135900</v>
      </c>
      <c r="N212" s="67">
        <f t="shared" si="45"/>
        <v>11.99105269291832</v>
      </c>
      <c r="O212" s="67">
        <f t="shared" si="47"/>
        <v>1199105.2692918319</v>
      </c>
      <c r="P212" s="67">
        <f t="shared" si="56"/>
        <v>49.891551356058848</v>
      </c>
      <c r="Q212" s="67">
        <f t="shared" si="46"/>
        <v>4989155.1356058847</v>
      </c>
      <c r="R212" s="67">
        <f t="shared" si="48"/>
        <v>0.97601738897286483</v>
      </c>
      <c r="S212" s="67">
        <f t="shared" si="57"/>
        <v>0.97601738897286483</v>
      </c>
      <c r="T212" s="67">
        <f t="shared" si="49"/>
        <v>6.1156647087581284E-3</v>
      </c>
      <c r="U212" s="67">
        <f t="shared" si="50"/>
        <v>8.4264379557683942</v>
      </c>
      <c r="V212" s="67">
        <f t="shared" si="58"/>
        <v>2583.1115174835813</v>
      </c>
      <c r="W212" s="67">
        <f t="shared" si="59"/>
        <v>11.117545483324029</v>
      </c>
    </row>
    <row r="213" spans="6:23" ht="15" x14ac:dyDescent="0.25">
      <c r="F213" s="67">
        <v>31</v>
      </c>
      <c r="G213" s="67">
        <v>75.67</v>
      </c>
      <c r="H213" s="67">
        <f t="shared" si="51"/>
        <v>7.5669999999999999E-5</v>
      </c>
      <c r="I213" s="67">
        <f t="shared" si="52"/>
        <v>2.289999999999992</v>
      </c>
      <c r="J213" s="67">
        <f t="shared" si="53"/>
        <v>-2.2899999999999933E-6</v>
      </c>
      <c r="K213" s="67">
        <f t="shared" si="54"/>
        <v>1.8789237339675673</v>
      </c>
      <c r="L213" s="67">
        <v>49.874000000000002</v>
      </c>
      <c r="M213" s="67">
        <f t="shared" si="55"/>
        <v>4987400</v>
      </c>
      <c r="N213" s="67">
        <f t="shared" si="45"/>
        <v>11.54444277620385</v>
      </c>
      <c r="O213" s="67">
        <f t="shared" si="47"/>
        <v>1154444.2776203849</v>
      </c>
      <c r="P213" s="67">
        <f t="shared" si="56"/>
        <v>48.350344450492685</v>
      </c>
      <c r="Q213" s="67">
        <f t="shared" si="46"/>
        <v>4835034.4450492682</v>
      </c>
      <c r="R213" s="67">
        <f t="shared" si="48"/>
        <v>0.98213305368162296</v>
      </c>
      <c r="S213" s="67">
        <f t="shared" si="57"/>
        <v>0.98213305368162296</v>
      </c>
      <c r="T213" s="67">
        <f t="shared" si="49"/>
        <v>4.7555365608777933E-3</v>
      </c>
      <c r="U213" s="67">
        <f t="shared" si="50"/>
        <v>6.5523922067274611</v>
      </c>
      <c r="V213" s="67">
        <f t="shared" si="58"/>
        <v>2579.7533546294339</v>
      </c>
      <c r="W213" s="67">
        <f t="shared" si="59"/>
        <v>11.075924401045057</v>
      </c>
    </row>
    <row r="214" spans="6:23" ht="15" x14ac:dyDescent="0.25">
      <c r="F214" s="67">
        <v>32</v>
      </c>
      <c r="G214" s="67">
        <v>77.959999999999994</v>
      </c>
      <c r="H214" s="67">
        <f t="shared" si="51"/>
        <v>7.7959999999999992E-5</v>
      </c>
      <c r="I214" s="67">
        <f t="shared" si="52"/>
        <v>2.3500000000000085</v>
      </c>
      <c r="J214" s="67">
        <f t="shared" si="53"/>
        <v>-2.3500000000000029E-6</v>
      </c>
      <c r="K214" s="67">
        <f t="shared" si="54"/>
        <v>1.8918718304455837</v>
      </c>
      <c r="L214" s="67">
        <v>48.386000000000003</v>
      </c>
      <c r="M214" s="67">
        <f t="shared" si="55"/>
        <v>4838600</v>
      </c>
      <c r="N214" s="67">
        <f t="shared" si="45"/>
        <v>11.113939716371496</v>
      </c>
      <c r="O214" s="67">
        <f t="shared" si="47"/>
        <v>1111393.9716371496</v>
      </c>
      <c r="P214" s="67">
        <f t="shared" si="56"/>
        <v>46.838146070686157</v>
      </c>
      <c r="Q214" s="67">
        <f t="shared" si="46"/>
        <v>4683814.607068615</v>
      </c>
      <c r="R214" s="67">
        <f t="shared" si="48"/>
        <v>0.98688859024250075</v>
      </c>
      <c r="S214" s="67">
        <f t="shared" si="57"/>
        <v>0.98688859024250075</v>
      </c>
      <c r="T214" s="67">
        <f t="shared" si="49"/>
        <v>3.6374885989672867E-3</v>
      </c>
      <c r="U214" s="67">
        <f t="shared" si="50"/>
        <v>5.0118954281646477</v>
      </c>
      <c r="V214" s="67">
        <f t="shared" si="58"/>
        <v>2575.6253075729974</v>
      </c>
      <c r="W214" s="67">
        <f t="shared" si="59"/>
        <v>11.072228879162786</v>
      </c>
    </row>
    <row r="215" spans="6:23" ht="15" x14ac:dyDescent="0.25">
      <c r="F215" s="67">
        <v>33</v>
      </c>
      <c r="G215" s="67">
        <v>80.31</v>
      </c>
      <c r="H215" s="67">
        <f t="shared" si="51"/>
        <v>8.0309999999999995E-5</v>
      </c>
      <c r="I215" s="67">
        <f t="shared" si="52"/>
        <v>2.3999999999999915</v>
      </c>
      <c r="J215" s="67">
        <f t="shared" si="53"/>
        <v>-2.3999999999999906E-6</v>
      </c>
      <c r="K215" s="67">
        <f t="shared" si="54"/>
        <v>1.9047696259065952</v>
      </c>
      <c r="L215" s="67">
        <v>46.881</v>
      </c>
      <c r="M215" s="67">
        <f t="shared" si="55"/>
        <v>4688100</v>
      </c>
      <c r="N215" s="67">
        <f t="shared" si="45"/>
        <v>10.70107029427632</v>
      </c>
      <c r="O215" s="67">
        <f t="shared" si="47"/>
        <v>1070107.029427632</v>
      </c>
      <c r="P215" s="67">
        <f t="shared" si="56"/>
        <v>45.336235836509914</v>
      </c>
      <c r="Q215" s="67">
        <f t="shared" si="46"/>
        <v>4533623.5836509913</v>
      </c>
      <c r="R215" s="67">
        <f t="shared" si="48"/>
        <v>0.99052607884146804</v>
      </c>
      <c r="S215" s="67">
        <f t="shared" si="57"/>
        <v>0.99052607884146804</v>
      </c>
      <c r="T215" s="67">
        <f t="shared" si="49"/>
        <v>2.7359741594464859E-3</v>
      </c>
      <c r="U215" s="67">
        <f t="shared" si="50"/>
        <v>3.7697482777539224</v>
      </c>
      <c r="V215" s="67">
        <f t="shared" si="58"/>
        <v>2570.5786992962521</v>
      </c>
      <c r="W215" s="67">
        <f t="shared" si="59"/>
        <v>11.006964326611286</v>
      </c>
    </row>
    <row r="216" spans="6:23" ht="15" x14ac:dyDescent="0.25">
      <c r="F216" s="67">
        <v>34</v>
      </c>
      <c r="G216" s="67">
        <v>82.71</v>
      </c>
      <c r="H216" s="67">
        <f t="shared" si="51"/>
        <v>8.2709999999999986E-5</v>
      </c>
      <c r="I216" s="67">
        <f t="shared" si="52"/>
        <v>2.460000000000008</v>
      </c>
      <c r="J216" s="67">
        <f t="shared" si="53"/>
        <v>-2.4600000000000137E-6</v>
      </c>
      <c r="K216" s="67">
        <f t="shared" si="54"/>
        <v>1.9175580208254361</v>
      </c>
      <c r="L216" s="67">
        <v>45.414999999999999</v>
      </c>
      <c r="M216" s="67">
        <f t="shared" si="55"/>
        <v>4541500</v>
      </c>
      <c r="N216" s="67">
        <f t="shared" si="45"/>
        <v>10.306847491094173</v>
      </c>
      <c r="O216" s="67">
        <f t="shared" si="47"/>
        <v>1030684.7491094173</v>
      </c>
      <c r="P216" s="67">
        <f t="shared" si="56"/>
        <v>43.880512710954775</v>
      </c>
      <c r="Q216" s="67">
        <f t="shared" si="46"/>
        <v>4388051.271095477</v>
      </c>
      <c r="R216" s="67">
        <f t="shared" si="48"/>
        <v>0.99326205300091452</v>
      </c>
      <c r="S216" s="67">
        <f t="shared" si="57"/>
        <v>0.99326205300091452</v>
      </c>
      <c r="T216" s="67">
        <f t="shared" si="49"/>
        <v>2.0229763601934403E-3</v>
      </c>
      <c r="U216" s="67">
        <f t="shared" si="50"/>
        <v>2.7873478349367731</v>
      </c>
      <c r="V216" s="67">
        <f t="shared" si="58"/>
        <v>2563.1525939885196</v>
      </c>
      <c r="W216" s="67">
        <f t="shared" si="59"/>
        <v>10.88069660076234</v>
      </c>
    </row>
    <row r="217" spans="6:23" ht="15" x14ac:dyDescent="0.25">
      <c r="F217" s="67">
        <v>35</v>
      </c>
      <c r="G217" s="67">
        <v>85.17</v>
      </c>
      <c r="H217" s="67">
        <f t="shared" si="51"/>
        <v>8.5169999999999999E-5</v>
      </c>
      <c r="I217" s="67">
        <f t="shared" si="52"/>
        <v>2.519999999999996</v>
      </c>
      <c r="J217" s="67">
        <f t="shared" si="53"/>
        <v>-2.5199999999999962E-6</v>
      </c>
      <c r="K217" s="67">
        <f t="shared" si="54"/>
        <v>1.9302866472455196</v>
      </c>
      <c r="L217" s="67">
        <v>43.962000000000003</v>
      </c>
      <c r="M217" s="67">
        <f t="shared" si="55"/>
        <v>4396200</v>
      </c>
      <c r="N217" s="67">
        <f t="shared" si="45"/>
        <v>9.9288893263803111</v>
      </c>
      <c r="O217" s="67">
        <f t="shared" si="47"/>
        <v>992888.93263803108</v>
      </c>
      <c r="P217" s="67">
        <f t="shared" si="56"/>
        <v>42.450379434424207</v>
      </c>
      <c r="Q217" s="67">
        <f t="shared" si="46"/>
        <v>4245037.9434424201</v>
      </c>
      <c r="R217" s="67">
        <f t="shared" si="48"/>
        <v>0.99528502936110796</v>
      </c>
      <c r="S217" s="67">
        <f t="shared" si="57"/>
        <v>0.99528502936110796</v>
      </c>
      <c r="T217" s="67">
        <f t="shared" si="49"/>
        <v>1.4699302808773851E-3</v>
      </c>
      <c r="U217" s="67">
        <f t="shared" si="50"/>
        <v>2.0253360674564682</v>
      </c>
      <c r="V217" s="67">
        <f t="shared" si="58"/>
        <v>2554.9893344742527</v>
      </c>
      <c r="W217" s="67">
        <f t="shared" si="59"/>
        <v>10.794606126894907</v>
      </c>
    </row>
    <row r="218" spans="6:23" ht="15" x14ac:dyDescent="0.25">
      <c r="F218" s="67">
        <v>36</v>
      </c>
      <c r="G218" s="67">
        <v>87.69</v>
      </c>
      <c r="H218" s="67">
        <f t="shared" si="51"/>
        <v>8.7689999999999996E-5</v>
      </c>
      <c r="I218" s="67">
        <f t="shared" si="52"/>
        <v>2.5700000000000074</v>
      </c>
      <c r="J218" s="67">
        <f t="shared" si="53"/>
        <v>-2.570000000000011E-6</v>
      </c>
      <c r="K218" s="67">
        <f t="shared" si="54"/>
        <v>1.9429500700770987</v>
      </c>
      <c r="L218" s="67">
        <v>42.524999999999999</v>
      </c>
      <c r="M218" s="67">
        <f t="shared" si="55"/>
        <v>4252500</v>
      </c>
      <c r="N218" s="67">
        <f t="shared" si="45"/>
        <v>9.5666217891418253</v>
      </c>
      <c r="O218" s="67">
        <f t="shared" si="47"/>
        <v>956662.17891418247</v>
      </c>
      <c r="P218" s="67">
        <f t="shared" si="56"/>
        <v>41.051706523484853</v>
      </c>
      <c r="Q218" s="67">
        <f t="shared" si="46"/>
        <v>4105170.6523484853</v>
      </c>
      <c r="R218" s="67">
        <f t="shared" si="48"/>
        <v>0.99675495964198535</v>
      </c>
      <c r="S218" s="67">
        <f t="shared" si="57"/>
        <v>0.99675495964198535</v>
      </c>
      <c r="T218" s="67">
        <f t="shared" si="49"/>
        <v>1.0492693349197779E-3</v>
      </c>
      <c r="U218" s="67">
        <f t="shared" si="50"/>
        <v>1.4457304922112526</v>
      </c>
      <c r="V218" s="67">
        <f t="shared" si="58"/>
        <v>2545.233326355702</v>
      </c>
      <c r="W218" s="67">
        <f t="shared" si="59"/>
        <v>10.697495617474882</v>
      </c>
    </row>
    <row r="219" spans="6:23" ht="15" x14ac:dyDescent="0.25">
      <c r="F219" s="67">
        <v>37</v>
      </c>
      <c r="G219" s="67">
        <v>90.26</v>
      </c>
      <c r="H219" s="67">
        <f t="shared" si="51"/>
        <v>9.0260000000000007E-5</v>
      </c>
      <c r="I219" s="67">
        <f t="shared" si="52"/>
        <v>2.6299999999999955</v>
      </c>
      <c r="J219" s="67">
        <f t="shared" si="53"/>
        <v>-2.6299999999999935E-6</v>
      </c>
      <c r="K219" s="67">
        <f t="shared" si="54"/>
        <v>1.9554953291841271</v>
      </c>
      <c r="L219" s="67">
        <v>41.134999999999998</v>
      </c>
      <c r="M219" s="67">
        <f t="shared" si="55"/>
        <v>4113500</v>
      </c>
      <c r="N219" s="67">
        <f t="shared" si="45"/>
        <v>9.2207694412962091</v>
      </c>
      <c r="O219" s="67">
        <f t="shared" si="47"/>
        <v>922076.94412962091</v>
      </c>
      <c r="P219" s="67">
        <f t="shared" si="56"/>
        <v>39.699866577572138</v>
      </c>
      <c r="Q219" s="67">
        <f t="shared" si="46"/>
        <v>3969986.6577572138</v>
      </c>
      <c r="R219" s="67">
        <f t="shared" si="48"/>
        <v>0.99780422897690513</v>
      </c>
      <c r="S219" s="67">
        <f t="shared" si="57"/>
        <v>0.99780422897690513</v>
      </c>
      <c r="T219" s="67">
        <f t="shared" si="49"/>
        <v>7.3555885307730051E-4</v>
      </c>
      <c r="U219" s="67">
        <f t="shared" si="50"/>
        <v>1.0134860777105374</v>
      </c>
      <c r="V219" s="67">
        <f t="shared" si="58"/>
        <v>2534.1986951704262</v>
      </c>
      <c r="W219" s="67">
        <f t="shared" si="59"/>
        <v>10.550288576535637</v>
      </c>
    </row>
    <row r="220" spans="6:23" ht="15" x14ac:dyDescent="0.25">
      <c r="F220" s="67">
        <v>38</v>
      </c>
      <c r="G220" s="67">
        <v>92.89</v>
      </c>
      <c r="H220" s="67">
        <f t="shared" si="51"/>
        <v>9.289E-5</v>
      </c>
      <c r="I220" s="67">
        <f t="shared" si="52"/>
        <v>2.6799999999999926</v>
      </c>
      <c r="J220" s="67">
        <f t="shared" si="53"/>
        <v>-2.6799999999999947E-6</v>
      </c>
      <c r="K220" s="67">
        <f t="shared" si="54"/>
        <v>1.9679689628786923</v>
      </c>
      <c r="L220" s="67">
        <v>39.758000000000003</v>
      </c>
      <c r="M220" s="67">
        <f t="shared" si="55"/>
        <v>3975800.0000000005</v>
      </c>
      <c r="N220" s="67">
        <f t="shared" si="45"/>
        <v>8.8892889237284169</v>
      </c>
      <c r="O220" s="67">
        <f t="shared" si="47"/>
        <v>888928.89237284171</v>
      </c>
      <c r="P220" s="67">
        <f t="shared" si="56"/>
        <v>38.371535545593211</v>
      </c>
      <c r="Q220" s="67">
        <f t="shared" si="46"/>
        <v>3837153.5545593207</v>
      </c>
      <c r="R220" s="67">
        <f t="shared" si="48"/>
        <v>0.99853978782998243</v>
      </c>
      <c r="S220" s="67">
        <f t="shared" si="57"/>
        <v>0.99853978782998243</v>
      </c>
      <c r="T220" s="67">
        <f t="shared" si="49"/>
        <v>5.0622403202460475E-4</v>
      </c>
      <c r="U220" s="67">
        <f t="shared" si="50"/>
        <v>0.69749824437979169</v>
      </c>
      <c r="V220" s="67">
        <f t="shared" si="58"/>
        <v>2522.5730625371298</v>
      </c>
      <c r="W220" s="67">
        <f t="shared" si="59"/>
        <v>10.441064909901455</v>
      </c>
    </row>
    <row r="221" spans="6:23" ht="15" x14ac:dyDescent="0.25">
      <c r="F221" s="67">
        <v>39</v>
      </c>
      <c r="G221" s="67">
        <v>95.57</v>
      </c>
      <c r="H221" s="67">
        <f t="shared" si="51"/>
        <v>9.5569999999999995E-5</v>
      </c>
      <c r="I221" s="67">
        <f t="shared" si="52"/>
        <v>2.730000000000004</v>
      </c>
      <c r="J221" s="67">
        <f t="shared" si="53"/>
        <v>-2.7299999999999959E-6</v>
      </c>
      <c r="K221" s="67">
        <f t="shared" si="54"/>
        <v>1.9803215860087564</v>
      </c>
      <c r="L221" s="67">
        <v>38.43</v>
      </c>
      <c r="M221" s="67">
        <f t="shared" si="55"/>
        <v>3843000</v>
      </c>
      <c r="N221" s="67">
        <f t="shared" si="45"/>
        <v>8.5727692345973825</v>
      </c>
      <c r="O221" s="67">
        <f t="shared" si="47"/>
        <v>857276.92345973826</v>
      </c>
      <c r="P221" s="67">
        <f t="shared" si="56"/>
        <v>37.093929426766046</v>
      </c>
      <c r="Q221" s="67">
        <f t="shared" si="46"/>
        <v>3709392.9426766043</v>
      </c>
      <c r="R221" s="67">
        <f t="shared" si="48"/>
        <v>0.99904601186200703</v>
      </c>
      <c r="S221" s="67">
        <f t="shared" si="57"/>
        <v>0.99904601186200703</v>
      </c>
      <c r="T221" s="67">
        <f t="shared" si="49"/>
        <v>3.4191374278935704E-4</v>
      </c>
      <c r="U221" s="67">
        <f t="shared" si="50"/>
        <v>0.47110413618867619</v>
      </c>
      <c r="V221" s="67">
        <f t="shared" si="58"/>
        <v>2509.2129447222974</v>
      </c>
      <c r="W221" s="67">
        <f t="shared" si="59"/>
        <v>10.28357152621895</v>
      </c>
    </row>
    <row r="222" spans="6:23" ht="15" x14ac:dyDescent="0.25">
      <c r="F222" s="67">
        <v>40</v>
      </c>
      <c r="G222" s="67">
        <v>98.3</v>
      </c>
      <c r="H222" s="67">
        <f t="shared" si="51"/>
        <v>9.8299999999999991E-5</v>
      </c>
      <c r="I222" s="67">
        <f t="shared" si="52"/>
        <v>2.7900000000000063</v>
      </c>
      <c r="J222" s="67">
        <f t="shared" si="53"/>
        <v>-2.7900000000000055E-6</v>
      </c>
      <c r="K222" s="67">
        <f t="shared" si="54"/>
        <v>1.9925535178321356</v>
      </c>
      <c r="L222" s="67">
        <v>37.142000000000003</v>
      </c>
      <c r="M222" s="67">
        <f t="shared" si="55"/>
        <v>3714200.0000000005</v>
      </c>
      <c r="N222" s="67">
        <f t="shared" si="45"/>
        <v>8.2704490374790449</v>
      </c>
      <c r="O222" s="67">
        <f t="shared" si="47"/>
        <v>827044.90374790446</v>
      </c>
      <c r="P222" s="67">
        <f t="shared" si="56"/>
        <v>35.852658817652824</v>
      </c>
      <c r="Q222" s="67">
        <f t="shared" si="46"/>
        <v>3585265.8817652822</v>
      </c>
      <c r="R222" s="67">
        <f t="shared" si="48"/>
        <v>0.99938792560479639</v>
      </c>
      <c r="S222" s="67">
        <f t="shared" si="57"/>
        <v>0.99938792560479639</v>
      </c>
      <c r="T222" s="67">
        <f t="shared" si="49"/>
        <v>2.2656425513123413E-4</v>
      </c>
      <c r="U222" s="67">
        <f t="shared" si="50"/>
        <v>0.31217042296713832</v>
      </c>
      <c r="V222" s="67">
        <f t="shared" si="58"/>
        <v>2495.650728027178</v>
      </c>
      <c r="W222" s="67">
        <f t="shared" si="59"/>
        <v>10.126642733507145</v>
      </c>
    </row>
    <row r="223" spans="6:23" ht="15" x14ac:dyDescent="0.25">
      <c r="F223" s="67">
        <v>41</v>
      </c>
      <c r="G223" s="67">
        <v>101.09</v>
      </c>
      <c r="H223" s="67">
        <f t="shared" si="51"/>
        <v>1.0109E-4</v>
      </c>
      <c r="I223" s="67">
        <f t="shared" si="52"/>
        <v>2.8299999999999983</v>
      </c>
      <c r="J223" s="67">
        <f t="shared" si="53"/>
        <v>-2.8299999999999983E-6</v>
      </c>
      <c r="K223" s="67">
        <f t="shared" si="54"/>
        <v>2.0047081965443363</v>
      </c>
      <c r="L223" s="67">
        <v>35.895000000000003</v>
      </c>
      <c r="M223" s="67">
        <f t="shared" si="55"/>
        <v>3589500.0000000005</v>
      </c>
      <c r="N223" s="67">
        <f t="shared" si="45"/>
        <v>7.9805995786282429</v>
      </c>
      <c r="O223" s="67">
        <f t="shared" si="47"/>
        <v>798059.95786282432</v>
      </c>
      <c r="P223" s="67">
        <f t="shared" si="56"/>
        <v>34.661468282619268</v>
      </c>
      <c r="Q223" s="67">
        <f t="shared" si="46"/>
        <v>3466146.8282619268</v>
      </c>
      <c r="R223" s="67">
        <f t="shared" si="48"/>
        <v>0.99961448985992762</v>
      </c>
      <c r="S223" s="67">
        <f t="shared" si="57"/>
        <v>0.99961448985992762</v>
      </c>
      <c r="T223" s="67">
        <f t="shared" si="49"/>
        <v>1.4723765991064841E-4</v>
      </c>
      <c r="U223" s="67">
        <f t="shared" si="50"/>
        <v>0.2028706714762892</v>
      </c>
      <c r="V223" s="67">
        <f t="shared" si="58"/>
        <v>2481.0428414048411</v>
      </c>
      <c r="W223" s="67">
        <f t="shared" si="59"/>
        <v>10.002891810125158</v>
      </c>
    </row>
    <row r="224" spans="6:23" ht="15" x14ac:dyDescent="0.25">
      <c r="F224" s="67">
        <v>42</v>
      </c>
      <c r="G224" s="67">
        <v>103.92</v>
      </c>
      <c r="H224" s="67">
        <f t="shared" si="51"/>
        <v>1.0391999999999999E-4</v>
      </c>
      <c r="I224" s="67">
        <f t="shared" si="52"/>
        <v>2.8799999999999955</v>
      </c>
      <c r="J224" s="67">
        <f t="shared" si="53"/>
        <v>-2.8799999999999995E-6</v>
      </c>
      <c r="K224" s="67">
        <f t="shared" si="54"/>
        <v>2.0166991380649715</v>
      </c>
      <c r="L224" s="67">
        <v>34.698</v>
      </c>
      <c r="M224" s="67">
        <f t="shared" si="55"/>
        <v>3469800</v>
      </c>
      <c r="N224" s="67">
        <f t="shared" si="45"/>
        <v>7.7046101369187605</v>
      </c>
      <c r="O224" s="67">
        <f t="shared" si="47"/>
        <v>770461.01369187608</v>
      </c>
      <c r="P224" s="67">
        <f t="shared" si="56"/>
        <v>33.514581042488444</v>
      </c>
      <c r="Q224" s="67">
        <f t="shared" si="46"/>
        <v>3351458.1042488441</v>
      </c>
      <c r="R224" s="67">
        <f t="shared" si="48"/>
        <v>0.99976172751983827</v>
      </c>
      <c r="S224" s="67">
        <f t="shared" si="57"/>
        <v>0.99976172751983827</v>
      </c>
      <c r="T224" s="67">
        <f t="shared" si="49"/>
        <v>9.3810161664320546E-5</v>
      </c>
      <c r="U224" s="67">
        <f t="shared" si="50"/>
        <v>0.12925586089652044</v>
      </c>
      <c r="V224" s="67">
        <f t="shared" si="58"/>
        <v>2466.6897530707038</v>
      </c>
      <c r="W224" s="67">
        <f t="shared" si="59"/>
        <v>9.8091955239812467</v>
      </c>
    </row>
    <row r="225" spans="6:23" ht="15" x14ac:dyDescent="0.25">
      <c r="F225" s="67">
        <v>43</v>
      </c>
      <c r="G225" s="67">
        <v>106.8</v>
      </c>
      <c r="H225" s="67">
        <f t="shared" si="51"/>
        <v>1.0679999999999999E-4</v>
      </c>
      <c r="I225" s="67">
        <f t="shared" si="52"/>
        <v>2.9200000000000017</v>
      </c>
      <c r="J225" s="67">
        <f t="shared" si="53"/>
        <v>-2.9200000000000059E-6</v>
      </c>
      <c r="K225" s="67">
        <f t="shared" si="54"/>
        <v>2.0285712526925375</v>
      </c>
      <c r="L225" s="67">
        <v>33.542000000000002</v>
      </c>
      <c r="M225" s="67">
        <f t="shared" si="55"/>
        <v>3354200</v>
      </c>
      <c r="N225" s="67">
        <f t="shared" si="45"/>
        <v>7.4407597694932903</v>
      </c>
      <c r="O225" s="67">
        <f t="shared" si="47"/>
        <v>744075.97694932902</v>
      </c>
      <c r="P225" s="67">
        <f t="shared" si="56"/>
        <v>32.411255291382034</v>
      </c>
      <c r="Q225" s="67">
        <f t="shared" si="46"/>
        <v>3241125.5291382028</v>
      </c>
      <c r="R225" s="67">
        <f t="shared" si="48"/>
        <v>0.99985553768150259</v>
      </c>
      <c r="S225" s="67">
        <f t="shared" si="57"/>
        <v>0.99985553768150259</v>
      </c>
      <c r="T225" s="67">
        <f t="shared" si="49"/>
        <v>5.8577970842965676E-5</v>
      </c>
      <c r="U225" s="67">
        <f t="shared" si="50"/>
        <v>8.0711363423207255E-2</v>
      </c>
      <c r="V225" s="67">
        <f t="shared" si="58"/>
        <v>2451.8410401909805</v>
      </c>
      <c r="W225" s="67">
        <f t="shared" si="59"/>
        <v>9.6521993402366562</v>
      </c>
    </row>
    <row r="226" spans="6:23" ht="15" x14ac:dyDescent="0.25">
      <c r="F226" s="67">
        <v>44</v>
      </c>
      <c r="G226" s="67">
        <v>109.72</v>
      </c>
      <c r="H226" s="67">
        <f t="shared" si="51"/>
        <v>1.0972E-4</v>
      </c>
      <c r="I226" s="67">
        <f t="shared" si="52"/>
        <v>2.9699999999999989</v>
      </c>
      <c r="J226" s="67">
        <f t="shared" si="53"/>
        <v>-2.9699999999999936E-6</v>
      </c>
      <c r="K226" s="67">
        <f t="shared" si="54"/>
        <v>2.0402857989324916</v>
      </c>
      <c r="L226" s="67">
        <v>32.444000000000003</v>
      </c>
      <c r="M226" s="67">
        <f t="shared" si="55"/>
        <v>3244400.0000000005</v>
      </c>
      <c r="N226" s="67">
        <f t="shared" si="45"/>
        <v>7.1892692862136895</v>
      </c>
      <c r="O226" s="67">
        <f t="shared" si="47"/>
        <v>718926.92862136895</v>
      </c>
      <c r="P226" s="67">
        <f t="shared" si="56"/>
        <v>31.359756437202286</v>
      </c>
      <c r="Q226" s="67">
        <f t="shared" si="46"/>
        <v>3135975.6437202282</v>
      </c>
      <c r="R226" s="67">
        <f t="shared" si="48"/>
        <v>0.99991411565234556</v>
      </c>
      <c r="S226" s="67">
        <f t="shared" si="57"/>
        <v>0.99991411565234556</v>
      </c>
      <c r="T226" s="67">
        <f t="shared" si="49"/>
        <v>3.5836162125879589E-5</v>
      </c>
      <c r="U226" s="67">
        <f t="shared" si="50"/>
        <v>4.9376676307014394E-2</v>
      </c>
      <c r="V226" s="67">
        <f t="shared" si="58"/>
        <v>2436.8370084982489</v>
      </c>
      <c r="W226" s="67">
        <f t="shared" si="59"/>
        <v>9.464086545083557</v>
      </c>
    </row>
    <row r="227" spans="6:23" ht="15" x14ac:dyDescent="0.25">
      <c r="F227" s="67">
        <v>45</v>
      </c>
      <c r="G227" s="67">
        <v>112.69</v>
      </c>
      <c r="H227" s="67">
        <f t="shared" si="51"/>
        <v>1.1268999999999999E-4</v>
      </c>
      <c r="I227" s="67">
        <f t="shared" si="52"/>
        <v>3.0100000000000051</v>
      </c>
      <c r="J227" s="67">
        <f t="shared" si="53"/>
        <v>-3.01E-6</v>
      </c>
      <c r="K227" s="67">
        <f t="shared" si="54"/>
        <v>2.0518853788898719</v>
      </c>
      <c r="L227" s="67">
        <v>31.38</v>
      </c>
      <c r="M227" s="67">
        <f t="shared" si="55"/>
        <v>3138000</v>
      </c>
      <c r="N227" s="67">
        <f t="shared" si="45"/>
        <v>6.9486232729476161</v>
      </c>
      <c r="O227" s="67">
        <f t="shared" si="47"/>
        <v>694862.32729476155</v>
      </c>
      <c r="P227" s="67">
        <f t="shared" si="56"/>
        <v>30.344140306520124</v>
      </c>
      <c r="Q227" s="67">
        <f t="shared" si="46"/>
        <v>3034414.0306520122</v>
      </c>
      <c r="R227" s="67">
        <f t="shared" si="48"/>
        <v>0.99994995181447144</v>
      </c>
      <c r="S227" s="67">
        <f t="shared" si="57"/>
        <v>0.99994995181447144</v>
      </c>
      <c r="T227" s="67">
        <f t="shared" si="49"/>
        <v>2.1471381438376014E-5</v>
      </c>
      <c r="U227" s="67">
        <f t="shared" si="50"/>
        <v>2.9584235259989006E-2</v>
      </c>
      <c r="V227" s="67">
        <f t="shared" si="58"/>
        <v>2422.2438242628109</v>
      </c>
      <c r="W227" s="67">
        <f t="shared" si="59"/>
        <v>9.3138476618490742</v>
      </c>
    </row>
    <row r="228" spans="6:23" ht="15" x14ac:dyDescent="0.25">
      <c r="F228" s="67">
        <v>46</v>
      </c>
      <c r="G228" s="67">
        <v>115.7</v>
      </c>
      <c r="H228" s="67">
        <f t="shared" si="51"/>
        <v>1.1569999999999999E-4</v>
      </c>
      <c r="I228" s="67">
        <f t="shared" si="52"/>
        <v>3.0600000000000023</v>
      </c>
      <c r="J228" s="67">
        <f t="shared" si="53"/>
        <v>-3.0600000000000012E-6</v>
      </c>
      <c r="K228" s="67">
        <f t="shared" si="54"/>
        <v>2.0633333589517497</v>
      </c>
      <c r="L228" s="67">
        <v>30.369</v>
      </c>
      <c r="M228" s="67">
        <f t="shared" si="55"/>
        <v>3036900</v>
      </c>
      <c r="N228" s="67">
        <f t="shared" si="45"/>
        <v>6.7190214321474153</v>
      </c>
      <c r="O228" s="67">
        <f t="shared" si="47"/>
        <v>671902.14321474149</v>
      </c>
      <c r="P228" s="67">
        <f t="shared" si="56"/>
        <v>29.375689961425888</v>
      </c>
      <c r="Q228" s="67">
        <f t="shared" si="46"/>
        <v>2937568.9961425886</v>
      </c>
      <c r="R228" s="67">
        <f t="shared" si="48"/>
        <v>0.99997142319590981</v>
      </c>
      <c r="S228" s="67">
        <f t="shared" si="57"/>
        <v>0.99997142319590981</v>
      </c>
      <c r="T228" s="67">
        <f t="shared" si="49"/>
        <v>1.2594988595848733E-5</v>
      </c>
      <c r="U228" s="67">
        <f t="shared" si="50"/>
        <v>1.7353941887059604E-2</v>
      </c>
      <c r="V228" s="67">
        <f t="shared" si="58"/>
        <v>2407.2411242634244</v>
      </c>
      <c r="W228" s="67">
        <f t="shared" si="59"/>
        <v>9.1335862322625712</v>
      </c>
    </row>
    <row r="229" spans="6:23" ht="15" x14ac:dyDescent="0.25">
      <c r="F229" s="67">
        <v>47</v>
      </c>
      <c r="G229" s="67">
        <v>118.76</v>
      </c>
      <c r="H229" s="67">
        <f t="shared" si="51"/>
        <v>1.1875999999999999E-4</v>
      </c>
      <c r="I229" s="67">
        <f t="shared" si="52"/>
        <v>3.0899999999999892</v>
      </c>
      <c r="J229" s="67">
        <f t="shared" si="53"/>
        <v>-3.0899999999999992E-6</v>
      </c>
      <c r="K229" s="67">
        <f t="shared" si="54"/>
        <v>2.0746701889240069</v>
      </c>
      <c r="L229" s="67">
        <v>29.388999999999999</v>
      </c>
      <c r="M229" s="67">
        <f t="shared" si="55"/>
        <v>2938900</v>
      </c>
      <c r="N229" s="67">
        <f t="shared" si="45"/>
        <v>6.4991261857793408</v>
      </c>
      <c r="O229" s="67">
        <f t="shared" si="47"/>
        <v>649912.6185779341</v>
      </c>
      <c r="P229" s="67">
        <f t="shared" si="56"/>
        <v>28.442651821533811</v>
      </c>
      <c r="Q229" s="67">
        <f t="shared" si="46"/>
        <v>2844265.1821533809</v>
      </c>
      <c r="R229" s="67">
        <f t="shared" si="48"/>
        <v>0.99998401818450566</v>
      </c>
      <c r="S229" s="67">
        <f t="shared" si="57"/>
        <v>0.99998401818450566</v>
      </c>
      <c r="T229" s="67">
        <f t="shared" si="49"/>
        <v>7.2307319120001878E-6</v>
      </c>
      <c r="U229" s="67">
        <f t="shared" si="50"/>
        <v>9.9628277109450464E-3</v>
      </c>
      <c r="V229" s="67">
        <f t="shared" si="58"/>
        <v>2392.659025031367</v>
      </c>
      <c r="W229" s="67">
        <f t="shared" si="59"/>
        <v>8.9889611281963262</v>
      </c>
    </row>
    <row r="230" spans="6:23" ht="15" x14ac:dyDescent="0.25">
      <c r="F230" s="67">
        <v>48</v>
      </c>
      <c r="G230" s="67">
        <v>121.85</v>
      </c>
      <c r="H230" s="67">
        <f t="shared" si="51"/>
        <v>1.2184999999999999E-4</v>
      </c>
      <c r="I230" s="67">
        <f t="shared" si="52"/>
        <v>3.1400000000000006</v>
      </c>
      <c r="J230" s="67">
        <f t="shared" si="53"/>
        <v>-3.1399999999999869E-6</v>
      </c>
      <c r="K230" s="67">
        <f t="shared" si="54"/>
        <v>2.085825533520743</v>
      </c>
      <c r="L230" s="67">
        <v>28.446000000000002</v>
      </c>
      <c r="M230" s="67">
        <f t="shared" si="55"/>
        <v>2844600</v>
      </c>
      <c r="N230" s="67">
        <f t="shared" si="45"/>
        <v>6.2897770489912244</v>
      </c>
      <c r="O230" s="67">
        <f t="shared" si="47"/>
        <v>628977.70489912247</v>
      </c>
      <c r="P230" s="67">
        <f t="shared" si="56"/>
        <v>27.538414547345823</v>
      </c>
      <c r="Q230" s="67">
        <f t="shared" si="46"/>
        <v>2753841.454734582</v>
      </c>
      <c r="R230" s="67">
        <f t="shared" si="48"/>
        <v>0.99999124891641766</v>
      </c>
      <c r="S230" s="67">
        <f t="shared" si="57"/>
        <v>0.99999124891641766</v>
      </c>
      <c r="T230" s="67">
        <f t="shared" si="49"/>
        <v>4.0612552594243567E-6</v>
      </c>
      <c r="U230" s="67">
        <f t="shared" si="50"/>
        <v>5.5957801965612758E-3</v>
      </c>
      <c r="V230" s="67">
        <f t="shared" si="58"/>
        <v>2377.9332046474906</v>
      </c>
      <c r="W230" s="67">
        <f t="shared" si="59"/>
        <v>8.7887794128539163</v>
      </c>
    </row>
    <row r="231" spans="6:23" ht="15" x14ac:dyDescent="0.25">
      <c r="F231" s="67">
        <v>49</v>
      </c>
      <c r="G231" s="67">
        <v>124.99</v>
      </c>
      <c r="H231" s="67">
        <f t="shared" si="51"/>
        <v>1.2498999999999998E-4</v>
      </c>
      <c r="I231" s="67">
        <f t="shared" si="52"/>
        <v>3.1700000000000017</v>
      </c>
      <c r="J231" s="67">
        <f t="shared" si="53"/>
        <v>-3.170000000000012E-6</v>
      </c>
      <c r="K231" s="67">
        <f t="shared" si="54"/>
        <v>2.0968752680596876</v>
      </c>
      <c r="L231" s="67">
        <v>27.539000000000001</v>
      </c>
      <c r="M231" s="67">
        <f t="shared" si="55"/>
        <v>2753900</v>
      </c>
      <c r="N231" s="67">
        <f t="shared" si="45"/>
        <v>6.0890586169119381</v>
      </c>
      <c r="O231" s="67">
        <f t="shared" si="47"/>
        <v>608905.86169119377</v>
      </c>
      <c r="P231" s="67">
        <f t="shared" si="56"/>
        <v>26.673777373769145</v>
      </c>
      <c r="Q231" s="67">
        <f t="shared" si="46"/>
        <v>2667377.7373769144</v>
      </c>
      <c r="R231" s="67">
        <f t="shared" si="48"/>
        <v>0.99999531017167709</v>
      </c>
      <c r="S231" s="67">
        <f t="shared" si="57"/>
        <v>0.99999531017167709</v>
      </c>
      <c r="T231" s="67">
        <f t="shared" si="49"/>
        <v>2.2308903029344407E-6</v>
      </c>
      <c r="U231" s="67">
        <f t="shared" si="50"/>
        <v>3.0738210184874104E-3</v>
      </c>
      <c r="V231" s="67">
        <f t="shared" si="58"/>
        <v>2362.2390481362322</v>
      </c>
      <c r="W231" s="67">
        <f t="shared" si="59"/>
        <v>8.64706216786659</v>
      </c>
    </row>
    <row r="232" spans="6:23" ht="15" x14ac:dyDescent="0.25">
      <c r="F232" s="67">
        <v>50</v>
      </c>
      <c r="G232" s="67">
        <v>128.16</v>
      </c>
      <c r="H232" s="67">
        <f t="shared" si="51"/>
        <v>1.2815999999999999E-4</v>
      </c>
      <c r="I232" s="67">
        <f t="shared" si="52"/>
        <v>3.210000000000008</v>
      </c>
      <c r="J232" s="67">
        <f t="shared" si="53"/>
        <v>-3.2100000000000184E-6</v>
      </c>
      <c r="K232" s="67">
        <f t="shared" si="54"/>
        <v>2.1077524987401626</v>
      </c>
      <c r="L232" s="67">
        <v>26.672000000000001</v>
      </c>
      <c r="M232" s="67">
        <f t="shared" si="55"/>
        <v>2667200</v>
      </c>
      <c r="N232" s="67">
        <f t="shared" si="45"/>
        <v>5.8977308470681891</v>
      </c>
      <c r="O232" s="67">
        <f t="shared" si="47"/>
        <v>589773.08470681892</v>
      </c>
      <c r="P232" s="67">
        <f t="shared" si="56"/>
        <v>25.844101096447034</v>
      </c>
      <c r="Q232" s="67">
        <f t="shared" si="46"/>
        <v>2584410.1096447031</v>
      </c>
      <c r="R232" s="67">
        <f t="shared" si="48"/>
        <v>0.99999754106198002</v>
      </c>
      <c r="S232" s="67">
        <f t="shared" si="57"/>
        <v>0.99999754106198002</v>
      </c>
      <c r="T232" s="67">
        <f t="shared" si="49"/>
        <v>1.1980692952162642E-6</v>
      </c>
      <c r="U232" s="67">
        <f t="shared" si="50"/>
        <v>1.6507537714409856E-3</v>
      </c>
      <c r="V232" s="67">
        <f t="shared" si="58"/>
        <v>2347.0328466174801</v>
      </c>
      <c r="W232" s="67">
        <f t="shared" si="59"/>
        <v>8.4555874274848222</v>
      </c>
    </row>
    <row r="233" spans="6:23" ht="15" x14ac:dyDescent="0.25">
      <c r="F233" s="67">
        <v>51</v>
      </c>
      <c r="G233" s="67">
        <v>131.37</v>
      </c>
      <c r="H233" s="67">
        <f t="shared" si="51"/>
        <v>1.3137000000000001E-4</v>
      </c>
      <c r="I233" s="67">
        <f t="shared" si="52"/>
        <v>3.2400000000000091</v>
      </c>
      <c r="J233" s="67">
        <f t="shared" si="53"/>
        <v>-3.2400000000000029E-6</v>
      </c>
      <c r="K233" s="67">
        <f t="shared" si="54"/>
        <v>2.1184961999117879</v>
      </c>
      <c r="L233" s="67">
        <v>25.824999999999999</v>
      </c>
      <c r="M233" s="67">
        <f t="shared" si="55"/>
        <v>2582500</v>
      </c>
      <c r="N233" s="67">
        <f t="shared" si="45"/>
        <v>5.7146541622375624</v>
      </c>
      <c r="O233" s="67">
        <f t="shared" si="47"/>
        <v>571465.41622375627</v>
      </c>
      <c r="P233" s="67">
        <f t="shared" si="56"/>
        <v>25.035312546967571</v>
      </c>
      <c r="Q233" s="67">
        <f t="shared" si="46"/>
        <v>2503531.2546967571</v>
      </c>
      <c r="R233" s="67">
        <f t="shared" si="48"/>
        <v>0.99999873913127524</v>
      </c>
      <c r="S233" s="67">
        <f t="shared" si="57"/>
        <v>0.99999873913127524</v>
      </c>
      <c r="T233" s="67">
        <f t="shared" si="49"/>
        <v>6.2880633933115604E-7</v>
      </c>
      <c r="U233" s="67">
        <f t="shared" si="50"/>
        <v>8.6639766188944471E-4</v>
      </c>
      <c r="V233" s="67">
        <f t="shared" si="58"/>
        <v>2331.7034074865132</v>
      </c>
      <c r="W233" s="67">
        <f t="shared" si="59"/>
        <v>8.2959564519595173</v>
      </c>
    </row>
    <row r="234" spans="6:23" ht="15" x14ac:dyDescent="0.25">
      <c r="F234" s="67">
        <v>52</v>
      </c>
      <c r="G234" s="67">
        <v>134.61000000000001</v>
      </c>
      <c r="H234" s="67">
        <f t="shared" si="51"/>
        <v>1.3461000000000001E-4</v>
      </c>
      <c r="I234" s="67">
        <f t="shared" si="52"/>
        <v>3.2799999999999727</v>
      </c>
      <c r="J234" s="67">
        <f t="shared" si="53"/>
        <v>-3.279999999999955E-6</v>
      </c>
      <c r="K234" s="67">
        <f t="shared" si="54"/>
        <v>2.1290773242527368</v>
      </c>
      <c r="L234" s="67">
        <v>25.023</v>
      </c>
      <c r="M234" s="67">
        <f t="shared" si="55"/>
        <v>2502300</v>
      </c>
      <c r="N234" s="67">
        <f t="shared" si="45"/>
        <v>5.5399034239415021</v>
      </c>
      <c r="O234" s="67">
        <f t="shared" si="47"/>
        <v>553990.34239415021</v>
      </c>
      <c r="P234" s="67">
        <f t="shared" si="56"/>
        <v>24.266774129253847</v>
      </c>
      <c r="Q234" s="67">
        <f t="shared" si="46"/>
        <v>2426677.4129253845</v>
      </c>
      <c r="R234" s="67">
        <f t="shared" si="48"/>
        <v>0.99999936793761457</v>
      </c>
      <c r="S234" s="67">
        <f t="shared" si="57"/>
        <v>0.99999936793761457</v>
      </c>
      <c r="T234" s="67">
        <f t="shared" si="49"/>
        <v>3.2242461456277738E-7</v>
      </c>
      <c r="U234" s="67">
        <f t="shared" si="50"/>
        <v>4.4425113857778586E-4</v>
      </c>
      <c r="V234" s="67">
        <f t="shared" si="58"/>
        <v>2315.307053926465</v>
      </c>
      <c r="W234" s="67">
        <f t="shared" si="59"/>
        <v>8.1114412652175147</v>
      </c>
    </row>
    <row r="235" spans="6:23" ht="15" x14ac:dyDescent="0.25">
      <c r="F235" s="67">
        <v>53</v>
      </c>
      <c r="G235" s="67">
        <v>137.88999999999999</v>
      </c>
      <c r="H235" s="67">
        <f t="shared" si="51"/>
        <v>1.3788999999999997E-4</v>
      </c>
      <c r="I235" s="67">
        <f t="shared" si="52"/>
        <v>3.3000000000000114</v>
      </c>
      <c r="J235" s="67">
        <f t="shared" si="53"/>
        <v>-3.300000000000026E-6</v>
      </c>
      <c r="K235" s="67">
        <f t="shared" si="54"/>
        <v>2.1395327715979393</v>
      </c>
      <c r="L235" s="67">
        <v>24.238</v>
      </c>
      <c r="M235" s="67">
        <f t="shared" si="55"/>
        <v>2423800</v>
      </c>
      <c r="N235" s="67">
        <f t="shared" si="45"/>
        <v>5.3724778680927621</v>
      </c>
      <c r="O235" s="67">
        <f t="shared" si="47"/>
        <v>537247.78680927621</v>
      </c>
      <c r="P235" s="67">
        <f t="shared" si="56"/>
        <v>23.518208778750903</v>
      </c>
      <c r="Q235" s="67">
        <f t="shared" si="46"/>
        <v>2351820.8778750901</v>
      </c>
      <c r="R235" s="67">
        <f t="shared" si="48"/>
        <v>0.99999969036222913</v>
      </c>
      <c r="S235" s="67">
        <f t="shared" si="57"/>
        <v>0.99999969036222913</v>
      </c>
      <c r="T235" s="67">
        <f t="shared" si="49"/>
        <v>1.6145832681946359E-7</v>
      </c>
      <c r="U235" s="67">
        <f t="shared" si="50"/>
        <v>2.2246454607591763E-4</v>
      </c>
      <c r="V235" s="67">
        <f t="shared" si="58"/>
        <v>2299.5812000629985</v>
      </c>
      <c r="W235" s="67">
        <f t="shared" si="59"/>
        <v>7.9595019143951937</v>
      </c>
    </row>
    <row r="236" spans="6:23" ht="15" x14ac:dyDescent="0.25">
      <c r="F236" s="67">
        <v>54</v>
      </c>
      <c r="G236" s="67">
        <v>141.19</v>
      </c>
      <c r="H236" s="67">
        <f t="shared" si="51"/>
        <v>1.4118999999999999E-4</v>
      </c>
      <c r="I236" s="67">
        <f t="shared" si="52"/>
        <v>3.3400000000000034</v>
      </c>
      <c r="J236" s="67">
        <f t="shared" si="53"/>
        <v>-3.3400000000000053E-6</v>
      </c>
      <c r="K236" s="67">
        <f t="shared" si="54"/>
        <v>2.1498039382270222</v>
      </c>
      <c r="L236" s="67">
        <v>23.486000000000001</v>
      </c>
      <c r="M236" s="67">
        <f t="shared" si="55"/>
        <v>2348600</v>
      </c>
      <c r="N236" s="67">
        <f t="shared" si="45"/>
        <v>5.2129310298155795</v>
      </c>
      <c r="O236" s="67">
        <f t="shared" si="47"/>
        <v>521293.10298155795</v>
      </c>
      <c r="P236" s="67">
        <f t="shared" si="56"/>
        <v>22.796371610904473</v>
      </c>
      <c r="Q236" s="67">
        <f t="shared" si="46"/>
        <v>2279637.1610904471</v>
      </c>
      <c r="R236" s="67">
        <f t="shared" si="48"/>
        <v>0.99999985182055595</v>
      </c>
      <c r="S236" s="67">
        <f t="shared" si="57"/>
        <v>0.99999985182055595</v>
      </c>
      <c r="T236" s="67">
        <f t="shared" si="49"/>
        <v>7.8932890668070854E-8</v>
      </c>
      <c r="U236" s="67">
        <f t="shared" si="50"/>
        <v>1.0875728764715287E-4</v>
      </c>
      <c r="V236" s="67">
        <f t="shared" si="58"/>
        <v>2282.9499501395326</v>
      </c>
      <c r="W236" s="67">
        <f t="shared" si="59"/>
        <v>7.761008896987823</v>
      </c>
    </row>
    <row r="237" spans="6:23" ht="15" x14ac:dyDescent="0.25">
      <c r="F237" s="67">
        <v>55</v>
      </c>
      <c r="G237" s="67">
        <v>144.53</v>
      </c>
      <c r="H237" s="67">
        <f t="shared" si="51"/>
        <v>1.4453E-4</v>
      </c>
      <c r="I237" s="67">
        <f t="shared" si="52"/>
        <v>3.3700000000000045</v>
      </c>
      <c r="J237" s="67">
        <f t="shared" si="53"/>
        <v>-3.3699999999999898E-6</v>
      </c>
      <c r="K237" s="67">
        <f t="shared" si="54"/>
        <v>2.1599580026785188</v>
      </c>
      <c r="L237" s="67">
        <v>22.765000000000001</v>
      </c>
      <c r="M237" s="67">
        <f t="shared" si="55"/>
        <v>2276500</v>
      </c>
      <c r="N237" s="67">
        <f t="shared" si="45"/>
        <v>5.0598610766835677</v>
      </c>
      <c r="O237" s="67">
        <f t="shared" si="47"/>
        <v>505986.10766835674</v>
      </c>
      <c r="P237" s="67">
        <f t="shared" si="56"/>
        <v>22.105875351465187</v>
      </c>
      <c r="Q237" s="67">
        <f t="shared" si="46"/>
        <v>2210587.5351465186</v>
      </c>
      <c r="R237" s="67">
        <f t="shared" si="48"/>
        <v>0.99999993075344662</v>
      </c>
      <c r="S237" s="67">
        <f t="shared" si="57"/>
        <v>0.99999993075344662</v>
      </c>
      <c r="T237" s="67">
        <f t="shared" si="49"/>
        <v>3.7658659857164878E-8</v>
      </c>
      <c r="U237" s="67">
        <f t="shared" si="50"/>
        <v>5.1887795668285368E-5</v>
      </c>
      <c r="V237" s="67">
        <f t="shared" si="58"/>
        <v>2265.8389785074019</v>
      </c>
      <c r="W237" s="67">
        <f t="shared" si="59"/>
        <v>7.6139881180421005</v>
      </c>
    </row>
    <row r="238" spans="6:23" ht="15" x14ac:dyDescent="0.25">
      <c r="F238" s="67">
        <v>56</v>
      </c>
      <c r="G238" s="67">
        <v>147.9</v>
      </c>
      <c r="H238" s="67">
        <f t="shared" si="51"/>
        <v>1.4789999999999999E-4</v>
      </c>
      <c r="I238" s="67">
        <f t="shared" si="52"/>
        <v>3.4000000000000057</v>
      </c>
      <c r="J238" s="67">
        <f t="shared" si="53"/>
        <v>-3.4000000000000013E-6</v>
      </c>
      <c r="K238" s="67">
        <f t="shared" si="54"/>
        <v>2.1699681739968923</v>
      </c>
      <c r="L238" s="67">
        <v>22.074000000000002</v>
      </c>
      <c r="M238" s="67">
        <f t="shared" si="55"/>
        <v>2207400</v>
      </c>
      <c r="N238" s="67">
        <f t="shared" si="45"/>
        <v>4.913360472492327</v>
      </c>
      <c r="O238" s="67">
        <f t="shared" si="47"/>
        <v>491336.04724923271</v>
      </c>
      <c r="P238" s="67">
        <f t="shared" si="56"/>
        <v>21.443654486580897</v>
      </c>
      <c r="Q238" s="67">
        <f t="shared" si="46"/>
        <v>2144365.4486580896</v>
      </c>
      <c r="R238" s="67">
        <f t="shared" si="48"/>
        <v>0.99999996841210648</v>
      </c>
      <c r="S238" s="67">
        <f t="shared" si="57"/>
        <v>0.99999996841210648</v>
      </c>
      <c r="T238" s="67">
        <f t="shared" si="49"/>
        <v>1.7527690188146039E-8</v>
      </c>
      <c r="U238" s="67">
        <f t="shared" si="50"/>
        <v>2.4150440044044664E-5</v>
      </c>
      <c r="V238" s="67">
        <f t="shared" si="58"/>
        <v>2249.1845774357184</v>
      </c>
      <c r="W238" s="67">
        <f t="shared" si="59"/>
        <v>7.4496799934437776</v>
      </c>
    </row>
    <row r="239" spans="6:23" ht="15" x14ac:dyDescent="0.25">
      <c r="F239" s="67">
        <v>57</v>
      </c>
      <c r="G239" s="67">
        <v>151.30000000000001</v>
      </c>
      <c r="H239" s="67">
        <f t="shared" si="51"/>
        <v>1.5129999999999999E-4</v>
      </c>
      <c r="I239" s="67">
        <f t="shared" si="52"/>
        <v>3.4199999999999875</v>
      </c>
      <c r="J239" s="67">
        <f t="shared" si="53"/>
        <v>-3.419999999999991E-6</v>
      </c>
      <c r="K239" s="67">
        <f t="shared" si="54"/>
        <v>2.1798389280231869</v>
      </c>
      <c r="L239" s="67">
        <v>21.413</v>
      </c>
      <c r="M239" s="67">
        <f t="shared" si="55"/>
        <v>2141300</v>
      </c>
      <c r="N239" s="67">
        <f t="shared" si="45"/>
        <v>4.7730543264961272</v>
      </c>
      <c r="O239" s="67">
        <f t="shared" si="47"/>
        <v>477305.43264961272</v>
      </c>
      <c r="P239" s="67">
        <f t="shared" si="56"/>
        <v>20.811497733945927</v>
      </c>
      <c r="Q239" s="67">
        <f t="shared" si="46"/>
        <v>2081149.7733945926</v>
      </c>
      <c r="R239" s="67">
        <f t="shared" si="48"/>
        <v>0.99999998593979667</v>
      </c>
      <c r="S239" s="67">
        <f t="shared" si="57"/>
        <v>0.99999998593979667</v>
      </c>
      <c r="T239" s="67">
        <f t="shared" si="49"/>
        <v>7.9557455068268723E-9</v>
      </c>
      <c r="U239" s="67">
        <f t="shared" si="50"/>
        <v>1.0961784057447608E-5</v>
      </c>
      <c r="V239" s="67">
        <f t="shared" si="58"/>
        <v>2232.6793333613236</v>
      </c>
      <c r="W239" s="67">
        <f t="shared" si="59"/>
        <v>7.2908425254375171</v>
      </c>
    </row>
    <row r="240" spans="6:23" ht="15" x14ac:dyDescent="0.25">
      <c r="F240" s="67">
        <v>58</v>
      </c>
      <c r="G240" s="67">
        <v>154.72</v>
      </c>
      <c r="H240" s="67">
        <f t="shared" si="51"/>
        <v>1.5471999999999998E-4</v>
      </c>
      <c r="I240" s="67">
        <f t="shared" si="52"/>
        <v>3.4399999999999977</v>
      </c>
      <c r="J240" s="67">
        <f t="shared" si="53"/>
        <v>-3.4400000000000077E-6</v>
      </c>
      <c r="K240" s="67">
        <f t="shared" si="54"/>
        <v>2.1895464567389267</v>
      </c>
      <c r="L240" s="67">
        <v>20.780999999999999</v>
      </c>
      <c r="M240" s="67">
        <f t="shared" si="55"/>
        <v>2078099.9999999998</v>
      </c>
      <c r="N240" s="67">
        <f t="shared" si="45"/>
        <v>4.638976693933925</v>
      </c>
      <c r="O240" s="67">
        <f t="shared" si="47"/>
        <v>463897.66939339251</v>
      </c>
      <c r="P240" s="67">
        <f t="shared" si="56"/>
        <v>20.20657958089669</v>
      </c>
      <c r="Q240" s="67">
        <f t="shared" si="46"/>
        <v>2020657.958089669</v>
      </c>
      <c r="R240" s="67">
        <f t="shared" si="48"/>
        <v>0.99999999389554217</v>
      </c>
      <c r="S240" s="67">
        <f t="shared" si="57"/>
        <v>0.99999999389554217</v>
      </c>
      <c r="T240" s="67">
        <f t="shared" si="49"/>
        <v>3.5202747383777933E-9</v>
      </c>
      <c r="U240" s="67">
        <f t="shared" si="50"/>
        <v>4.8503928980473589E-6</v>
      </c>
      <c r="V240" s="67">
        <f t="shared" si="58"/>
        <v>2216.6730513193711</v>
      </c>
      <c r="W240" s="67">
        <f t="shared" si="59"/>
        <v>7.1175322250094801</v>
      </c>
    </row>
    <row r="241" spans="6:23" ht="15" x14ac:dyDescent="0.25">
      <c r="F241" s="67">
        <v>59</v>
      </c>
      <c r="G241" s="67">
        <v>158.16</v>
      </c>
      <c r="H241" s="67">
        <f t="shared" si="51"/>
        <v>1.5815999999999999E-4</v>
      </c>
      <c r="I241" s="67">
        <f t="shared" si="52"/>
        <v>3.4699999999999989</v>
      </c>
      <c r="J241" s="67">
        <f t="shared" si="53"/>
        <v>-3.4699999999999922E-6</v>
      </c>
      <c r="K241" s="67">
        <f t="shared" si="54"/>
        <v>2.199096656305616</v>
      </c>
      <c r="L241" s="67">
        <v>20.187000000000001</v>
      </c>
      <c r="M241" s="67">
        <f t="shared" si="55"/>
        <v>2018700.0000000002</v>
      </c>
      <c r="N241" s="67">
        <f t="shared" si="45"/>
        <v>4.5107478548113731</v>
      </c>
      <c r="O241" s="67">
        <f t="shared" si="47"/>
        <v>451074.78548113728</v>
      </c>
      <c r="P241" s="67">
        <f t="shared" si="56"/>
        <v>19.636194854970324</v>
      </c>
      <c r="Q241" s="67">
        <f t="shared" si="46"/>
        <v>1963619.4854970321</v>
      </c>
      <c r="R241" s="67">
        <f t="shared" si="48"/>
        <v>0.99999999741581691</v>
      </c>
      <c r="S241" s="67">
        <f t="shared" si="57"/>
        <v>0.99999999741581691</v>
      </c>
      <c r="T241" s="67">
        <f t="shared" si="49"/>
        <v>1.517939884898567E-9</v>
      </c>
      <c r="U241" s="67">
        <f t="shared" si="50"/>
        <v>2.091485859642778E-6</v>
      </c>
      <c r="V241" s="67">
        <f t="shared" si="58"/>
        <v>2200.8915334323442</v>
      </c>
      <c r="W241" s="67">
        <f t="shared" si="59"/>
        <v>6.9510633758284568</v>
      </c>
    </row>
    <row r="242" spans="6:23" ht="15" x14ac:dyDescent="0.25">
      <c r="F242" s="67">
        <v>60</v>
      </c>
      <c r="G242" s="67">
        <v>161.63</v>
      </c>
      <c r="H242" s="67">
        <f t="shared" si="51"/>
        <v>1.6162999999999998E-4</v>
      </c>
      <c r="I242" s="67">
        <f t="shared" si="52"/>
        <v>3.4900000000000091</v>
      </c>
      <c r="J242" s="67">
        <f t="shared" si="53"/>
        <v>-3.4900000000000089E-6</v>
      </c>
      <c r="K242" s="67">
        <f t="shared" si="54"/>
        <v>2.2085219729314334</v>
      </c>
      <c r="L242" s="67">
        <v>19.622</v>
      </c>
      <c r="M242" s="67">
        <f t="shared" si="55"/>
        <v>1962200</v>
      </c>
      <c r="N242" s="67">
        <f t="shared" si="45"/>
        <v>4.3876714511933361</v>
      </c>
      <c r="O242" s="67">
        <f t="shared" si="47"/>
        <v>438767.14511933364</v>
      </c>
      <c r="P242" s="67">
        <f t="shared" si="56"/>
        <v>19.094881991452485</v>
      </c>
      <c r="Q242" s="67">
        <f t="shared" si="46"/>
        <v>1909488.1991452484</v>
      </c>
      <c r="R242" s="67">
        <f t="shared" si="48"/>
        <v>0.9999999989337568</v>
      </c>
      <c r="S242" s="67">
        <f t="shared" si="57"/>
        <v>0.9999999989337568</v>
      </c>
      <c r="T242" s="67">
        <f t="shared" si="49"/>
        <v>6.376135175401032E-10</v>
      </c>
      <c r="U242" s="67">
        <f t="shared" si="50"/>
        <v>8.7853258822652952E-7</v>
      </c>
      <c r="V242" s="67">
        <f t="shared" si="58"/>
        <v>2186.3181833225399</v>
      </c>
      <c r="W242" s="67">
        <f t="shared" si="59"/>
        <v>6.8137596146746979</v>
      </c>
    </row>
    <row r="243" spans="6:23" ht="15" x14ac:dyDescent="0.25">
      <c r="F243" s="67">
        <v>61</v>
      </c>
      <c r="G243" s="67">
        <v>165.12</v>
      </c>
      <c r="H243" s="67">
        <f t="shared" si="51"/>
        <v>1.6511999999999999E-4</v>
      </c>
      <c r="I243" s="67">
        <f t="shared" si="52"/>
        <v>3.5099999999999909</v>
      </c>
      <c r="J243" s="67">
        <f t="shared" si="53"/>
        <v>-3.5099999999999986E-6</v>
      </c>
      <c r="K243" s="67">
        <f t="shared" si="54"/>
        <v>2.2177996799471171</v>
      </c>
      <c r="L243" s="67">
        <v>19.079999999999998</v>
      </c>
      <c r="M243" s="67">
        <f t="shared" si="55"/>
        <v>1907999.9999999998</v>
      </c>
      <c r="N243" s="67">
        <f t="shared" si="45"/>
        <v>4.2698026951596253</v>
      </c>
      <c r="O243" s="67">
        <f t="shared" si="47"/>
        <v>426980.26951596251</v>
      </c>
      <c r="P243" s="67">
        <f t="shared" si="56"/>
        <v>18.575212125842469</v>
      </c>
      <c r="Q243" s="67">
        <f t="shared" si="46"/>
        <v>1857521.2125842469</v>
      </c>
      <c r="R243" s="67">
        <f t="shared" si="48"/>
        <v>0.99999999957137031</v>
      </c>
      <c r="S243" s="67">
        <f t="shared" si="57"/>
        <v>0.99999999957137031</v>
      </c>
      <c r="T243" s="67">
        <f t="shared" si="49"/>
        <v>2.6081214965500976E-10</v>
      </c>
      <c r="U243" s="67">
        <f t="shared" si="50"/>
        <v>3.5935871272197298E-7</v>
      </c>
      <c r="V243" s="67">
        <f t="shared" si="58"/>
        <v>2172.692819428099</v>
      </c>
      <c r="W243" s="67">
        <f t="shared" si="59"/>
        <v>6.6641138150169343</v>
      </c>
    </row>
    <row r="244" spans="6:23" ht="15" x14ac:dyDescent="0.25">
      <c r="F244" s="67">
        <v>62</v>
      </c>
      <c r="G244" s="67">
        <v>168.63</v>
      </c>
      <c r="H244" s="67">
        <f t="shared" si="51"/>
        <v>1.6862999999999999E-4</v>
      </c>
      <c r="I244" s="67">
        <f t="shared" si="52"/>
        <v>3.5300000000000011</v>
      </c>
      <c r="J244" s="67">
        <f t="shared" si="53"/>
        <v>-3.5299999999999882E-6</v>
      </c>
      <c r="K244" s="67">
        <f t="shared" si="54"/>
        <v>2.2269348400126003</v>
      </c>
      <c r="L244" s="67">
        <v>18.577999999999999</v>
      </c>
      <c r="M244" s="67">
        <f t="shared" si="55"/>
        <v>1857800</v>
      </c>
      <c r="N244" s="67">
        <f t="shared" si="45"/>
        <v>4.1568391384532148</v>
      </c>
      <c r="O244" s="67">
        <f t="shared" si="47"/>
        <v>415683.91384532151</v>
      </c>
      <c r="P244" s="67">
        <f t="shared" si="56"/>
        <v>18.093807061856257</v>
      </c>
      <c r="Q244" s="67">
        <f t="shared" si="46"/>
        <v>1809380.7061856254</v>
      </c>
      <c r="R244" s="67">
        <f t="shared" si="48"/>
        <v>0.99999999983218246</v>
      </c>
      <c r="S244" s="67">
        <f t="shared" si="57"/>
        <v>0.99999999983218246</v>
      </c>
      <c r="T244" s="67">
        <f t="shared" si="49"/>
        <v>1.0385026172343714E-10</v>
      </c>
      <c r="U244" s="67">
        <f t="shared" si="50"/>
        <v>1.4308956242314194E-7</v>
      </c>
      <c r="V244" s="67">
        <f t="shared" si="58"/>
        <v>2159.1998400396628</v>
      </c>
      <c r="W244" s="67">
        <f t="shared" si="59"/>
        <v>6.5198994561706893</v>
      </c>
    </row>
    <row r="245" spans="6:23" ht="15" x14ac:dyDescent="0.25">
      <c r="F245" s="67">
        <v>63</v>
      </c>
      <c r="G245" s="67">
        <v>172.16</v>
      </c>
      <c r="H245" s="67">
        <f t="shared" si="51"/>
        <v>1.7215999999999998E-4</v>
      </c>
      <c r="I245" s="67">
        <f t="shared" si="52"/>
        <v>3.539999999999992</v>
      </c>
      <c r="J245" s="67">
        <f t="shared" si="53"/>
        <v>-3.5400000000000102E-6</v>
      </c>
      <c r="K245" s="67">
        <f t="shared" si="54"/>
        <v>2.2359322539862951</v>
      </c>
      <c r="L245" s="67">
        <v>18.099</v>
      </c>
      <c r="M245" s="67">
        <f t="shared" si="55"/>
        <v>1809900</v>
      </c>
      <c r="N245" s="67">
        <f t="shared" si="45"/>
        <v>4.0485006644701009</v>
      </c>
      <c r="O245" s="67">
        <f t="shared" si="47"/>
        <v>404850.06644701009</v>
      </c>
      <c r="P245" s="67">
        <f t="shared" si="56"/>
        <v>17.63546274663231</v>
      </c>
      <c r="Q245" s="67">
        <f t="shared" si="46"/>
        <v>1763546.2746632309</v>
      </c>
      <c r="R245" s="67">
        <f t="shared" si="48"/>
        <v>0.99999999993603272</v>
      </c>
      <c r="S245" s="67">
        <f t="shared" si="57"/>
        <v>0.99999999993603272</v>
      </c>
      <c r="T245" s="67">
        <f t="shared" si="49"/>
        <v>4.0238257170699399E-11</v>
      </c>
      <c r="U245" s="67">
        <f t="shared" si="50"/>
        <v>5.5442080892953853E-8</v>
      </c>
      <c r="V245" s="67">
        <f t="shared" si="58"/>
        <v>2147.9500237604466</v>
      </c>
      <c r="W245" s="67">
        <f t="shared" si="59"/>
        <v>6.3871138928352593</v>
      </c>
    </row>
    <row r="246" spans="6:23" ht="15" x14ac:dyDescent="0.25">
      <c r="F246" s="67">
        <v>64</v>
      </c>
      <c r="G246" s="67">
        <v>175.7</v>
      </c>
      <c r="H246" s="67">
        <f t="shared" si="51"/>
        <v>1.7569999999999999E-4</v>
      </c>
      <c r="I246" s="67">
        <f t="shared" si="52"/>
        <v>3.5600000000000023</v>
      </c>
      <c r="J246" s="67">
        <f t="shared" si="53"/>
        <v>-3.5599999999999998E-6</v>
      </c>
      <c r="K246" s="67">
        <f t="shared" si="54"/>
        <v>2.2447717614952949</v>
      </c>
      <c r="L246" s="67">
        <v>17.638999999999999</v>
      </c>
      <c r="M246" s="67">
        <f t="shared" si="55"/>
        <v>1763900</v>
      </c>
      <c r="N246" s="67">
        <f t="shared" si="45"/>
        <v>3.9448136716320579</v>
      </c>
      <c r="O246" s="67">
        <f t="shared" si="47"/>
        <v>394481.36716320581</v>
      </c>
      <c r="P246" s="67">
        <f t="shared" si="56"/>
        <v>17.193696038503091</v>
      </c>
      <c r="Q246" s="67">
        <f t="shared" si="46"/>
        <v>1719369.603850309</v>
      </c>
      <c r="R246" s="67">
        <f t="shared" si="48"/>
        <v>0.99999999997627098</v>
      </c>
      <c r="S246" s="67">
        <f t="shared" si="57"/>
        <v>0.99999999997627098</v>
      </c>
      <c r="T246" s="67">
        <f t="shared" si="49"/>
        <v>1.5165757538682101E-11</v>
      </c>
      <c r="U246" s="67">
        <f t="shared" si="50"/>
        <v>2.0896062985421862E-8</v>
      </c>
      <c r="V246" s="67">
        <f t="shared" si="58"/>
        <v>2137.3640049708029</v>
      </c>
      <c r="W246" s="67">
        <f t="shared" si="59"/>
        <v>6.2429538123078228</v>
      </c>
    </row>
    <row r="247" spans="6:23" ht="15" x14ac:dyDescent="0.25">
      <c r="F247" s="67">
        <v>65</v>
      </c>
      <c r="G247" s="67">
        <v>179.26</v>
      </c>
      <c r="H247" s="67">
        <f t="shared" si="51"/>
        <v>1.7925999999999999E-4</v>
      </c>
      <c r="I247" s="67">
        <f t="shared" si="52"/>
        <v>3.5700000000000216</v>
      </c>
      <c r="J247" s="67">
        <f t="shared" si="53"/>
        <v>-3.5700000000000217E-6</v>
      </c>
      <c r="K247" s="67">
        <f t="shared" si="54"/>
        <v>2.2534833920870145</v>
      </c>
      <c r="L247" s="67">
        <v>17.196999999999999</v>
      </c>
      <c r="M247" s="67">
        <f t="shared" si="55"/>
        <v>1719700</v>
      </c>
      <c r="N247" s="67">
        <f t="shared" ref="N247:N310" si="60">(N246*((G246/G247)^$B$2))</f>
        <v>3.8452251939868236</v>
      </c>
      <c r="O247" s="67">
        <f t="shared" si="47"/>
        <v>384522.51939868234</v>
      </c>
      <c r="P247" s="67">
        <f t="shared" si="56"/>
        <v>16.770116315877065</v>
      </c>
      <c r="Q247" s="67">
        <f t="shared" ref="Q247:Q310" si="61">(M247*((H247/H248)^$B$2))+((U247*($B$20-1))/H248)</f>
        <v>1677011.6315877063</v>
      </c>
      <c r="R247" s="67">
        <f t="shared" si="48"/>
        <v>0.99999999999143674</v>
      </c>
      <c r="S247" s="67">
        <f t="shared" si="57"/>
        <v>0.99999999999143674</v>
      </c>
      <c r="T247" s="67">
        <f t="shared" si="49"/>
        <v>5.5581095281809212E-12</v>
      </c>
      <c r="U247" s="67">
        <f t="shared" si="50"/>
        <v>7.6582133457234919E-9</v>
      </c>
      <c r="V247" s="67">
        <f t="shared" si="58"/>
        <v>2126.6713657452174</v>
      </c>
      <c r="W247" s="67">
        <f t="shared" si="59"/>
        <v>6.1209557897071036</v>
      </c>
    </row>
    <row r="248" spans="6:23" ht="15" x14ac:dyDescent="0.25">
      <c r="F248" s="67">
        <v>66</v>
      </c>
      <c r="G248" s="67">
        <v>182.83</v>
      </c>
      <c r="H248" s="67">
        <f t="shared" si="51"/>
        <v>1.8283000000000001E-4</v>
      </c>
      <c r="I248" s="67">
        <f t="shared" si="52"/>
        <v>3.589999999999975</v>
      </c>
      <c r="J248" s="67">
        <f t="shared" si="53"/>
        <v>-3.5899999999999572E-6</v>
      </c>
      <c r="K248" s="67">
        <f t="shared" si="54"/>
        <v>2.2620474592614253</v>
      </c>
      <c r="L248" s="67">
        <v>16.780999999999999</v>
      </c>
      <c r="M248" s="67">
        <f t="shared" si="55"/>
        <v>1678099.9999999998</v>
      </c>
      <c r="N248" s="67">
        <f t="shared" si="60"/>
        <v>3.7497745980843002</v>
      </c>
      <c r="O248" s="67">
        <f t="shared" si="47"/>
        <v>374977.45980843005</v>
      </c>
      <c r="P248" s="67">
        <f t="shared" si="56"/>
        <v>16.370160571195186</v>
      </c>
      <c r="Q248" s="67">
        <f t="shared" si="61"/>
        <v>1637016.0571195183</v>
      </c>
      <c r="R248" s="67">
        <f t="shared" si="48"/>
        <v>0.99999999999699485</v>
      </c>
      <c r="S248" s="67">
        <f t="shared" si="57"/>
        <v>0.99999999999699485</v>
      </c>
      <c r="T248" s="67">
        <f t="shared" si="49"/>
        <v>1.9799717421165042E-12</v>
      </c>
      <c r="U248" s="67">
        <f t="shared" si="50"/>
        <v>2.7280941375393557E-9</v>
      </c>
      <c r="V248" s="67">
        <f t="shared" si="58"/>
        <v>2116.3078570911971</v>
      </c>
      <c r="W248" s="67">
        <f t="shared" si="59"/>
        <v>5.9869315247681474</v>
      </c>
    </row>
    <row r="249" spans="6:23" ht="15" x14ac:dyDescent="0.25">
      <c r="F249" s="67">
        <v>67</v>
      </c>
      <c r="G249" s="67">
        <v>186.42</v>
      </c>
      <c r="H249" s="67">
        <f t="shared" si="51"/>
        <v>1.8641999999999997E-4</v>
      </c>
      <c r="I249" s="67">
        <f t="shared" si="52"/>
        <v>3.6000000000000227</v>
      </c>
      <c r="J249" s="67">
        <f t="shared" si="53"/>
        <v>-3.6000000000000333E-6</v>
      </c>
      <c r="K249" s="67">
        <f t="shared" si="54"/>
        <v>2.2704925036386179</v>
      </c>
      <c r="L249" s="67">
        <v>16.384</v>
      </c>
      <c r="M249" s="67">
        <f t="shared" si="55"/>
        <v>1638400</v>
      </c>
      <c r="N249" s="67">
        <f t="shared" si="60"/>
        <v>3.6579710551343414</v>
      </c>
      <c r="O249" s="67">
        <f t="shared" si="47"/>
        <v>365797.10551343416</v>
      </c>
      <c r="P249" s="67">
        <f t="shared" si="56"/>
        <v>15.989366173647353</v>
      </c>
      <c r="Q249" s="67">
        <f t="shared" si="61"/>
        <v>1598936.6173647351</v>
      </c>
      <c r="R249" s="67">
        <f t="shared" si="48"/>
        <v>0.99999999999897482</v>
      </c>
      <c r="S249" s="67">
        <f t="shared" si="57"/>
        <v>0.99999999999897482</v>
      </c>
      <c r="T249" s="67">
        <f t="shared" si="49"/>
        <v>6.8534067310110913E-13</v>
      </c>
      <c r="U249" s="67">
        <f t="shared" si="50"/>
        <v>9.4429321021814767E-10</v>
      </c>
      <c r="V249" s="67">
        <f t="shared" si="58"/>
        <v>2106.9769085969447</v>
      </c>
      <c r="W249" s="67">
        <f t="shared" si="59"/>
        <v>5.8768876450590293</v>
      </c>
    </row>
    <row r="250" spans="6:23" ht="15" x14ac:dyDescent="0.25">
      <c r="F250" s="67">
        <v>68</v>
      </c>
      <c r="G250" s="67">
        <v>190.02</v>
      </c>
      <c r="H250" s="67">
        <f t="shared" si="51"/>
        <v>1.9002E-4</v>
      </c>
      <c r="I250" s="67">
        <f t="shared" si="52"/>
        <v>3.5999999999999943</v>
      </c>
      <c r="J250" s="67">
        <f t="shared" si="53"/>
        <v>-3.6000000000000062E-6</v>
      </c>
      <c r="K250" s="67">
        <f t="shared" si="54"/>
        <v>2.2787993137555556</v>
      </c>
      <c r="L250" s="67">
        <v>16.001000000000001</v>
      </c>
      <c r="M250" s="67">
        <f t="shared" si="55"/>
        <v>1600100.0000000002</v>
      </c>
      <c r="N250" s="67">
        <f t="shared" si="60"/>
        <v>3.5698631990401273</v>
      </c>
      <c r="O250" s="67">
        <f t="shared" si="47"/>
        <v>356986.31990401272</v>
      </c>
      <c r="P250" s="67">
        <f t="shared" si="56"/>
        <v>15.62273875080942</v>
      </c>
      <c r="Q250" s="67">
        <f t="shared" si="61"/>
        <v>1562273.8750809419</v>
      </c>
      <c r="R250" s="67">
        <f t="shared" si="48"/>
        <v>0.99999999999966016</v>
      </c>
      <c r="S250" s="67">
        <f t="shared" si="57"/>
        <v>0.99999999999966016</v>
      </c>
      <c r="T250" s="67">
        <f t="shared" si="49"/>
        <v>2.3037127760971998E-13</v>
      </c>
      <c r="U250" s="67">
        <f t="shared" si="50"/>
        <v>3.1741590980117551E-10</v>
      </c>
      <c r="V250" s="67">
        <f t="shared" si="58"/>
        <v>2098.3751258049588</v>
      </c>
      <c r="W250" s="67">
        <f t="shared" si="59"/>
        <v>5.7561718225130827</v>
      </c>
    </row>
    <row r="251" spans="6:23" ht="15" x14ac:dyDescent="0.25">
      <c r="F251" s="67">
        <v>69</v>
      </c>
      <c r="G251" s="67">
        <v>193.62</v>
      </c>
      <c r="H251" s="67">
        <f t="shared" si="51"/>
        <v>1.9362000000000001E-4</v>
      </c>
      <c r="I251" s="67">
        <f t="shared" si="52"/>
        <v>3.6200000000000045</v>
      </c>
      <c r="J251" s="67">
        <f t="shared" si="53"/>
        <v>-3.6199999999999958E-6</v>
      </c>
      <c r="K251" s="67">
        <f t="shared" si="54"/>
        <v>2.2869502157875488</v>
      </c>
      <c r="L251" s="67">
        <v>15.621</v>
      </c>
      <c r="M251" s="67">
        <f t="shared" si="55"/>
        <v>1562100</v>
      </c>
      <c r="N251" s="67">
        <f t="shared" si="60"/>
        <v>3.4854721664089281</v>
      </c>
      <c r="O251" s="67">
        <f t="shared" si="47"/>
        <v>348547.21664089279</v>
      </c>
      <c r="P251" s="67">
        <f t="shared" si="56"/>
        <v>15.256473316429329</v>
      </c>
      <c r="Q251" s="67">
        <f t="shared" si="61"/>
        <v>1525647.3316429327</v>
      </c>
      <c r="R251" s="67">
        <f t="shared" si="48"/>
        <v>0.99999999999989053</v>
      </c>
      <c r="S251" s="67">
        <f t="shared" si="57"/>
        <v>0.99999999999989053</v>
      </c>
      <c r="T251" s="67">
        <f t="shared" si="49"/>
        <v>7.5273121069585613E-14</v>
      </c>
      <c r="U251" s="67">
        <f t="shared" si="50"/>
        <v>1.0371469245551662E-10</v>
      </c>
      <c r="V251" s="67">
        <f t="shared" si="58"/>
        <v>2089.8535898551299</v>
      </c>
      <c r="W251" s="67">
        <f t="shared" si="59"/>
        <v>5.6241859502913822</v>
      </c>
    </row>
    <row r="252" spans="6:23" ht="15" x14ac:dyDescent="0.25">
      <c r="F252" s="67">
        <v>70</v>
      </c>
      <c r="G252" s="67">
        <v>197.24</v>
      </c>
      <c r="H252" s="67">
        <f t="shared" si="51"/>
        <v>1.9724E-4</v>
      </c>
      <c r="I252" s="67">
        <f t="shared" si="52"/>
        <v>3.6200000000000045</v>
      </c>
      <c r="J252" s="67">
        <f t="shared" si="53"/>
        <v>-3.6199999999999958E-6</v>
      </c>
      <c r="K252" s="67">
        <f t="shared" si="54"/>
        <v>2.2949949938591003</v>
      </c>
      <c r="L252" s="67">
        <v>15.25</v>
      </c>
      <c r="M252" s="67">
        <f t="shared" si="55"/>
        <v>1525000</v>
      </c>
      <c r="N252" s="67">
        <f t="shared" si="60"/>
        <v>3.4041362974180656</v>
      </c>
      <c r="O252" s="67">
        <f t="shared" si="47"/>
        <v>340413.62974180654</v>
      </c>
      <c r="P252" s="67">
        <f t="shared" si="56"/>
        <v>14.900528448915002</v>
      </c>
      <c r="Q252" s="67">
        <f t="shared" si="61"/>
        <v>1490052.8448915002</v>
      </c>
      <c r="R252" s="67">
        <f t="shared" si="48"/>
        <v>0.99999999999996581</v>
      </c>
      <c r="S252" s="67">
        <f t="shared" si="57"/>
        <v>0.99999999999996581</v>
      </c>
      <c r="T252" s="67">
        <f t="shared" si="49"/>
        <v>2.375877272697835E-14</v>
      </c>
      <c r="U252" s="67">
        <f t="shared" si="50"/>
        <v>3.2735905878289902E-11</v>
      </c>
      <c r="V252" s="67">
        <f t="shared" si="58"/>
        <v>2079.5230902440944</v>
      </c>
      <c r="W252" s="67">
        <f t="shared" si="59"/>
        <v>5.522843340547424</v>
      </c>
    </row>
    <row r="253" spans="6:23" ht="15" x14ac:dyDescent="0.25">
      <c r="F253" s="67">
        <v>71</v>
      </c>
      <c r="G253" s="67">
        <v>200.86</v>
      </c>
      <c r="H253" s="67">
        <f t="shared" si="51"/>
        <v>2.0086E-4</v>
      </c>
      <c r="I253" s="67">
        <f t="shared" si="52"/>
        <v>3.6299999999999955</v>
      </c>
      <c r="J253" s="67">
        <f t="shared" si="53"/>
        <v>-3.6299999999999907E-6</v>
      </c>
      <c r="K253" s="67">
        <f t="shared" si="54"/>
        <v>2.3028934583565053</v>
      </c>
      <c r="L253" s="67">
        <v>14.884</v>
      </c>
      <c r="M253" s="67">
        <f t="shared" si="55"/>
        <v>1488400</v>
      </c>
      <c r="N253" s="67">
        <f t="shared" si="60"/>
        <v>3.3261265405678584</v>
      </c>
      <c r="O253" s="67">
        <f t="shared" si="47"/>
        <v>332612.65405678586</v>
      </c>
      <c r="P253" s="67">
        <f t="shared" si="56"/>
        <v>14.548032373195474</v>
      </c>
      <c r="Q253" s="67">
        <f t="shared" si="61"/>
        <v>1454803.2373195472</v>
      </c>
      <c r="R253" s="67">
        <f t="shared" si="48"/>
        <v>0.99999999999998956</v>
      </c>
      <c r="S253" s="67">
        <f t="shared" si="57"/>
        <v>0.99999999999998956</v>
      </c>
      <c r="T253" s="67">
        <f t="shared" si="49"/>
        <v>7.3274719625260332E-15</v>
      </c>
      <c r="U253" s="67">
        <f t="shared" si="50"/>
        <v>1.0096120504519315E-11</v>
      </c>
      <c r="V253" s="67">
        <f t="shared" si="58"/>
        <v>2068.9788076047971</v>
      </c>
      <c r="W253" s="67">
        <f t="shared" si="59"/>
        <v>5.3939912985072374</v>
      </c>
    </row>
    <row r="254" spans="6:23" ht="15" x14ac:dyDescent="0.25">
      <c r="F254" s="67">
        <v>72</v>
      </c>
      <c r="G254" s="67">
        <v>204.49</v>
      </c>
      <c r="H254" s="67">
        <f t="shared" si="51"/>
        <v>2.0448999999999999E-4</v>
      </c>
      <c r="I254" s="67">
        <f t="shared" si="52"/>
        <v>3.6299999999999955</v>
      </c>
      <c r="J254" s="67">
        <f t="shared" si="53"/>
        <v>-3.6300000000000178E-6</v>
      </c>
      <c r="K254" s="67">
        <f t="shared" si="54"/>
        <v>2.3106720749301237</v>
      </c>
      <c r="L254" s="67">
        <v>14.537000000000001</v>
      </c>
      <c r="M254" s="67">
        <f t="shared" si="55"/>
        <v>1453700</v>
      </c>
      <c r="N254" s="67">
        <f t="shared" si="60"/>
        <v>3.2510478762110462</v>
      </c>
      <c r="O254" s="67">
        <f t="shared" si="47"/>
        <v>325104.78762110462</v>
      </c>
      <c r="P254" s="67">
        <f t="shared" si="56"/>
        <v>14.214574418646519</v>
      </c>
      <c r="Q254" s="67">
        <f t="shared" si="61"/>
        <v>1421457.4418646519</v>
      </c>
      <c r="R254" s="67">
        <f t="shared" si="48"/>
        <v>0.99999999999999689</v>
      </c>
      <c r="S254" s="67">
        <f t="shared" si="57"/>
        <v>0.99999999999999689</v>
      </c>
      <c r="T254" s="67">
        <f t="shared" si="49"/>
        <v>2.2204460492503131E-15</v>
      </c>
      <c r="U254" s="67">
        <f t="shared" si="50"/>
        <v>3.0594304559149443E-12</v>
      </c>
      <c r="V254" s="67">
        <f t="shared" si="58"/>
        <v>2057.1080067034536</v>
      </c>
      <c r="W254" s="67">
        <f t="shared" si="59"/>
        <v>5.2809357514699498</v>
      </c>
    </row>
    <row r="255" spans="6:23" ht="15" x14ac:dyDescent="0.25">
      <c r="F255" s="67">
        <v>73</v>
      </c>
      <c r="G255" s="67">
        <v>208.12</v>
      </c>
      <c r="H255" s="67">
        <f t="shared" si="51"/>
        <v>2.0812000000000001E-4</v>
      </c>
      <c r="I255" s="67">
        <f t="shared" si="52"/>
        <v>3.6299999999999955</v>
      </c>
      <c r="J255" s="67">
        <f t="shared" si="53"/>
        <v>-3.6299999999999907E-6</v>
      </c>
      <c r="K255" s="67">
        <f t="shared" si="54"/>
        <v>2.318313817223999</v>
      </c>
      <c r="L255" s="67">
        <v>14.2</v>
      </c>
      <c r="M255" s="67">
        <f t="shared" si="55"/>
        <v>1420000</v>
      </c>
      <c r="N255" s="67">
        <f t="shared" si="60"/>
        <v>3.1789407701028023</v>
      </c>
      <c r="O255" s="67">
        <f t="shared" si="47"/>
        <v>317894.07701028022</v>
      </c>
      <c r="P255" s="67">
        <f t="shared" si="56"/>
        <v>13.890435270454413</v>
      </c>
      <c r="Q255" s="67">
        <f t="shared" si="61"/>
        <v>1389043.5270454411</v>
      </c>
      <c r="R255" s="67">
        <f t="shared" si="48"/>
        <v>0.99999999999999911</v>
      </c>
      <c r="S255" s="67">
        <f t="shared" si="57"/>
        <v>0.99999999999999911</v>
      </c>
      <c r="T255" s="67">
        <f t="shared" si="49"/>
        <v>0</v>
      </c>
      <c r="U255" s="67">
        <f t="shared" si="50"/>
        <v>0</v>
      </c>
      <c r="V255" s="67">
        <f t="shared" si="58"/>
        <v>2046.2811982516253</v>
      </c>
      <c r="W255" s="67">
        <f t="shared" si="59"/>
        <v>5.1598905139686799</v>
      </c>
    </row>
    <row r="256" spans="6:23" ht="15" x14ac:dyDescent="0.25">
      <c r="F256" s="67">
        <v>74</v>
      </c>
      <c r="G256" s="67">
        <v>211.75</v>
      </c>
      <c r="H256" s="67">
        <f t="shared" si="51"/>
        <v>2.1175E-4</v>
      </c>
      <c r="I256" s="67">
        <f t="shared" si="52"/>
        <v>3.6299999999999955</v>
      </c>
      <c r="J256" s="67">
        <f t="shared" si="53"/>
        <v>-3.6299999999999907E-6</v>
      </c>
      <c r="K256" s="67">
        <f t="shared" si="54"/>
        <v>2.3258234190027447</v>
      </c>
      <c r="L256" s="67">
        <v>13.872999999999999</v>
      </c>
      <c r="M256" s="67">
        <f t="shared" si="55"/>
        <v>1387300</v>
      </c>
      <c r="N256" s="67">
        <f t="shared" si="60"/>
        <v>3.1096388025155965</v>
      </c>
      <c r="O256" s="67">
        <f t="shared" si="47"/>
        <v>310963.88025155966</v>
      </c>
      <c r="P256" s="67">
        <f t="shared" si="56"/>
        <v>13.575649289879555</v>
      </c>
      <c r="Q256" s="67">
        <f t="shared" si="61"/>
        <v>1357564.9289879554</v>
      </c>
      <c r="R256" s="67">
        <f t="shared" si="48"/>
        <v>0.99999999999999978</v>
      </c>
      <c r="S256" s="67">
        <f t="shared" si="57"/>
        <v>0.99999999999999978</v>
      </c>
      <c r="T256" s="67">
        <f t="shared" si="49"/>
        <v>0</v>
      </c>
      <c r="U256" s="67">
        <f t="shared" si="50"/>
        <v>0</v>
      </c>
      <c r="V256" s="67">
        <f t="shared" si="58"/>
        <v>2035.1154419269672</v>
      </c>
      <c r="W256" s="67">
        <f t="shared" si="59"/>
        <v>5.0422280031749445</v>
      </c>
    </row>
    <row r="257" spans="6:23" ht="15" x14ac:dyDescent="0.25">
      <c r="F257" s="67">
        <v>75</v>
      </c>
      <c r="G257" s="67">
        <v>215.38</v>
      </c>
      <c r="H257" s="67">
        <f t="shared" si="51"/>
        <v>2.1537999999999999E-4</v>
      </c>
      <c r="I257" s="67">
        <f t="shared" si="52"/>
        <v>3.6400000000000148</v>
      </c>
      <c r="J257" s="67">
        <f t="shared" si="53"/>
        <v>-3.6400000000000126E-6</v>
      </c>
      <c r="K257" s="67">
        <f t="shared" si="54"/>
        <v>2.3332053726253439</v>
      </c>
      <c r="L257" s="67">
        <v>13.548</v>
      </c>
      <c r="M257" s="67">
        <f t="shared" si="55"/>
        <v>1354800</v>
      </c>
      <c r="N257" s="67">
        <f t="shared" si="60"/>
        <v>3.0429875154006174</v>
      </c>
      <c r="O257" s="67">
        <f t="shared" si="47"/>
        <v>304298.75154006173</v>
      </c>
      <c r="P257" s="67">
        <f t="shared" si="56"/>
        <v>13.261645330039403</v>
      </c>
      <c r="Q257" s="67">
        <f t="shared" si="61"/>
        <v>1326164.5330039402</v>
      </c>
      <c r="R257" s="67">
        <f t="shared" si="48"/>
        <v>0.99999999999999989</v>
      </c>
      <c r="S257" s="67">
        <f t="shared" si="57"/>
        <v>0.99999999999999989</v>
      </c>
      <c r="T257" s="67">
        <f t="shared" si="49"/>
        <v>0</v>
      </c>
      <c r="U257" s="67">
        <f t="shared" si="50"/>
        <v>0</v>
      </c>
      <c r="V257" s="67">
        <f t="shared" si="58"/>
        <v>2023.6873008778366</v>
      </c>
      <c r="W257" s="67">
        <f t="shared" si="59"/>
        <v>4.9279606922262715</v>
      </c>
    </row>
    <row r="258" spans="6:23" ht="15" x14ac:dyDescent="0.25">
      <c r="F258" s="67">
        <v>76</v>
      </c>
      <c r="G258" s="67">
        <v>219.02</v>
      </c>
      <c r="H258" s="67">
        <f t="shared" si="51"/>
        <v>2.1902E-4</v>
      </c>
      <c r="I258" s="67">
        <f t="shared" si="52"/>
        <v>3.6299999999999955</v>
      </c>
      <c r="J258" s="67">
        <f t="shared" si="53"/>
        <v>-3.6299999999999907E-6</v>
      </c>
      <c r="K258" s="67">
        <f t="shared" si="54"/>
        <v>2.3404837746257177</v>
      </c>
      <c r="L258" s="67">
        <v>13.25</v>
      </c>
      <c r="M258" s="67">
        <f t="shared" si="55"/>
        <v>1325000</v>
      </c>
      <c r="N258" s="67">
        <f t="shared" si="60"/>
        <v>2.9786700009581342</v>
      </c>
      <c r="O258" s="67">
        <f t="shared" ref="O258:O321" si="62">N258*10^5</f>
        <v>297867.00009581342</v>
      </c>
      <c r="P258" s="67">
        <f t="shared" si="56"/>
        <v>12.975254673551154</v>
      </c>
      <c r="Q258" s="67">
        <f t="shared" si="61"/>
        <v>1297525.4673551153</v>
      </c>
      <c r="R258" s="67">
        <f t="shared" ref="R258:R321" si="63">(1-EXP(-$B$3*((F258-$B$23)/$B$5)^($B$4+1)))</f>
        <v>1</v>
      </c>
      <c r="S258" s="67">
        <f t="shared" si="57"/>
        <v>1</v>
      </c>
      <c r="T258" s="67">
        <f t="shared" ref="T258:T321" si="64">S259-S258</f>
        <v>0</v>
      </c>
      <c r="U258" s="67">
        <f t="shared" ref="U258:U321" si="65">($B$10*T258)*($B$11)*($B$14)</f>
        <v>0</v>
      </c>
      <c r="V258" s="67">
        <f t="shared" si="58"/>
        <v>2010.7688975315632</v>
      </c>
      <c r="W258" s="67">
        <f t="shared" si="59"/>
        <v>4.8272389001343621</v>
      </c>
    </row>
    <row r="259" spans="6:23" ht="15" x14ac:dyDescent="0.25">
      <c r="F259" s="67">
        <v>77</v>
      </c>
      <c r="G259" s="67">
        <v>222.65</v>
      </c>
      <c r="H259" s="67">
        <f t="shared" ref="H259:H322" si="66">G259*10^-6</f>
        <v>2.2264999999999999E-4</v>
      </c>
      <c r="I259" s="67">
        <f t="shared" ref="I259:I322" si="67">G260-G259</f>
        <v>3.6200000000000045</v>
      </c>
      <c r="J259" s="67">
        <f t="shared" ref="J259:J322" si="68">H259-H260</f>
        <v>-3.6199999999999958E-6</v>
      </c>
      <c r="K259" s="67">
        <f t="shared" ref="K259:K322" si="69">LOG(G259)</f>
        <v>2.3476226994672418</v>
      </c>
      <c r="L259" s="67">
        <v>12.961</v>
      </c>
      <c r="M259" s="67">
        <f t="shared" ref="M259:M322" si="70">(L259*10^5)</f>
        <v>1296100</v>
      </c>
      <c r="N259" s="67">
        <f t="shared" si="60"/>
        <v>2.9169058000678225</v>
      </c>
      <c r="O259" s="67">
        <f t="shared" si="62"/>
        <v>291690.58000678226</v>
      </c>
      <c r="P259" s="67">
        <f t="shared" ref="P259:P322" si="71">Q259*10^-5</f>
        <v>12.697264255890635</v>
      </c>
      <c r="Q259" s="67">
        <f t="shared" si="61"/>
        <v>1269726.4255890634</v>
      </c>
      <c r="R259" s="67">
        <f t="shared" si="63"/>
        <v>1</v>
      </c>
      <c r="S259" s="67">
        <f t="shared" ref="S259:S322" si="72">IF(R259&lt;0,0,R259)</f>
        <v>1</v>
      </c>
      <c r="T259" s="67">
        <f t="shared" si="64"/>
        <v>0</v>
      </c>
      <c r="U259" s="67">
        <f t="shared" si="65"/>
        <v>0</v>
      </c>
      <c r="V259" s="67">
        <f t="shared" ref="V259:V322" si="73">(Q258*H258)/($B$24*$B$22)</f>
        <v>2000.5943723189994</v>
      </c>
      <c r="W259" s="67">
        <f t="shared" si="59"/>
        <v>4.7100174464990623</v>
      </c>
    </row>
    <row r="260" spans="6:23" ht="15" x14ac:dyDescent="0.25">
      <c r="F260" s="67">
        <v>78</v>
      </c>
      <c r="G260" s="67">
        <v>226.27</v>
      </c>
      <c r="H260" s="67">
        <f t="shared" si="66"/>
        <v>2.2626999999999999E-4</v>
      </c>
      <c r="I260" s="67">
        <f t="shared" si="67"/>
        <v>3.6299999999999955</v>
      </c>
      <c r="J260" s="67">
        <f t="shared" si="68"/>
        <v>-3.6300000000000178E-6</v>
      </c>
      <c r="K260" s="67">
        <f t="shared" si="69"/>
        <v>2.3546269768529489</v>
      </c>
      <c r="L260" s="67">
        <v>12.683</v>
      </c>
      <c r="M260" s="67">
        <f t="shared" si="70"/>
        <v>1268300</v>
      </c>
      <c r="N260" s="67">
        <f t="shared" si="60"/>
        <v>2.8575514044441968</v>
      </c>
      <c r="O260" s="67">
        <f t="shared" si="62"/>
        <v>285755.1404444197</v>
      </c>
      <c r="P260" s="67">
        <f t="shared" si="71"/>
        <v>12.428286986663583</v>
      </c>
      <c r="Q260" s="67">
        <f t="shared" si="61"/>
        <v>1242828.6986663581</v>
      </c>
      <c r="R260" s="67">
        <f t="shared" si="63"/>
        <v>1</v>
      </c>
      <c r="S260" s="67">
        <f t="shared" si="72"/>
        <v>1</v>
      </c>
      <c r="T260" s="67">
        <f t="shared" si="64"/>
        <v>0</v>
      </c>
      <c r="U260" s="67">
        <f t="shared" si="65"/>
        <v>0</v>
      </c>
      <c r="V260" s="67">
        <f t="shared" si="73"/>
        <v>1990.1794388499327</v>
      </c>
      <c r="W260" s="67">
        <f t="shared" ref="W260:W323" si="74">(Q259*I259)*10^-6</f>
        <v>4.5964096606324159</v>
      </c>
    </row>
    <row r="261" spans="6:23" ht="15" x14ac:dyDescent="0.25">
      <c r="F261" s="67">
        <v>79</v>
      </c>
      <c r="G261" s="67">
        <v>229.9</v>
      </c>
      <c r="H261" s="67">
        <f t="shared" si="66"/>
        <v>2.299E-4</v>
      </c>
      <c r="I261" s="67">
        <f t="shared" si="67"/>
        <v>3.6099999999999852</v>
      </c>
      <c r="J261" s="67">
        <f t="shared" si="68"/>
        <v>-3.6099999999999739E-6</v>
      </c>
      <c r="K261" s="67">
        <f t="shared" si="69"/>
        <v>2.3615389712692791</v>
      </c>
      <c r="L261" s="67">
        <v>12.422000000000001</v>
      </c>
      <c r="M261" s="67">
        <f t="shared" si="70"/>
        <v>1242200</v>
      </c>
      <c r="N261" s="67">
        <f t="shared" si="60"/>
        <v>2.8001631265139202</v>
      </c>
      <c r="O261" s="67">
        <f t="shared" si="62"/>
        <v>280016.31265139201</v>
      </c>
      <c r="P261" s="67">
        <f t="shared" si="71"/>
        <v>12.177727491054545</v>
      </c>
      <c r="Q261" s="67">
        <f t="shared" si="61"/>
        <v>1217772.7491054544</v>
      </c>
      <c r="R261" s="67">
        <f t="shared" si="63"/>
        <v>1</v>
      </c>
      <c r="S261" s="67">
        <f t="shared" si="72"/>
        <v>1</v>
      </c>
      <c r="T261" s="67">
        <f t="shared" si="64"/>
        <v>0</v>
      </c>
      <c r="U261" s="67">
        <f t="shared" si="65"/>
        <v>0</v>
      </c>
      <c r="V261" s="67">
        <f t="shared" si="73"/>
        <v>1979.6919969538901</v>
      </c>
      <c r="W261" s="67">
        <f t="shared" si="74"/>
        <v>4.511468176158874</v>
      </c>
    </row>
    <row r="262" spans="6:23" ht="15" x14ac:dyDescent="0.25">
      <c r="F262" s="67">
        <v>80</v>
      </c>
      <c r="G262" s="67">
        <v>233.51</v>
      </c>
      <c r="H262" s="67">
        <f t="shared" si="66"/>
        <v>2.3350999999999998E-4</v>
      </c>
      <c r="I262" s="67">
        <f t="shared" si="67"/>
        <v>3.6100000000000136</v>
      </c>
      <c r="J262" s="67">
        <f t="shared" si="68"/>
        <v>-3.6100000000000281E-6</v>
      </c>
      <c r="K262" s="67">
        <f t="shared" si="69"/>
        <v>2.3683054838392832</v>
      </c>
      <c r="L262" s="67">
        <v>12.17</v>
      </c>
      <c r="M262" s="67">
        <f t="shared" si="70"/>
        <v>1217000</v>
      </c>
      <c r="N262" s="67">
        <f t="shared" si="60"/>
        <v>2.7450992984371121</v>
      </c>
      <c r="O262" s="67">
        <f t="shared" si="62"/>
        <v>274509.9298437112</v>
      </c>
      <c r="P262" s="67">
        <f t="shared" si="71"/>
        <v>11.934318703433227</v>
      </c>
      <c r="Q262" s="67">
        <f t="shared" si="61"/>
        <v>1193431.8703433226</v>
      </c>
      <c r="R262" s="67">
        <f t="shared" si="63"/>
        <v>1</v>
      </c>
      <c r="S262" s="67">
        <f t="shared" si="72"/>
        <v>1</v>
      </c>
      <c r="T262" s="67">
        <f t="shared" si="64"/>
        <v>0</v>
      </c>
      <c r="U262" s="67">
        <f t="shared" si="65"/>
        <v>0</v>
      </c>
      <c r="V262" s="67">
        <f t="shared" si="73"/>
        <v>1970.9000476561212</v>
      </c>
      <c r="W262" s="67">
        <f t="shared" si="74"/>
        <v>4.3961596242706724</v>
      </c>
    </row>
    <row r="263" spans="6:23" ht="15" x14ac:dyDescent="0.25">
      <c r="F263" s="67">
        <v>81</v>
      </c>
      <c r="G263" s="67">
        <v>237.12</v>
      </c>
      <c r="H263" s="67">
        <f t="shared" si="66"/>
        <v>2.3712000000000001E-4</v>
      </c>
      <c r="I263" s="67">
        <f t="shared" si="67"/>
        <v>3.6099999999999852</v>
      </c>
      <c r="J263" s="67">
        <f t="shared" si="68"/>
        <v>-3.6099999999999739E-6</v>
      </c>
      <c r="K263" s="67">
        <f t="shared" si="69"/>
        <v>2.3749681862992342</v>
      </c>
      <c r="L263" s="67">
        <v>11.929</v>
      </c>
      <c r="M263" s="67">
        <f t="shared" si="70"/>
        <v>1192900</v>
      </c>
      <c r="N263" s="67">
        <f t="shared" si="60"/>
        <v>2.6919383648413691</v>
      </c>
      <c r="O263" s="67">
        <f t="shared" si="62"/>
        <v>269193.83648413693</v>
      </c>
      <c r="P263" s="67">
        <f t="shared" si="71"/>
        <v>11.701442948895249</v>
      </c>
      <c r="Q263" s="67">
        <f t="shared" si="61"/>
        <v>1170144.2948895248</v>
      </c>
      <c r="R263" s="67">
        <f t="shared" si="63"/>
        <v>1</v>
      </c>
      <c r="S263" s="67">
        <f t="shared" si="72"/>
        <v>1</v>
      </c>
      <c r="T263" s="67">
        <f t="shared" si="64"/>
        <v>0</v>
      </c>
      <c r="U263" s="67">
        <f t="shared" si="65"/>
        <v>0</v>
      </c>
      <c r="V263" s="67">
        <f t="shared" si="73"/>
        <v>1961.8350649015085</v>
      </c>
      <c r="W263" s="67">
        <f t="shared" si="74"/>
        <v>4.3082890519394113</v>
      </c>
    </row>
    <row r="264" spans="6:23" ht="15" x14ac:dyDescent="0.25">
      <c r="F264" s="67">
        <v>82</v>
      </c>
      <c r="G264" s="67">
        <v>240.73</v>
      </c>
      <c r="H264" s="67">
        <f t="shared" si="66"/>
        <v>2.4072999999999998E-4</v>
      </c>
      <c r="I264" s="67">
        <f t="shared" si="67"/>
        <v>3.5900000000000034</v>
      </c>
      <c r="J264" s="67">
        <f t="shared" si="68"/>
        <v>-3.5899999999999843E-6</v>
      </c>
      <c r="K264" s="67">
        <f t="shared" si="69"/>
        <v>2.3815302158362703</v>
      </c>
      <c r="L264" s="67">
        <v>11.691000000000001</v>
      </c>
      <c r="M264" s="67">
        <f t="shared" si="70"/>
        <v>1169100</v>
      </c>
      <c r="N264" s="67">
        <f t="shared" si="60"/>
        <v>2.6405870733618615</v>
      </c>
      <c r="O264" s="67">
        <f t="shared" si="62"/>
        <v>264058.70733618614</v>
      </c>
      <c r="P264" s="67">
        <f t="shared" si="71"/>
        <v>11.472468243422924</v>
      </c>
      <c r="Q264" s="67">
        <f t="shared" si="61"/>
        <v>1147246.8243422923</v>
      </c>
      <c r="R264" s="67">
        <f t="shared" si="63"/>
        <v>1</v>
      </c>
      <c r="S264" s="67">
        <f t="shared" si="72"/>
        <v>1</v>
      </c>
      <c r="T264" s="67">
        <f t="shared" si="64"/>
        <v>0</v>
      </c>
      <c r="U264" s="67">
        <f t="shared" si="65"/>
        <v>0</v>
      </c>
      <c r="V264" s="67">
        <f t="shared" si="73"/>
        <v>1953.2911538871531</v>
      </c>
      <c r="W264" s="67">
        <f t="shared" si="74"/>
        <v>4.2242209045511672</v>
      </c>
    </row>
    <row r="265" spans="6:23" ht="15" x14ac:dyDescent="0.25">
      <c r="F265" s="67">
        <v>83</v>
      </c>
      <c r="G265" s="67">
        <v>244.32</v>
      </c>
      <c r="H265" s="67">
        <f t="shared" si="66"/>
        <v>2.4431999999999996E-4</v>
      </c>
      <c r="I265" s="67">
        <f t="shared" si="67"/>
        <v>3.5800000000000125</v>
      </c>
      <c r="J265" s="67">
        <f t="shared" si="68"/>
        <v>-3.5800000000000437E-6</v>
      </c>
      <c r="K265" s="67">
        <f t="shared" si="69"/>
        <v>2.3879590197123459</v>
      </c>
      <c r="L265" s="67">
        <v>11.458</v>
      </c>
      <c r="M265" s="67">
        <f t="shared" si="70"/>
        <v>1145800</v>
      </c>
      <c r="N265" s="67">
        <f t="shared" si="60"/>
        <v>2.5912284101562766</v>
      </c>
      <c r="O265" s="67">
        <f t="shared" si="62"/>
        <v>259122.84101562767</v>
      </c>
      <c r="P265" s="67">
        <f t="shared" si="71"/>
        <v>11.247497146843305</v>
      </c>
      <c r="Q265" s="67">
        <f t="shared" si="61"/>
        <v>1124749.7146843304</v>
      </c>
      <c r="R265" s="67">
        <f t="shared" si="63"/>
        <v>1</v>
      </c>
      <c r="S265" s="67">
        <f t="shared" si="72"/>
        <v>1</v>
      </c>
      <c r="T265" s="67">
        <f t="shared" si="64"/>
        <v>0</v>
      </c>
      <c r="U265" s="67">
        <f t="shared" si="65"/>
        <v>0</v>
      </c>
      <c r="V265" s="67">
        <f t="shared" si="73"/>
        <v>1944.2247054155087</v>
      </c>
      <c r="W265" s="67">
        <f t="shared" si="74"/>
        <v>4.1186160993888326</v>
      </c>
    </row>
    <row r="266" spans="6:23" ht="15" x14ac:dyDescent="0.25">
      <c r="F266" s="67">
        <v>84</v>
      </c>
      <c r="G266" s="67">
        <v>247.9</v>
      </c>
      <c r="H266" s="67">
        <f t="shared" si="66"/>
        <v>2.4790000000000001E-4</v>
      </c>
      <c r="I266" s="67">
        <f t="shared" si="67"/>
        <v>3.5699999999999932</v>
      </c>
      <c r="J266" s="67">
        <f t="shared" si="68"/>
        <v>-3.5699999999999946E-6</v>
      </c>
      <c r="K266" s="67">
        <f t="shared" si="69"/>
        <v>2.3942765267678214</v>
      </c>
      <c r="L266" s="67">
        <v>11.23</v>
      </c>
      <c r="M266" s="67">
        <f t="shared" si="70"/>
        <v>1123000</v>
      </c>
      <c r="N266" s="67">
        <f t="shared" si="60"/>
        <v>2.5436231584964246</v>
      </c>
      <c r="O266" s="67">
        <f t="shared" si="62"/>
        <v>254362.31584964247</v>
      </c>
      <c r="P266" s="67">
        <f t="shared" si="71"/>
        <v>11.027176070754694</v>
      </c>
      <c r="Q266" s="67">
        <f t="shared" si="61"/>
        <v>1102717.6070754693</v>
      </c>
      <c r="R266" s="67">
        <f t="shared" si="63"/>
        <v>1</v>
      </c>
      <c r="S266" s="67">
        <f t="shared" si="72"/>
        <v>1</v>
      </c>
      <c r="T266" s="67">
        <f t="shared" si="64"/>
        <v>0</v>
      </c>
      <c r="U266" s="67">
        <f t="shared" si="65"/>
        <v>0</v>
      </c>
      <c r="V266" s="67">
        <f t="shared" si="73"/>
        <v>1934.5247428327104</v>
      </c>
      <c r="W266" s="67">
        <f t="shared" si="74"/>
        <v>4.0266039785699164</v>
      </c>
    </row>
    <row r="267" spans="6:23" ht="15" x14ac:dyDescent="0.25">
      <c r="F267" s="67">
        <v>85</v>
      </c>
      <c r="G267" s="67">
        <v>251.47</v>
      </c>
      <c r="H267" s="67">
        <f t="shared" si="66"/>
        <v>2.5147E-4</v>
      </c>
      <c r="I267" s="67">
        <f t="shared" si="67"/>
        <v>3.5600000000000023</v>
      </c>
      <c r="J267" s="67">
        <f t="shared" si="68"/>
        <v>-3.5599999999999998E-6</v>
      </c>
      <c r="K267" s="67">
        <f t="shared" si="69"/>
        <v>2.4004861817912042</v>
      </c>
      <c r="L267" s="67">
        <v>11.003</v>
      </c>
      <c r="M267" s="67">
        <f t="shared" si="70"/>
        <v>1100300</v>
      </c>
      <c r="N267" s="67">
        <f t="shared" si="60"/>
        <v>2.4976830299545192</v>
      </c>
      <c r="O267" s="67">
        <f t="shared" si="62"/>
        <v>249768.30299545193</v>
      </c>
      <c r="P267" s="67">
        <f t="shared" si="71"/>
        <v>10.807592366008937</v>
      </c>
      <c r="Q267" s="67">
        <f t="shared" si="61"/>
        <v>1080759.2366008935</v>
      </c>
      <c r="R267" s="67">
        <f t="shared" si="63"/>
        <v>1</v>
      </c>
      <c r="S267" s="67">
        <f t="shared" si="72"/>
        <v>1</v>
      </c>
      <c r="T267" s="67">
        <f t="shared" si="64"/>
        <v>0</v>
      </c>
      <c r="U267" s="67">
        <f t="shared" si="65"/>
        <v>0</v>
      </c>
      <c r="V267" s="67">
        <f t="shared" si="73"/>
        <v>1924.4215571130403</v>
      </c>
      <c r="W267" s="67">
        <f t="shared" si="74"/>
        <v>3.9367018572594179</v>
      </c>
    </row>
    <row r="268" spans="6:23" ht="15" x14ac:dyDescent="0.25">
      <c r="F268" s="67">
        <v>86</v>
      </c>
      <c r="G268" s="67">
        <v>255.03</v>
      </c>
      <c r="H268" s="67">
        <f t="shared" si="66"/>
        <v>2.5503E-4</v>
      </c>
      <c r="I268" s="67">
        <f t="shared" si="67"/>
        <v>3.539999999999992</v>
      </c>
      <c r="J268" s="67">
        <f t="shared" si="68"/>
        <v>-3.5399999999999559E-6</v>
      </c>
      <c r="K268" s="67">
        <f t="shared" si="69"/>
        <v>2.406591270897152</v>
      </c>
      <c r="L268" s="67">
        <v>10.782</v>
      </c>
      <c r="M268" s="67">
        <f t="shared" si="70"/>
        <v>1078200</v>
      </c>
      <c r="N268" s="67">
        <f t="shared" si="60"/>
        <v>2.453325460987597</v>
      </c>
      <c r="O268" s="67">
        <f t="shared" si="62"/>
        <v>245332.54609875969</v>
      </c>
      <c r="P268" s="67">
        <f t="shared" si="71"/>
        <v>10.594192776251997</v>
      </c>
      <c r="Q268" s="67">
        <f t="shared" si="61"/>
        <v>1059419.2776251996</v>
      </c>
      <c r="R268" s="67">
        <f t="shared" si="63"/>
        <v>1</v>
      </c>
      <c r="S268" s="67">
        <f t="shared" si="72"/>
        <v>1</v>
      </c>
      <c r="T268" s="67">
        <f t="shared" si="64"/>
        <v>0</v>
      </c>
      <c r="U268" s="67">
        <f t="shared" si="65"/>
        <v>0</v>
      </c>
      <c r="V268" s="67">
        <f t="shared" si="73"/>
        <v>1913.262304649928</v>
      </c>
      <c r="W268" s="67">
        <f t="shared" si="74"/>
        <v>3.847502882299183</v>
      </c>
    </row>
    <row r="269" spans="6:23" ht="15" x14ac:dyDescent="0.25">
      <c r="F269" s="67">
        <v>87</v>
      </c>
      <c r="G269" s="67">
        <v>258.57</v>
      </c>
      <c r="H269" s="67">
        <f t="shared" si="66"/>
        <v>2.5856999999999996E-4</v>
      </c>
      <c r="I269" s="67">
        <f t="shared" si="67"/>
        <v>3.5199999999999818</v>
      </c>
      <c r="J269" s="67">
        <f t="shared" si="68"/>
        <v>-3.5200000000000205E-6</v>
      </c>
      <c r="K269" s="67">
        <f t="shared" si="69"/>
        <v>2.4125781354312723</v>
      </c>
      <c r="L269" s="67">
        <v>10.555999999999999</v>
      </c>
      <c r="M269" s="67">
        <f t="shared" si="70"/>
        <v>1055600</v>
      </c>
      <c r="N269" s="67">
        <f t="shared" si="60"/>
        <v>2.4105919937479032</v>
      </c>
      <c r="O269" s="67">
        <f t="shared" si="62"/>
        <v>241059.19937479033</v>
      </c>
      <c r="P269" s="67">
        <f t="shared" si="71"/>
        <v>10.375617216284967</v>
      </c>
      <c r="Q269" s="67">
        <f t="shared" si="61"/>
        <v>1037561.7216284965</v>
      </c>
      <c r="R269" s="67">
        <f t="shared" si="63"/>
        <v>1</v>
      </c>
      <c r="S269" s="67">
        <f t="shared" si="72"/>
        <v>1</v>
      </c>
      <c r="T269" s="67">
        <f t="shared" si="64"/>
        <v>0</v>
      </c>
      <c r="U269" s="67">
        <f t="shared" si="65"/>
        <v>0</v>
      </c>
      <c r="V269" s="67">
        <f t="shared" si="73"/>
        <v>1902.0350669493951</v>
      </c>
      <c r="W269" s="67">
        <f t="shared" si="74"/>
        <v>3.7503442427931981</v>
      </c>
    </row>
    <row r="270" spans="6:23" ht="15" x14ac:dyDescent="0.25">
      <c r="F270" s="67">
        <v>88</v>
      </c>
      <c r="G270" s="67">
        <v>262.08999999999997</v>
      </c>
      <c r="H270" s="67">
        <f t="shared" si="66"/>
        <v>2.6208999999999998E-4</v>
      </c>
      <c r="I270" s="67">
        <f t="shared" si="67"/>
        <v>3.5100000000000477</v>
      </c>
      <c r="J270" s="67">
        <f t="shared" si="68"/>
        <v>-3.5100000000000257E-6</v>
      </c>
      <c r="K270" s="67">
        <f t="shared" si="69"/>
        <v>2.4184504508295834</v>
      </c>
      <c r="L270" s="67">
        <v>10.343</v>
      </c>
      <c r="M270" s="67">
        <f t="shared" si="70"/>
        <v>1034300</v>
      </c>
      <c r="N270" s="67">
        <f t="shared" si="60"/>
        <v>2.3693993739834642</v>
      </c>
      <c r="O270" s="67">
        <f t="shared" si="62"/>
        <v>236939.93739834643</v>
      </c>
      <c r="P270" s="67">
        <f t="shared" si="71"/>
        <v>10.169083013637763</v>
      </c>
      <c r="Q270" s="67">
        <f t="shared" si="61"/>
        <v>1016908.3013637762</v>
      </c>
      <c r="R270" s="67">
        <f t="shared" si="63"/>
        <v>1</v>
      </c>
      <c r="S270" s="67">
        <f t="shared" si="72"/>
        <v>1</v>
      </c>
      <c r="T270" s="67">
        <f t="shared" si="64"/>
        <v>0</v>
      </c>
      <c r="U270" s="67">
        <f t="shared" si="65"/>
        <v>0</v>
      </c>
      <c r="V270" s="67">
        <f t="shared" si="73"/>
        <v>1888.6498736669712</v>
      </c>
      <c r="W270" s="67">
        <f t="shared" si="74"/>
        <v>3.6522172601322889</v>
      </c>
    </row>
    <row r="271" spans="6:23" ht="15" x14ac:dyDescent="0.25">
      <c r="F271" s="67">
        <v>89</v>
      </c>
      <c r="G271" s="67">
        <v>265.60000000000002</v>
      </c>
      <c r="H271" s="67">
        <f t="shared" si="66"/>
        <v>2.656E-4</v>
      </c>
      <c r="I271" s="67">
        <f t="shared" si="67"/>
        <v>3.4899999999999523</v>
      </c>
      <c r="J271" s="67">
        <f t="shared" si="68"/>
        <v>-3.4899999999999818E-6</v>
      </c>
      <c r="K271" s="67">
        <f t="shared" si="69"/>
        <v>2.42422807069598</v>
      </c>
      <c r="L271" s="67">
        <v>10.141</v>
      </c>
      <c r="M271" s="67">
        <f t="shared" si="70"/>
        <v>1014100</v>
      </c>
      <c r="N271" s="67">
        <f t="shared" si="60"/>
        <v>2.3295580514840175</v>
      </c>
      <c r="O271" s="67">
        <f t="shared" si="62"/>
        <v>232955.80514840176</v>
      </c>
      <c r="P271" s="67">
        <f t="shared" si="71"/>
        <v>9.9736445501235416</v>
      </c>
      <c r="Q271" s="67">
        <f t="shared" si="61"/>
        <v>997364.45501235407</v>
      </c>
      <c r="R271" s="67">
        <f t="shared" si="63"/>
        <v>1</v>
      </c>
      <c r="S271" s="67">
        <f t="shared" si="72"/>
        <v>1</v>
      </c>
      <c r="T271" s="67">
        <f t="shared" si="64"/>
        <v>0</v>
      </c>
      <c r="U271" s="67">
        <f t="shared" si="65"/>
        <v>0</v>
      </c>
      <c r="V271" s="67">
        <f t="shared" si="73"/>
        <v>1876.2539556634724</v>
      </c>
      <c r="W271" s="67">
        <f t="shared" si="74"/>
        <v>3.569348137786903</v>
      </c>
    </row>
    <row r="272" spans="6:23" ht="15" x14ac:dyDescent="0.25">
      <c r="F272" s="67">
        <v>90</v>
      </c>
      <c r="G272" s="67">
        <v>269.08999999999997</v>
      </c>
      <c r="H272" s="67">
        <f t="shared" si="66"/>
        <v>2.6908999999999999E-4</v>
      </c>
      <c r="I272" s="67">
        <f t="shared" si="67"/>
        <v>3.4800000000000182</v>
      </c>
      <c r="J272" s="67">
        <f t="shared" si="68"/>
        <v>-3.479999999999987E-6</v>
      </c>
      <c r="K272" s="67">
        <f t="shared" si="69"/>
        <v>2.4298975586871476</v>
      </c>
      <c r="L272" s="67">
        <v>9.9529999999999994</v>
      </c>
      <c r="M272" s="67">
        <f t="shared" si="70"/>
        <v>995299.99999999988</v>
      </c>
      <c r="N272" s="67">
        <f t="shared" si="60"/>
        <v>2.2911136933616003</v>
      </c>
      <c r="O272" s="67">
        <f t="shared" si="62"/>
        <v>229111.36933616005</v>
      </c>
      <c r="P272" s="67">
        <f t="shared" si="71"/>
        <v>9.7913042647242197</v>
      </c>
      <c r="Q272" s="67">
        <f t="shared" si="61"/>
        <v>979130.42647242197</v>
      </c>
      <c r="R272" s="67">
        <f t="shared" si="63"/>
        <v>1</v>
      </c>
      <c r="S272" s="67">
        <f t="shared" si="72"/>
        <v>1</v>
      </c>
      <c r="T272" s="67">
        <f t="shared" si="64"/>
        <v>0</v>
      </c>
      <c r="U272" s="67">
        <f t="shared" si="65"/>
        <v>0</v>
      </c>
      <c r="V272" s="67">
        <f t="shared" si="73"/>
        <v>1864.8389626959581</v>
      </c>
      <c r="W272" s="67">
        <f t="shared" si="74"/>
        <v>3.4808019479930681</v>
      </c>
    </row>
    <row r="273" spans="6:23" ht="15" x14ac:dyDescent="0.25">
      <c r="F273" s="67">
        <v>91</v>
      </c>
      <c r="G273" s="67">
        <v>272.57</v>
      </c>
      <c r="H273" s="67">
        <f t="shared" si="66"/>
        <v>2.7256999999999997E-4</v>
      </c>
      <c r="I273" s="67">
        <f t="shared" si="67"/>
        <v>3.4499999999999886</v>
      </c>
      <c r="J273" s="67">
        <f t="shared" si="68"/>
        <v>-3.4500000000000025E-6</v>
      </c>
      <c r="K273" s="67">
        <f t="shared" si="69"/>
        <v>2.4354780541713246</v>
      </c>
      <c r="L273" s="67">
        <v>9.7789999999999999</v>
      </c>
      <c r="M273" s="67">
        <f t="shared" si="70"/>
        <v>977900</v>
      </c>
      <c r="N273" s="67">
        <f t="shared" si="60"/>
        <v>2.253892422061639</v>
      </c>
      <c r="O273" s="67">
        <f t="shared" si="62"/>
        <v>225389.24220616391</v>
      </c>
      <c r="P273" s="67">
        <f t="shared" si="71"/>
        <v>9.6234634396977228</v>
      </c>
      <c r="Q273" s="67">
        <f t="shared" si="61"/>
        <v>962346.34396977222</v>
      </c>
      <c r="R273" s="67">
        <f t="shared" si="63"/>
        <v>1</v>
      </c>
      <c r="S273" s="67">
        <f t="shared" si="72"/>
        <v>1</v>
      </c>
      <c r="T273" s="67">
        <f t="shared" si="64"/>
        <v>0</v>
      </c>
      <c r="U273" s="67">
        <f t="shared" si="65"/>
        <v>0</v>
      </c>
      <c r="V273" s="67">
        <f t="shared" si="73"/>
        <v>1854.8016884097108</v>
      </c>
      <c r="W273" s="67">
        <f t="shared" si="74"/>
        <v>3.4073738841240462</v>
      </c>
    </row>
    <row r="274" spans="6:23" ht="15" x14ac:dyDescent="0.25">
      <c r="F274" s="67">
        <v>92</v>
      </c>
      <c r="G274" s="67">
        <v>276.02</v>
      </c>
      <c r="H274" s="67">
        <f t="shared" si="66"/>
        <v>2.7601999999999998E-4</v>
      </c>
      <c r="I274" s="67">
        <f t="shared" si="67"/>
        <v>3.4300000000000068</v>
      </c>
      <c r="J274" s="67">
        <f t="shared" si="68"/>
        <v>-3.4300000000000129E-6</v>
      </c>
      <c r="K274" s="67">
        <f t="shared" si="69"/>
        <v>2.4409405515396636</v>
      </c>
      <c r="L274" s="67">
        <v>9.6050000000000004</v>
      </c>
      <c r="M274" s="67">
        <f t="shared" si="70"/>
        <v>960500</v>
      </c>
      <c r="N274" s="67">
        <f t="shared" si="60"/>
        <v>2.2180439023133176</v>
      </c>
      <c r="O274" s="67">
        <f t="shared" si="62"/>
        <v>221804.39023133175</v>
      </c>
      <c r="P274" s="67">
        <f t="shared" si="71"/>
        <v>9.4549761175189087</v>
      </c>
      <c r="Q274" s="67">
        <f t="shared" si="61"/>
        <v>945497.61175189086</v>
      </c>
      <c r="R274" s="67">
        <f t="shared" si="63"/>
        <v>1</v>
      </c>
      <c r="S274" s="67">
        <f t="shared" si="72"/>
        <v>1</v>
      </c>
      <c r="T274" s="67">
        <f t="shared" si="64"/>
        <v>0</v>
      </c>
      <c r="U274" s="67">
        <f t="shared" si="65"/>
        <v>0</v>
      </c>
      <c r="V274" s="67">
        <f t="shared" si="73"/>
        <v>1846.5829968357625</v>
      </c>
      <c r="W274" s="67">
        <f t="shared" si="74"/>
        <v>3.3200948866957027</v>
      </c>
    </row>
    <row r="275" spans="6:23" ht="15" x14ac:dyDescent="0.25">
      <c r="F275" s="67">
        <v>93</v>
      </c>
      <c r="G275" s="67">
        <v>279.45</v>
      </c>
      <c r="H275" s="67">
        <f t="shared" si="66"/>
        <v>2.7944999999999999E-4</v>
      </c>
      <c r="I275" s="67">
        <f t="shared" si="67"/>
        <v>3.410000000000025</v>
      </c>
      <c r="J275" s="67">
        <f t="shared" si="68"/>
        <v>-3.4100000000000233E-6</v>
      </c>
      <c r="K275" s="67">
        <f t="shared" si="69"/>
        <v>2.4463041139519239</v>
      </c>
      <c r="L275" s="67">
        <v>9.4440000000000008</v>
      </c>
      <c r="M275" s="67">
        <f t="shared" si="70"/>
        <v>944400.00000000012</v>
      </c>
      <c r="N275" s="67">
        <f t="shared" si="60"/>
        <v>2.1833994923457429</v>
      </c>
      <c r="O275" s="67">
        <f t="shared" si="62"/>
        <v>218339.94923457431</v>
      </c>
      <c r="P275" s="67">
        <f t="shared" si="71"/>
        <v>9.2991144782893507</v>
      </c>
      <c r="Q275" s="67">
        <f t="shared" si="61"/>
        <v>929911.44782893499</v>
      </c>
      <c r="R275" s="67">
        <f t="shared" si="63"/>
        <v>1</v>
      </c>
      <c r="S275" s="67">
        <f t="shared" si="72"/>
        <v>1</v>
      </c>
      <c r="T275" s="67">
        <f t="shared" si="64"/>
        <v>0</v>
      </c>
      <c r="U275" s="67">
        <f t="shared" si="65"/>
        <v>0</v>
      </c>
      <c r="V275" s="67">
        <f t="shared" si="73"/>
        <v>1837.216618338233</v>
      </c>
      <c r="W275" s="67">
        <f t="shared" si="74"/>
        <v>3.2430568083089919</v>
      </c>
    </row>
    <row r="276" spans="6:23" ht="15" x14ac:dyDescent="0.25">
      <c r="F276" s="67">
        <v>94</v>
      </c>
      <c r="G276" s="67">
        <v>282.86</v>
      </c>
      <c r="H276" s="67">
        <f t="shared" si="66"/>
        <v>2.8286000000000001E-4</v>
      </c>
      <c r="I276" s="67">
        <f t="shared" si="67"/>
        <v>3.3799999999999955</v>
      </c>
      <c r="J276" s="67">
        <f t="shared" si="68"/>
        <v>-3.3799999999999846E-6</v>
      </c>
      <c r="K276" s="67">
        <f t="shared" si="69"/>
        <v>2.4515715370380673</v>
      </c>
      <c r="L276" s="67">
        <v>9.2870000000000008</v>
      </c>
      <c r="M276" s="67">
        <f t="shared" si="70"/>
        <v>928700.00000000012</v>
      </c>
      <c r="N276" s="67">
        <f t="shared" si="60"/>
        <v>2.1499027775478519</v>
      </c>
      <c r="O276" s="67">
        <f t="shared" si="62"/>
        <v>214990.27775478517</v>
      </c>
      <c r="P276" s="67">
        <f t="shared" si="71"/>
        <v>9.1474393946435715</v>
      </c>
      <c r="Q276" s="67">
        <f t="shared" si="61"/>
        <v>914743.9394643571</v>
      </c>
      <c r="R276" s="67">
        <f t="shared" si="63"/>
        <v>1</v>
      </c>
      <c r="S276" s="67">
        <f t="shared" si="72"/>
        <v>1</v>
      </c>
      <c r="T276" s="67">
        <f t="shared" si="64"/>
        <v>0</v>
      </c>
      <c r="U276" s="67">
        <f t="shared" si="65"/>
        <v>0</v>
      </c>
      <c r="V276" s="67">
        <f t="shared" si="73"/>
        <v>1829.3848810871129</v>
      </c>
      <c r="W276" s="67">
        <f t="shared" si="74"/>
        <v>3.1709980370966915</v>
      </c>
    </row>
    <row r="277" spans="6:23" ht="15" x14ac:dyDescent="0.25">
      <c r="F277" s="67">
        <v>95</v>
      </c>
      <c r="G277" s="67">
        <v>286.24</v>
      </c>
      <c r="H277" s="67">
        <f t="shared" si="66"/>
        <v>2.8624E-4</v>
      </c>
      <c r="I277" s="67">
        <f t="shared" si="67"/>
        <v>3.3700000000000045</v>
      </c>
      <c r="J277" s="67">
        <f t="shared" si="68"/>
        <v>-3.3699999999999898E-6</v>
      </c>
      <c r="K277" s="67">
        <f t="shared" si="69"/>
        <v>2.4567303232232978</v>
      </c>
      <c r="L277" s="67">
        <v>9.1329999999999991</v>
      </c>
      <c r="M277" s="67">
        <f t="shared" si="70"/>
        <v>913299.99999999988</v>
      </c>
      <c r="N277" s="67">
        <f t="shared" si="60"/>
        <v>2.1175950642828525</v>
      </c>
      <c r="O277" s="67">
        <f t="shared" si="62"/>
        <v>211759.50642828524</v>
      </c>
      <c r="P277" s="67">
        <f t="shared" si="71"/>
        <v>8.997748790333441</v>
      </c>
      <c r="Q277" s="67">
        <f t="shared" si="61"/>
        <v>899774.8790333441</v>
      </c>
      <c r="R277" s="67">
        <f t="shared" si="63"/>
        <v>1</v>
      </c>
      <c r="S277" s="67">
        <f t="shared" si="72"/>
        <v>1</v>
      </c>
      <c r="T277" s="67">
        <f t="shared" si="64"/>
        <v>0</v>
      </c>
      <c r="U277" s="67">
        <f t="shared" si="65"/>
        <v>0</v>
      </c>
      <c r="V277" s="67">
        <f t="shared" si="73"/>
        <v>1821.5053670773555</v>
      </c>
      <c r="W277" s="67">
        <f t="shared" si="74"/>
        <v>3.091834515389523</v>
      </c>
    </row>
    <row r="278" spans="6:23" ht="15" x14ac:dyDescent="0.25">
      <c r="F278" s="67">
        <v>96</v>
      </c>
      <c r="G278" s="67">
        <v>289.61</v>
      </c>
      <c r="H278" s="67">
        <f t="shared" si="66"/>
        <v>2.8960999999999999E-4</v>
      </c>
      <c r="I278" s="67">
        <f t="shared" si="67"/>
        <v>3.339999999999975</v>
      </c>
      <c r="J278" s="67">
        <f t="shared" si="68"/>
        <v>-3.3400000000000053E-6</v>
      </c>
      <c r="K278" s="67">
        <f t="shared" si="69"/>
        <v>2.4618135536226196</v>
      </c>
      <c r="L278" s="67">
        <v>8.9879999999999995</v>
      </c>
      <c r="M278" s="67">
        <f t="shared" si="70"/>
        <v>898800</v>
      </c>
      <c r="N278" s="67">
        <f t="shared" si="60"/>
        <v>2.0862354569218331</v>
      </c>
      <c r="O278" s="67">
        <f t="shared" si="62"/>
        <v>208623.54569218331</v>
      </c>
      <c r="P278" s="67">
        <f t="shared" si="71"/>
        <v>8.8575808081317557</v>
      </c>
      <c r="Q278" s="67">
        <f t="shared" si="61"/>
        <v>885758.08081317553</v>
      </c>
      <c r="R278" s="67">
        <f t="shared" si="63"/>
        <v>1</v>
      </c>
      <c r="S278" s="67">
        <f t="shared" si="72"/>
        <v>1</v>
      </c>
      <c r="T278" s="67">
        <f t="shared" si="64"/>
        <v>0</v>
      </c>
      <c r="U278" s="67">
        <f t="shared" si="65"/>
        <v>0</v>
      </c>
      <c r="V278" s="67">
        <f t="shared" si="73"/>
        <v>1813.1075421361372</v>
      </c>
      <c r="W278" s="67">
        <f t="shared" si="74"/>
        <v>3.032241342342374</v>
      </c>
    </row>
    <row r="279" spans="6:23" ht="15" x14ac:dyDescent="0.25">
      <c r="F279" s="67">
        <v>97</v>
      </c>
      <c r="G279" s="67">
        <v>292.95</v>
      </c>
      <c r="H279" s="67">
        <f t="shared" si="66"/>
        <v>2.9294999999999999E-4</v>
      </c>
      <c r="I279" s="67">
        <f t="shared" si="67"/>
        <v>3.3100000000000023</v>
      </c>
      <c r="J279" s="67">
        <f t="shared" si="68"/>
        <v>-3.3099999999999666E-6</v>
      </c>
      <c r="K279" s="67">
        <f t="shared" si="69"/>
        <v>2.4667935023435357</v>
      </c>
      <c r="L279" s="67">
        <v>8.8350000000000009</v>
      </c>
      <c r="M279" s="67">
        <f t="shared" si="70"/>
        <v>883500.00000000012</v>
      </c>
      <c r="N279" s="67">
        <f t="shared" si="60"/>
        <v>2.0559634117128187</v>
      </c>
      <c r="O279" s="67">
        <f t="shared" si="62"/>
        <v>205596.34117128188</v>
      </c>
      <c r="P279" s="67">
        <f t="shared" si="71"/>
        <v>8.7093678648550288</v>
      </c>
      <c r="Q279" s="67">
        <f t="shared" si="61"/>
        <v>870936.78648550285</v>
      </c>
      <c r="R279" s="67">
        <f t="shared" si="63"/>
        <v>1</v>
      </c>
      <c r="S279" s="67">
        <f t="shared" si="72"/>
        <v>1</v>
      </c>
      <c r="T279" s="67">
        <f t="shared" si="64"/>
        <v>0</v>
      </c>
      <c r="U279" s="67">
        <f t="shared" si="65"/>
        <v>0</v>
      </c>
      <c r="V279" s="67">
        <f t="shared" si="73"/>
        <v>1805.8765316058132</v>
      </c>
      <c r="W279" s="67">
        <f t="shared" si="74"/>
        <v>2.9584319899159839</v>
      </c>
    </row>
    <row r="280" spans="6:23" ht="15" x14ac:dyDescent="0.25">
      <c r="F280" s="67">
        <v>98</v>
      </c>
      <c r="G280" s="67">
        <v>296.26</v>
      </c>
      <c r="H280" s="67">
        <f t="shared" si="66"/>
        <v>2.9625999999999996E-4</v>
      </c>
      <c r="I280" s="67">
        <f t="shared" si="67"/>
        <v>3.2800000000000296</v>
      </c>
      <c r="J280" s="67">
        <f t="shared" si="68"/>
        <v>-3.2800000000000364E-6</v>
      </c>
      <c r="K280" s="67">
        <f t="shared" si="69"/>
        <v>2.4716730185000912</v>
      </c>
      <c r="L280" s="67">
        <v>8.6809999999999992</v>
      </c>
      <c r="M280" s="67">
        <f t="shared" si="70"/>
        <v>868099.99999999988</v>
      </c>
      <c r="N280" s="67">
        <f t="shared" si="60"/>
        <v>2.0267279761504611</v>
      </c>
      <c r="O280" s="67">
        <f t="shared" si="62"/>
        <v>202672.79761504612</v>
      </c>
      <c r="P280" s="67">
        <f t="shared" si="71"/>
        <v>8.5600122640325385</v>
      </c>
      <c r="Q280" s="67">
        <f t="shared" si="61"/>
        <v>856001.22640325374</v>
      </c>
      <c r="R280" s="67">
        <f t="shared" si="63"/>
        <v>1</v>
      </c>
      <c r="S280" s="67">
        <f t="shared" si="72"/>
        <v>1</v>
      </c>
      <c r="T280" s="67">
        <f t="shared" si="64"/>
        <v>0</v>
      </c>
      <c r="U280" s="67">
        <f t="shared" si="65"/>
        <v>0</v>
      </c>
      <c r="V280" s="67">
        <f t="shared" si="73"/>
        <v>1796.1372275302251</v>
      </c>
      <c r="W280" s="67">
        <f t="shared" si="74"/>
        <v>2.8828007632670163</v>
      </c>
    </row>
    <row r="281" spans="6:23" ht="15" x14ac:dyDescent="0.25">
      <c r="F281" s="67">
        <v>99</v>
      </c>
      <c r="G281" s="67">
        <v>299.54000000000002</v>
      </c>
      <c r="H281" s="67">
        <f t="shared" si="66"/>
        <v>2.9954E-4</v>
      </c>
      <c r="I281" s="67">
        <f t="shared" si="67"/>
        <v>3.2599999999999909</v>
      </c>
      <c r="J281" s="67">
        <f t="shared" si="68"/>
        <v>-3.2599999999999925E-6</v>
      </c>
      <c r="K281" s="67">
        <f t="shared" si="69"/>
        <v>2.4764548254543031</v>
      </c>
      <c r="L281" s="67">
        <v>8.532</v>
      </c>
      <c r="M281" s="67">
        <f t="shared" si="70"/>
        <v>853200</v>
      </c>
      <c r="N281" s="67">
        <f t="shared" si="60"/>
        <v>1.9984813191689659</v>
      </c>
      <c r="O281" s="67">
        <f t="shared" si="62"/>
        <v>199848.13191689659</v>
      </c>
      <c r="P281" s="67">
        <f t="shared" si="71"/>
        <v>8.4150833944067092</v>
      </c>
      <c r="Q281" s="67">
        <f t="shared" si="61"/>
        <v>841508.3394406708</v>
      </c>
      <c r="R281" s="67">
        <f t="shared" si="63"/>
        <v>1</v>
      </c>
      <c r="S281" s="67">
        <f t="shared" si="72"/>
        <v>1</v>
      </c>
      <c r="T281" s="67">
        <f t="shared" si="64"/>
        <v>0</v>
      </c>
      <c r="U281" s="67">
        <f t="shared" si="65"/>
        <v>0</v>
      </c>
      <c r="V281" s="67">
        <f t="shared" si="73"/>
        <v>1785.281821321583</v>
      </c>
      <c r="W281" s="67">
        <f t="shared" si="74"/>
        <v>2.8076840226026971</v>
      </c>
    </row>
    <row r="282" spans="6:23" ht="15" x14ac:dyDescent="0.25">
      <c r="F282" s="67">
        <v>100</v>
      </c>
      <c r="G282" s="67">
        <v>302.8</v>
      </c>
      <c r="H282" s="67">
        <f t="shared" si="66"/>
        <v>3.0279999999999999E-4</v>
      </c>
      <c r="I282" s="67">
        <f t="shared" si="67"/>
        <v>3.2299999999999613</v>
      </c>
      <c r="J282" s="67">
        <f t="shared" si="68"/>
        <v>-3.2299999999999538E-6</v>
      </c>
      <c r="K282" s="67">
        <f t="shared" si="69"/>
        <v>2.4811558708280352</v>
      </c>
      <c r="L282" s="67">
        <v>8.4019999999999992</v>
      </c>
      <c r="M282" s="67">
        <f t="shared" si="70"/>
        <v>840199.99999999988</v>
      </c>
      <c r="N282" s="67">
        <f t="shared" si="60"/>
        <v>1.9710955183978875</v>
      </c>
      <c r="O282" s="67">
        <f t="shared" si="62"/>
        <v>197109.55183978876</v>
      </c>
      <c r="P282" s="67">
        <f t="shared" si="71"/>
        <v>8.2891250608430429</v>
      </c>
      <c r="Q282" s="67">
        <f t="shared" si="61"/>
        <v>828912.5060843043</v>
      </c>
      <c r="R282" s="67">
        <f t="shared" si="63"/>
        <v>1</v>
      </c>
      <c r="S282" s="67">
        <f t="shared" si="72"/>
        <v>1</v>
      </c>
      <c r="T282" s="67">
        <f t="shared" si="64"/>
        <v>0</v>
      </c>
      <c r="U282" s="67">
        <f t="shared" si="65"/>
        <v>0</v>
      </c>
      <c r="V282" s="67">
        <f t="shared" si="73"/>
        <v>1774.4862035012998</v>
      </c>
      <c r="W282" s="67">
        <f t="shared" si="74"/>
        <v>2.7433171865765793</v>
      </c>
    </row>
    <row r="283" spans="6:23" ht="15" x14ac:dyDescent="0.25">
      <c r="F283" s="67">
        <v>101</v>
      </c>
      <c r="G283" s="67">
        <v>306.02999999999997</v>
      </c>
      <c r="H283" s="67">
        <f t="shared" si="66"/>
        <v>3.0602999999999994E-4</v>
      </c>
      <c r="I283" s="67">
        <f t="shared" si="67"/>
        <v>3.2000000000000455</v>
      </c>
      <c r="J283" s="67">
        <f t="shared" si="68"/>
        <v>-3.2000000000000778E-6</v>
      </c>
      <c r="K283" s="67">
        <f t="shared" si="69"/>
        <v>2.4857640022849474</v>
      </c>
      <c r="L283" s="67">
        <v>8.298</v>
      </c>
      <c r="M283" s="67">
        <f t="shared" si="70"/>
        <v>829800</v>
      </c>
      <c r="N283" s="67">
        <f t="shared" si="60"/>
        <v>1.9446152414743323</v>
      </c>
      <c r="O283" s="67">
        <f t="shared" si="62"/>
        <v>194461.52414743323</v>
      </c>
      <c r="P283" s="67">
        <f t="shared" si="71"/>
        <v>8.1886973974532857</v>
      </c>
      <c r="Q283" s="67">
        <f t="shared" si="61"/>
        <v>818869.73974532855</v>
      </c>
      <c r="R283" s="67">
        <f t="shared" si="63"/>
        <v>1</v>
      </c>
      <c r="S283" s="67">
        <f t="shared" si="72"/>
        <v>1</v>
      </c>
      <c r="T283" s="67">
        <f t="shared" si="64"/>
        <v>0</v>
      </c>
      <c r="U283" s="67">
        <f t="shared" si="65"/>
        <v>0</v>
      </c>
      <c r="V283" s="67">
        <f t="shared" si="73"/>
        <v>1766.9486978972043</v>
      </c>
      <c r="W283" s="67">
        <f t="shared" si="74"/>
        <v>2.6773873946522704</v>
      </c>
    </row>
    <row r="284" spans="6:23" ht="15" x14ac:dyDescent="0.25">
      <c r="F284" s="67">
        <v>102</v>
      </c>
      <c r="G284" s="67">
        <v>309.23</v>
      </c>
      <c r="H284" s="67">
        <f t="shared" si="66"/>
        <v>3.0923000000000002E-4</v>
      </c>
      <c r="I284" s="67">
        <f t="shared" si="67"/>
        <v>3.1699999999999591</v>
      </c>
      <c r="J284" s="67">
        <f t="shared" si="68"/>
        <v>-3.1699999999999307E-6</v>
      </c>
      <c r="K284" s="67">
        <f t="shared" si="69"/>
        <v>2.4902816204417575</v>
      </c>
      <c r="L284" s="67">
        <v>8.1890000000000001</v>
      </c>
      <c r="M284" s="67">
        <f t="shared" si="70"/>
        <v>818900</v>
      </c>
      <c r="N284" s="67">
        <f t="shared" si="60"/>
        <v>1.9190004539538275</v>
      </c>
      <c r="O284" s="67">
        <f t="shared" si="62"/>
        <v>191900.04539538274</v>
      </c>
      <c r="P284" s="67">
        <f t="shared" si="71"/>
        <v>8.0832257654019042</v>
      </c>
      <c r="Q284" s="67">
        <f t="shared" si="61"/>
        <v>808322.57654019038</v>
      </c>
      <c r="R284" s="67">
        <f t="shared" si="63"/>
        <v>1</v>
      </c>
      <c r="S284" s="67">
        <f t="shared" si="72"/>
        <v>1</v>
      </c>
      <c r="T284" s="67">
        <f t="shared" si="64"/>
        <v>0</v>
      </c>
      <c r="U284" s="67">
        <f t="shared" si="65"/>
        <v>0</v>
      </c>
      <c r="V284" s="67">
        <f t="shared" si="73"/>
        <v>1764.1609404227133</v>
      </c>
      <c r="W284" s="67">
        <f t="shared" si="74"/>
        <v>2.6203831671850883</v>
      </c>
    </row>
    <row r="285" spans="6:23" ht="15" x14ac:dyDescent="0.25">
      <c r="F285" s="67">
        <v>103</v>
      </c>
      <c r="G285" s="67">
        <v>312.39999999999998</v>
      </c>
      <c r="H285" s="67">
        <f t="shared" si="66"/>
        <v>3.1239999999999995E-4</v>
      </c>
      <c r="I285" s="67">
        <f t="shared" si="67"/>
        <v>3.1400000000000432</v>
      </c>
      <c r="J285" s="67">
        <f t="shared" si="68"/>
        <v>-3.1400000000000546E-6</v>
      </c>
      <c r="K285" s="67">
        <f t="shared" si="69"/>
        <v>2.4947110252052629</v>
      </c>
      <c r="L285" s="67">
        <v>8.0779999999999994</v>
      </c>
      <c r="M285" s="67">
        <f t="shared" si="70"/>
        <v>807799.99999999988</v>
      </c>
      <c r="N285" s="67">
        <f t="shared" si="60"/>
        <v>1.8942134464791214</v>
      </c>
      <c r="O285" s="67">
        <f t="shared" si="62"/>
        <v>189421.34464791213</v>
      </c>
      <c r="P285" s="67">
        <f t="shared" si="71"/>
        <v>7.9756726736071526</v>
      </c>
      <c r="Q285" s="67">
        <f t="shared" si="61"/>
        <v>797567.2673607152</v>
      </c>
      <c r="R285" s="67">
        <f t="shared" si="63"/>
        <v>1</v>
      </c>
      <c r="S285" s="67">
        <f t="shared" si="72"/>
        <v>1</v>
      </c>
      <c r="T285" s="67">
        <f t="shared" si="64"/>
        <v>0</v>
      </c>
      <c r="U285" s="67">
        <f t="shared" si="65"/>
        <v>0</v>
      </c>
      <c r="V285" s="67">
        <f t="shared" si="73"/>
        <v>1759.6476210331371</v>
      </c>
      <c r="W285" s="67">
        <f t="shared" si="74"/>
        <v>2.5623825676323704</v>
      </c>
    </row>
    <row r="286" spans="6:23" ht="15" x14ac:dyDescent="0.25">
      <c r="F286" s="67">
        <v>104</v>
      </c>
      <c r="G286" s="67">
        <v>315.54000000000002</v>
      </c>
      <c r="H286" s="67">
        <f t="shared" si="66"/>
        <v>3.1554E-4</v>
      </c>
      <c r="I286" s="67">
        <f t="shared" si="67"/>
        <v>3.1099999999999568</v>
      </c>
      <c r="J286" s="67">
        <f t="shared" si="68"/>
        <v>-3.1099999999999618E-6</v>
      </c>
      <c r="K286" s="67">
        <f t="shared" si="69"/>
        <v>2.4990544211971009</v>
      </c>
      <c r="L286" s="67">
        <v>7.9779999999999998</v>
      </c>
      <c r="M286" s="67">
        <f t="shared" si="70"/>
        <v>797800</v>
      </c>
      <c r="N286" s="67">
        <f t="shared" si="60"/>
        <v>1.8702186708421336</v>
      </c>
      <c r="O286" s="67">
        <f t="shared" si="62"/>
        <v>187021.86708421336</v>
      </c>
      <c r="P286" s="67">
        <f t="shared" si="71"/>
        <v>7.8788792614912611</v>
      </c>
      <c r="Q286" s="67">
        <f t="shared" si="61"/>
        <v>787887.92614912603</v>
      </c>
      <c r="R286" s="67">
        <f t="shared" si="63"/>
        <v>1</v>
      </c>
      <c r="S286" s="67">
        <f t="shared" si="72"/>
        <v>1</v>
      </c>
      <c r="T286" s="67">
        <f t="shared" si="64"/>
        <v>0</v>
      </c>
      <c r="U286" s="67">
        <f t="shared" si="65"/>
        <v>0</v>
      </c>
      <c r="V286" s="67">
        <f t="shared" si="73"/>
        <v>1754.0328575673823</v>
      </c>
      <c r="W286" s="67">
        <f t="shared" si="74"/>
        <v>2.5043612195126799</v>
      </c>
    </row>
    <row r="287" spans="6:23" ht="15" x14ac:dyDescent="0.25">
      <c r="F287" s="67">
        <v>105</v>
      </c>
      <c r="G287" s="67">
        <v>318.64999999999998</v>
      </c>
      <c r="H287" s="67">
        <f t="shared" si="66"/>
        <v>3.1864999999999997E-4</v>
      </c>
      <c r="I287" s="67">
        <f t="shared" si="67"/>
        <v>3.0800000000000409</v>
      </c>
      <c r="J287" s="67">
        <f t="shared" si="68"/>
        <v>-3.0800000000000315E-6</v>
      </c>
      <c r="K287" s="67">
        <f t="shared" si="69"/>
        <v>2.5033139228158845</v>
      </c>
      <c r="L287" s="67">
        <v>7.8959999999999999</v>
      </c>
      <c r="M287" s="67">
        <f t="shared" si="70"/>
        <v>789600</v>
      </c>
      <c r="N287" s="67">
        <f t="shared" si="60"/>
        <v>1.8469825896404908</v>
      </c>
      <c r="O287" s="67">
        <f t="shared" si="62"/>
        <v>184698.25896404908</v>
      </c>
      <c r="P287" s="67">
        <f t="shared" si="71"/>
        <v>7.7997719841716879</v>
      </c>
      <c r="Q287" s="67">
        <f t="shared" si="61"/>
        <v>779977.19841716869</v>
      </c>
      <c r="R287" s="67">
        <f t="shared" si="63"/>
        <v>1</v>
      </c>
      <c r="S287" s="67">
        <f t="shared" si="72"/>
        <v>1</v>
      </c>
      <c r="T287" s="67">
        <f t="shared" si="64"/>
        <v>0</v>
      </c>
      <c r="U287" s="67">
        <f t="shared" si="65"/>
        <v>0</v>
      </c>
      <c r="V287" s="67">
        <f t="shared" si="73"/>
        <v>1750.1619748808873</v>
      </c>
      <c r="W287" s="67">
        <f t="shared" si="74"/>
        <v>2.4503314503237479</v>
      </c>
    </row>
    <row r="288" spans="6:23" ht="15" x14ac:dyDescent="0.25">
      <c r="F288" s="67">
        <v>106</v>
      </c>
      <c r="G288" s="67">
        <v>321.73</v>
      </c>
      <c r="H288" s="67">
        <f t="shared" si="66"/>
        <v>3.2173E-4</v>
      </c>
      <c r="I288" s="67">
        <f t="shared" si="67"/>
        <v>3.0399999999999636</v>
      </c>
      <c r="J288" s="67">
        <f t="shared" si="68"/>
        <v>-3.0399999999999438E-6</v>
      </c>
      <c r="K288" s="67">
        <f t="shared" si="69"/>
        <v>2.507491558965369</v>
      </c>
      <c r="L288" s="67">
        <v>7.8220000000000001</v>
      </c>
      <c r="M288" s="67">
        <f t="shared" si="70"/>
        <v>782200</v>
      </c>
      <c r="N288" s="67">
        <f t="shared" si="60"/>
        <v>1.8244735382384463</v>
      </c>
      <c r="O288" s="67">
        <f t="shared" si="62"/>
        <v>182447.35382384463</v>
      </c>
      <c r="P288" s="67">
        <f t="shared" si="71"/>
        <v>7.7287897890562558</v>
      </c>
      <c r="Q288" s="67">
        <f t="shared" si="61"/>
        <v>772878.97890562552</v>
      </c>
      <c r="R288" s="67">
        <f t="shared" si="63"/>
        <v>1</v>
      </c>
      <c r="S288" s="67">
        <f t="shared" si="72"/>
        <v>1</v>
      </c>
      <c r="T288" s="67">
        <f t="shared" si="64"/>
        <v>0</v>
      </c>
      <c r="U288" s="67">
        <f t="shared" si="65"/>
        <v>0</v>
      </c>
      <c r="V288" s="67">
        <f t="shared" si="73"/>
        <v>1749.6662195745723</v>
      </c>
      <c r="W288" s="67">
        <f t="shared" si="74"/>
        <v>2.4023297711249114</v>
      </c>
    </row>
    <row r="289" spans="6:23" ht="15" x14ac:dyDescent="0.25">
      <c r="F289" s="67">
        <v>107</v>
      </c>
      <c r="G289" s="67">
        <v>324.77</v>
      </c>
      <c r="H289" s="67">
        <f t="shared" si="66"/>
        <v>3.2476999999999994E-4</v>
      </c>
      <c r="I289" s="67">
        <f t="shared" si="67"/>
        <v>3.0200000000000387</v>
      </c>
      <c r="J289" s="67">
        <f t="shared" si="68"/>
        <v>-3.0200000000000626E-6</v>
      </c>
      <c r="K289" s="67">
        <f t="shared" si="69"/>
        <v>2.511575905309916</v>
      </c>
      <c r="L289" s="67">
        <v>7.7450000000000001</v>
      </c>
      <c r="M289" s="67">
        <f t="shared" si="70"/>
        <v>774500</v>
      </c>
      <c r="N289" s="67">
        <f t="shared" si="60"/>
        <v>1.8027323514114857</v>
      </c>
      <c r="O289" s="67">
        <f t="shared" si="62"/>
        <v>180273.23514114856</v>
      </c>
      <c r="P289" s="67">
        <f t="shared" si="71"/>
        <v>7.6541574115405799</v>
      </c>
      <c r="Q289" s="67">
        <f t="shared" si="61"/>
        <v>765415.74115405791</v>
      </c>
      <c r="R289" s="67">
        <f t="shared" si="63"/>
        <v>1</v>
      </c>
      <c r="S289" s="67">
        <f t="shared" si="72"/>
        <v>1</v>
      </c>
      <c r="T289" s="67">
        <f t="shared" si="64"/>
        <v>0</v>
      </c>
      <c r="U289" s="67">
        <f t="shared" si="65"/>
        <v>0</v>
      </c>
      <c r="V289" s="67">
        <f t="shared" si="73"/>
        <v>1750.5012760742302</v>
      </c>
      <c r="W289" s="67">
        <f t="shared" si="74"/>
        <v>2.3495520958730736</v>
      </c>
    </row>
    <row r="290" spans="6:23" ht="15" x14ac:dyDescent="0.25">
      <c r="F290" s="67">
        <v>108</v>
      </c>
      <c r="G290" s="67">
        <v>327.79</v>
      </c>
      <c r="H290" s="67">
        <f t="shared" si="66"/>
        <v>3.2779E-4</v>
      </c>
      <c r="I290" s="67">
        <f t="shared" si="67"/>
        <v>2.9699999999999704</v>
      </c>
      <c r="J290" s="67">
        <f t="shared" si="68"/>
        <v>-2.96999999999998E-6</v>
      </c>
      <c r="K290" s="67">
        <f t="shared" si="69"/>
        <v>2.5155957002684515</v>
      </c>
      <c r="L290" s="67">
        <v>7.6689999999999996</v>
      </c>
      <c r="M290" s="67">
        <f t="shared" si="70"/>
        <v>766900</v>
      </c>
      <c r="N290" s="67">
        <f t="shared" si="60"/>
        <v>1.7815877583705875</v>
      </c>
      <c r="O290" s="67">
        <f t="shared" si="62"/>
        <v>178158.77583705875</v>
      </c>
      <c r="P290" s="67">
        <f t="shared" si="71"/>
        <v>7.5813295833040755</v>
      </c>
      <c r="Q290" s="67">
        <f t="shared" si="61"/>
        <v>758132.95833040751</v>
      </c>
      <c r="R290" s="67">
        <f t="shared" si="63"/>
        <v>1</v>
      </c>
      <c r="S290" s="67">
        <f t="shared" si="72"/>
        <v>1</v>
      </c>
      <c r="T290" s="67">
        <f t="shared" si="64"/>
        <v>0</v>
      </c>
      <c r="U290" s="67">
        <f t="shared" si="65"/>
        <v>0</v>
      </c>
      <c r="V290" s="67">
        <f t="shared" si="73"/>
        <v>1749.9783353211599</v>
      </c>
      <c r="W290" s="67">
        <f t="shared" si="74"/>
        <v>2.3115555382852842</v>
      </c>
    </row>
    <row r="291" spans="6:23" ht="15" x14ac:dyDescent="0.25">
      <c r="F291" s="67">
        <v>109</v>
      </c>
      <c r="G291" s="67">
        <v>330.76</v>
      </c>
      <c r="H291" s="67">
        <f t="shared" si="66"/>
        <v>3.3075999999999998E-4</v>
      </c>
      <c r="I291" s="67">
        <f t="shared" si="67"/>
        <v>2.9499999999999886</v>
      </c>
      <c r="J291" s="67">
        <f t="shared" si="68"/>
        <v>-2.9499999999999904E-6</v>
      </c>
      <c r="K291" s="67">
        <f t="shared" si="69"/>
        <v>2.5195129832576257</v>
      </c>
      <c r="L291" s="67">
        <v>7.5970000000000004</v>
      </c>
      <c r="M291" s="67">
        <f t="shared" si="70"/>
        <v>759700</v>
      </c>
      <c r="N291" s="67">
        <f t="shared" si="60"/>
        <v>1.7612210167932361</v>
      </c>
      <c r="O291" s="67">
        <f t="shared" si="62"/>
        <v>176122.10167932362</v>
      </c>
      <c r="P291" s="67">
        <f t="shared" si="71"/>
        <v>7.5114984191663092</v>
      </c>
      <c r="Q291" s="67">
        <f t="shared" si="61"/>
        <v>751149.84191663086</v>
      </c>
      <c r="R291" s="67">
        <f t="shared" si="63"/>
        <v>1</v>
      </c>
      <c r="S291" s="67">
        <f t="shared" si="72"/>
        <v>1</v>
      </c>
      <c r="T291" s="67">
        <f t="shared" si="64"/>
        <v>0</v>
      </c>
      <c r="U291" s="67">
        <f t="shared" si="65"/>
        <v>0</v>
      </c>
      <c r="V291" s="67">
        <f t="shared" si="73"/>
        <v>1749.4456499940864</v>
      </c>
      <c r="W291" s="67">
        <f t="shared" si="74"/>
        <v>2.2516548862412877</v>
      </c>
    </row>
    <row r="292" spans="6:23" ht="15" x14ac:dyDescent="0.25">
      <c r="F292" s="67">
        <v>110</v>
      </c>
      <c r="G292" s="67">
        <v>333.71</v>
      </c>
      <c r="H292" s="67">
        <f t="shared" si="66"/>
        <v>3.3370999999999997E-4</v>
      </c>
      <c r="I292" s="67">
        <f t="shared" si="67"/>
        <v>2.9000000000000341</v>
      </c>
      <c r="J292" s="67">
        <f t="shared" si="68"/>
        <v>-2.9000000000000163E-6</v>
      </c>
      <c r="K292" s="67">
        <f t="shared" si="69"/>
        <v>2.5233692209782803</v>
      </c>
      <c r="L292" s="67">
        <v>7.5209999999999999</v>
      </c>
      <c r="M292" s="67">
        <f t="shared" si="70"/>
        <v>752100</v>
      </c>
      <c r="N292" s="67">
        <f t="shared" si="60"/>
        <v>1.7413990895675755</v>
      </c>
      <c r="O292" s="67">
        <f t="shared" si="62"/>
        <v>174139.90895675754</v>
      </c>
      <c r="P292" s="67">
        <f t="shared" si="71"/>
        <v>7.4385027879114727</v>
      </c>
      <c r="Q292" s="67">
        <f t="shared" si="61"/>
        <v>743850.27879114717</v>
      </c>
      <c r="R292" s="67">
        <f t="shared" si="63"/>
        <v>1</v>
      </c>
      <c r="S292" s="67">
        <f t="shared" si="72"/>
        <v>1</v>
      </c>
      <c r="T292" s="67">
        <f t="shared" si="64"/>
        <v>0</v>
      </c>
      <c r="U292" s="67">
        <f t="shared" si="65"/>
        <v>0</v>
      </c>
      <c r="V292" s="67">
        <f t="shared" si="73"/>
        <v>1749.0367743792481</v>
      </c>
      <c r="W292" s="67">
        <f t="shared" si="74"/>
        <v>2.2158920336540522</v>
      </c>
    </row>
    <row r="293" spans="6:23" ht="15" x14ac:dyDescent="0.25">
      <c r="F293" s="67">
        <v>111</v>
      </c>
      <c r="G293" s="67">
        <v>336.61</v>
      </c>
      <c r="H293" s="67">
        <f t="shared" si="66"/>
        <v>3.3660999999999999E-4</v>
      </c>
      <c r="I293" s="67">
        <f t="shared" si="67"/>
        <v>2.8799999999999955</v>
      </c>
      <c r="J293" s="67">
        <f t="shared" si="68"/>
        <v>-2.8800000000000266E-6</v>
      </c>
      <c r="K293" s="67">
        <f t="shared" si="69"/>
        <v>2.5271270138391762</v>
      </c>
      <c r="L293" s="67">
        <v>7.444</v>
      </c>
      <c r="M293" s="67">
        <f t="shared" si="70"/>
        <v>744400</v>
      </c>
      <c r="N293" s="67">
        <f t="shared" si="60"/>
        <v>1.7222978304234684</v>
      </c>
      <c r="O293" s="67">
        <f t="shared" si="62"/>
        <v>172229.78304234683</v>
      </c>
      <c r="P293" s="67">
        <f t="shared" si="71"/>
        <v>7.3635969578259539</v>
      </c>
      <c r="Q293" s="67">
        <f t="shared" si="61"/>
        <v>736359.69578259531</v>
      </c>
      <c r="R293" s="67">
        <f t="shared" si="63"/>
        <v>1</v>
      </c>
      <c r="S293" s="67">
        <f t="shared" si="72"/>
        <v>1</v>
      </c>
      <c r="T293" s="67">
        <f t="shared" si="64"/>
        <v>0</v>
      </c>
      <c r="U293" s="67">
        <f t="shared" si="65"/>
        <v>0</v>
      </c>
      <c r="V293" s="67">
        <f t="shared" si="73"/>
        <v>1747.4877037084605</v>
      </c>
      <c r="W293" s="67">
        <f t="shared" si="74"/>
        <v>2.1571658084943524</v>
      </c>
    </row>
    <row r="294" spans="6:23" ht="15" x14ac:dyDescent="0.25">
      <c r="F294" s="67">
        <v>112</v>
      </c>
      <c r="G294" s="67">
        <v>339.49</v>
      </c>
      <c r="H294" s="67">
        <f t="shared" si="66"/>
        <v>3.3949000000000002E-4</v>
      </c>
      <c r="I294" s="67">
        <f t="shared" si="67"/>
        <v>2.8299999999999841</v>
      </c>
      <c r="J294" s="67">
        <f t="shared" si="68"/>
        <v>-2.8299999999999441E-6</v>
      </c>
      <c r="K294" s="67">
        <f t="shared" si="69"/>
        <v>2.5308269862489765</v>
      </c>
      <c r="L294" s="67">
        <v>7.3730000000000002</v>
      </c>
      <c r="M294" s="67">
        <f t="shared" si="70"/>
        <v>737300</v>
      </c>
      <c r="N294" s="67">
        <f t="shared" si="60"/>
        <v>1.7036951994326293</v>
      </c>
      <c r="O294" s="67">
        <f t="shared" si="62"/>
        <v>170369.51994326292</v>
      </c>
      <c r="P294" s="67">
        <f t="shared" si="71"/>
        <v>7.2953910201488688</v>
      </c>
      <c r="Q294" s="67">
        <f t="shared" si="61"/>
        <v>729539.1020148868</v>
      </c>
      <c r="R294" s="67">
        <f t="shared" si="63"/>
        <v>1</v>
      </c>
      <c r="S294" s="67">
        <f t="shared" si="72"/>
        <v>1</v>
      </c>
      <c r="T294" s="67">
        <f t="shared" si="64"/>
        <v>0</v>
      </c>
      <c r="U294" s="67">
        <f t="shared" si="65"/>
        <v>0</v>
      </c>
      <c r="V294" s="67">
        <f t="shared" si="73"/>
        <v>1744.9235371882812</v>
      </c>
      <c r="W294" s="67">
        <f t="shared" si="74"/>
        <v>2.1207159238538709</v>
      </c>
    </row>
    <row r="295" spans="6:23" ht="15" x14ac:dyDescent="0.25">
      <c r="F295" s="67">
        <v>113</v>
      </c>
      <c r="G295" s="67">
        <v>342.32</v>
      </c>
      <c r="H295" s="67">
        <f t="shared" si="66"/>
        <v>3.4231999999999996E-4</v>
      </c>
      <c r="I295" s="67">
        <f t="shared" si="67"/>
        <v>2.8000000000000114</v>
      </c>
      <c r="J295" s="67">
        <f t="shared" si="68"/>
        <v>-2.8000000000000138E-6</v>
      </c>
      <c r="K295" s="67">
        <f t="shared" si="69"/>
        <v>2.5344322734758764</v>
      </c>
      <c r="L295" s="67">
        <v>7.3029999999999999</v>
      </c>
      <c r="M295" s="67">
        <f t="shared" si="70"/>
        <v>730300</v>
      </c>
      <c r="N295" s="67">
        <f t="shared" si="60"/>
        <v>1.6857619230993539</v>
      </c>
      <c r="O295" s="67">
        <f t="shared" si="62"/>
        <v>168576.1923099354</v>
      </c>
      <c r="P295" s="67">
        <f t="shared" si="71"/>
        <v>7.2275582044779343</v>
      </c>
      <c r="Q295" s="67">
        <f t="shared" si="61"/>
        <v>722755.82044779335</v>
      </c>
      <c r="R295" s="67">
        <f t="shared" si="63"/>
        <v>1</v>
      </c>
      <c r="S295" s="67">
        <f t="shared" si="72"/>
        <v>1</v>
      </c>
      <c r="T295" s="67">
        <f t="shared" si="64"/>
        <v>0</v>
      </c>
      <c r="U295" s="67">
        <f t="shared" si="65"/>
        <v>0</v>
      </c>
      <c r="V295" s="67">
        <f t="shared" si="73"/>
        <v>1743.5521346510452</v>
      </c>
      <c r="W295" s="67">
        <f t="shared" si="74"/>
        <v>2.0645956587021179</v>
      </c>
    </row>
    <row r="296" spans="6:23" ht="15" x14ac:dyDescent="0.25">
      <c r="F296" s="67">
        <v>114</v>
      </c>
      <c r="G296" s="67">
        <v>345.12</v>
      </c>
      <c r="H296" s="67">
        <f t="shared" si="66"/>
        <v>3.4511999999999998E-4</v>
      </c>
      <c r="I296" s="67">
        <f t="shared" si="67"/>
        <v>2.7699999999999818</v>
      </c>
      <c r="J296" s="67">
        <f t="shared" si="68"/>
        <v>-2.7699999999999752E-6</v>
      </c>
      <c r="K296" s="67">
        <f t="shared" si="69"/>
        <v>2.5379701277584696</v>
      </c>
      <c r="L296" s="67">
        <v>7.2249999999999996</v>
      </c>
      <c r="M296" s="67">
        <f t="shared" si="70"/>
        <v>722500</v>
      </c>
      <c r="N296" s="67">
        <f t="shared" si="60"/>
        <v>1.6683475856624999</v>
      </c>
      <c r="O296" s="67">
        <f t="shared" si="62"/>
        <v>166834.75856624998</v>
      </c>
      <c r="P296" s="67">
        <f t="shared" si="71"/>
        <v>7.1517500167833639</v>
      </c>
      <c r="Q296" s="67">
        <f t="shared" si="61"/>
        <v>715175.0016783363</v>
      </c>
      <c r="R296" s="67">
        <f t="shared" si="63"/>
        <v>1</v>
      </c>
      <c r="S296" s="67">
        <f t="shared" si="72"/>
        <v>1</v>
      </c>
      <c r="T296" s="67">
        <f t="shared" si="64"/>
        <v>0</v>
      </c>
      <c r="U296" s="67">
        <f t="shared" si="65"/>
        <v>0</v>
      </c>
      <c r="V296" s="67">
        <f t="shared" si="73"/>
        <v>1741.7396907777775</v>
      </c>
      <c r="W296" s="67">
        <f t="shared" si="74"/>
        <v>2.0237162972538294</v>
      </c>
    </row>
    <row r="297" spans="6:23" ht="15" x14ac:dyDescent="0.25">
      <c r="F297" s="67">
        <v>115</v>
      </c>
      <c r="G297" s="67">
        <v>347.89</v>
      </c>
      <c r="H297" s="67">
        <f t="shared" si="66"/>
        <v>3.4788999999999995E-4</v>
      </c>
      <c r="I297" s="67">
        <f t="shared" si="67"/>
        <v>2.7200000000000273</v>
      </c>
      <c r="J297" s="67">
        <f t="shared" si="68"/>
        <v>-2.7200000000000553E-6</v>
      </c>
      <c r="K297" s="67">
        <f t="shared" si="69"/>
        <v>2.5414419452545256</v>
      </c>
      <c r="L297" s="67">
        <v>7.1369999999999996</v>
      </c>
      <c r="M297" s="67">
        <f t="shared" si="70"/>
        <v>713700</v>
      </c>
      <c r="N297" s="67">
        <f t="shared" si="60"/>
        <v>1.6514332005207288</v>
      </c>
      <c r="O297" s="67">
        <f t="shared" si="62"/>
        <v>165143.32005207287</v>
      </c>
      <c r="P297" s="67">
        <f t="shared" si="71"/>
        <v>7.0664975178250922</v>
      </c>
      <c r="Q297" s="67">
        <f t="shared" si="61"/>
        <v>706649.75178250915</v>
      </c>
      <c r="R297" s="67">
        <f t="shared" si="63"/>
        <v>1</v>
      </c>
      <c r="S297" s="67">
        <f t="shared" si="72"/>
        <v>1</v>
      </c>
      <c r="T297" s="67">
        <f t="shared" si="64"/>
        <v>0</v>
      </c>
      <c r="U297" s="67">
        <f t="shared" si="65"/>
        <v>0</v>
      </c>
      <c r="V297" s="67">
        <f t="shared" si="73"/>
        <v>1737.5680841869814</v>
      </c>
      <c r="W297" s="67">
        <f t="shared" si="74"/>
        <v>1.9810347546489786</v>
      </c>
    </row>
    <row r="298" spans="6:23" ht="15" x14ac:dyDescent="0.25">
      <c r="F298" s="67">
        <v>116</v>
      </c>
      <c r="G298" s="67">
        <v>350.61</v>
      </c>
      <c r="H298" s="67">
        <f t="shared" si="66"/>
        <v>3.5061000000000001E-4</v>
      </c>
      <c r="I298" s="67">
        <f t="shared" si="67"/>
        <v>2.6899999999999977</v>
      </c>
      <c r="J298" s="67">
        <f t="shared" si="68"/>
        <v>-2.6900000000000166E-6</v>
      </c>
      <c r="K298" s="67">
        <f t="shared" si="69"/>
        <v>2.5448242987597278</v>
      </c>
      <c r="L298" s="67">
        <v>7.0549999999999997</v>
      </c>
      <c r="M298" s="67">
        <f t="shared" si="70"/>
        <v>705500</v>
      </c>
      <c r="N298" s="67">
        <f t="shared" si="60"/>
        <v>1.6351196038018323</v>
      </c>
      <c r="O298" s="67">
        <f t="shared" si="62"/>
        <v>163511.96038018324</v>
      </c>
      <c r="P298" s="67">
        <f t="shared" si="71"/>
        <v>6.9865996386846767</v>
      </c>
      <c r="Q298" s="67">
        <f t="shared" si="61"/>
        <v>698659.9638684676</v>
      </c>
      <c r="R298" s="67">
        <f t="shared" si="63"/>
        <v>1</v>
      </c>
      <c r="S298" s="67">
        <f t="shared" si="72"/>
        <v>1</v>
      </c>
      <c r="T298" s="67">
        <f t="shared" si="64"/>
        <v>0</v>
      </c>
      <c r="U298" s="67">
        <f t="shared" si="65"/>
        <v>0</v>
      </c>
      <c r="V298" s="67">
        <f t="shared" si="73"/>
        <v>1730.6352026155093</v>
      </c>
      <c r="W298" s="67">
        <f t="shared" si="74"/>
        <v>1.922087324848444</v>
      </c>
    </row>
    <row r="299" spans="6:23" ht="15" x14ac:dyDescent="0.25">
      <c r="F299" s="67">
        <v>117</v>
      </c>
      <c r="G299" s="67">
        <v>353.3</v>
      </c>
      <c r="H299" s="67">
        <f t="shared" si="66"/>
        <v>3.5330000000000002E-4</v>
      </c>
      <c r="I299" s="67">
        <f t="shared" si="67"/>
        <v>2.6499999999999773</v>
      </c>
      <c r="J299" s="67">
        <f t="shared" si="68"/>
        <v>-2.6499999999999289E-6</v>
      </c>
      <c r="K299" s="67">
        <f t="shared" si="69"/>
        <v>2.5481436374348454</v>
      </c>
      <c r="L299" s="67">
        <v>6.9790000000000001</v>
      </c>
      <c r="M299" s="67">
        <f t="shared" si="70"/>
        <v>697900</v>
      </c>
      <c r="N299" s="67">
        <f t="shared" si="60"/>
        <v>1.6192666241145446</v>
      </c>
      <c r="O299" s="67">
        <f t="shared" si="62"/>
        <v>161926.66241145445</v>
      </c>
      <c r="P299" s="67">
        <f t="shared" si="71"/>
        <v>6.9128373423172969</v>
      </c>
      <c r="Q299" s="67">
        <f t="shared" si="61"/>
        <v>691283.73423172964</v>
      </c>
      <c r="R299" s="67">
        <f t="shared" si="63"/>
        <v>1</v>
      </c>
      <c r="S299" s="67">
        <f t="shared" si="72"/>
        <v>1</v>
      </c>
      <c r="T299" s="67">
        <f t="shared" si="64"/>
        <v>0</v>
      </c>
      <c r="U299" s="67">
        <f t="shared" si="65"/>
        <v>0</v>
      </c>
      <c r="V299" s="67">
        <f t="shared" si="73"/>
        <v>1724.4457379083067</v>
      </c>
      <c r="W299" s="67">
        <f t="shared" si="74"/>
        <v>1.8793953028061761</v>
      </c>
    </row>
    <row r="300" spans="6:23" ht="15" x14ac:dyDescent="0.25">
      <c r="F300" s="67">
        <v>118</v>
      </c>
      <c r="G300" s="67">
        <v>355.95</v>
      </c>
      <c r="H300" s="67">
        <f t="shared" si="66"/>
        <v>3.5594999999999995E-4</v>
      </c>
      <c r="I300" s="67">
        <f t="shared" si="67"/>
        <v>2.6100000000000136</v>
      </c>
      <c r="J300" s="67">
        <f t="shared" si="68"/>
        <v>-2.610000000000058E-6</v>
      </c>
      <c r="K300" s="67">
        <f t="shared" si="69"/>
        <v>2.5513889972730204</v>
      </c>
      <c r="L300" s="67">
        <v>6.9080000000000004</v>
      </c>
      <c r="M300" s="67">
        <f t="shared" si="70"/>
        <v>690800</v>
      </c>
      <c r="N300" s="67">
        <f t="shared" si="60"/>
        <v>1.6039155733410353</v>
      </c>
      <c r="O300" s="67">
        <f t="shared" si="62"/>
        <v>160391.55733410353</v>
      </c>
      <c r="P300" s="67">
        <f t="shared" si="71"/>
        <v>6.8439670077907975</v>
      </c>
      <c r="Q300" s="67">
        <f t="shared" si="61"/>
        <v>684396.70077907969</v>
      </c>
      <c r="R300" s="67">
        <f t="shared" si="63"/>
        <v>1</v>
      </c>
      <c r="S300" s="67">
        <f t="shared" si="72"/>
        <v>1</v>
      </c>
      <c r="T300" s="67">
        <f t="shared" si="64"/>
        <v>0</v>
      </c>
      <c r="U300" s="67">
        <f t="shared" si="65"/>
        <v>0</v>
      </c>
      <c r="V300" s="67">
        <f t="shared" si="73"/>
        <v>1719.3304428883628</v>
      </c>
      <c r="W300" s="67">
        <f t="shared" si="74"/>
        <v>1.8319018957140678</v>
      </c>
    </row>
    <row r="301" spans="6:23" ht="15" x14ac:dyDescent="0.25">
      <c r="F301" s="67">
        <v>119</v>
      </c>
      <c r="G301" s="67">
        <v>358.56</v>
      </c>
      <c r="H301" s="67">
        <f t="shared" si="66"/>
        <v>3.5856000000000001E-4</v>
      </c>
      <c r="I301" s="67">
        <f t="shared" si="67"/>
        <v>2.5699999999999932</v>
      </c>
      <c r="J301" s="67">
        <f t="shared" si="68"/>
        <v>-2.5699999999999703E-6</v>
      </c>
      <c r="K301" s="67">
        <f t="shared" si="69"/>
        <v>2.5545618391909861</v>
      </c>
      <c r="L301" s="67">
        <v>6.835</v>
      </c>
      <c r="M301" s="67">
        <f t="shared" si="70"/>
        <v>683500</v>
      </c>
      <c r="N301" s="67">
        <f t="shared" si="60"/>
        <v>1.5890482436635651</v>
      </c>
      <c r="O301" s="67">
        <f t="shared" si="62"/>
        <v>158904.82436635651</v>
      </c>
      <c r="P301" s="67">
        <f t="shared" si="71"/>
        <v>6.7730572311494983</v>
      </c>
      <c r="Q301" s="67">
        <f t="shared" si="61"/>
        <v>677305.72311494977</v>
      </c>
      <c r="R301" s="67">
        <f t="shared" si="63"/>
        <v>1</v>
      </c>
      <c r="S301" s="67">
        <f t="shared" si="72"/>
        <v>1</v>
      </c>
      <c r="T301" s="67">
        <f t="shared" si="64"/>
        <v>0</v>
      </c>
      <c r="U301" s="67">
        <f t="shared" si="65"/>
        <v>0</v>
      </c>
      <c r="V301" s="67">
        <f t="shared" si="73"/>
        <v>1714.9690311338632</v>
      </c>
      <c r="W301" s="67">
        <f t="shared" si="74"/>
        <v>1.7862753890334073</v>
      </c>
    </row>
    <row r="302" spans="6:23" ht="15" x14ac:dyDescent="0.25">
      <c r="F302" s="67">
        <v>120</v>
      </c>
      <c r="G302" s="67">
        <v>361.13</v>
      </c>
      <c r="H302" s="67">
        <f t="shared" si="66"/>
        <v>3.6112999999999998E-4</v>
      </c>
      <c r="I302" s="67">
        <f t="shared" si="67"/>
        <v>2.5300000000000296</v>
      </c>
      <c r="J302" s="67">
        <f t="shared" si="68"/>
        <v>-2.5300000000000452E-6</v>
      </c>
      <c r="K302" s="67">
        <f t="shared" si="69"/>
        <v>2.5576635678875652</v>
      </c>
      <c r="L302" s="67">
        <v>6.7610000000000001</v>
      </c>
      <c r="M302" s="67">
        <f t="shared" si="70"/>
        <v>676100</v>
      </c>
      <c r="N302" s="67">
        <f t="shared" si="60"/>
        <v>1.5746473587989638</v>
      </c>
      <c r="O302" s="67">
        <f t="shared" si="62"/>
        <v>157464.73587989638</v>
      </c>
      <c r="P302" s="67">
        <f t="shared" si="71"/>
        <v>6.7010998349526822</v>
      </c>
      <c r="Q302" s="67">
        <f t="shared" si="61"/>
        <v>670109.98349526816</v>
      </c>
      <c r="R302" s="67">
        <f t="shared" si="63"/>
        <v>1</v>
      </c>
      <c r="S302" s="67">
        <f t="shared" si="72"/>
        <v>1</v>
      </c>
      <c r="T302" s="67">
        <f t="shared" si="64"/>
        <v>0</v>
      </c>
      <c r="U302" s="67">
        <f t="shared" si="65"/>
        <v>0</v>
      </c>
      <c r="V302" s="67">
        <f t="shared" si="73"/>
        <v>1709.6450843971568</v>
      </c>
      <c r="W302" s="67">
        <f t="shared" si="74"/>
        <v>1.7406757084054161</v>
      </c>
    </row>
    <row r="303" spans="6:23" ht="15" x14ac:dyDescent="0.25">
      <c r="F303" s="67">
        <v>121</v>
      </c>
      <c r="G303" s="67">
        <v>363.66</v>
      </c>
      <c r="H303" s="67">
        <f t="shared" si="66"/>
        <v>3.6366000000000002E-4</v>
      </c>
      <c r="I303" s="67">
        <f t="shared" si="67"/>
        <v>2.5</v>
      </c>
      <c r="J303" s="67">
        <f t="shared" si="68"/>
        <v>-2.5000000000000066E-6</v>
      </c>
      <c r="K303" s="67">
        <f t="shared" si="69"/>
        <v>2.5606955343936537</v>
      </c>
      <c r="L303" s="67">
        <v>6.69</v>
      </c>
      <c r="M303" s="67">
        <f t="shared" si="70"/>
        <v>669000</v>
      </c>
      <c r="N303" s="67">
        <f t="shared" si="60"/>
        <v>1.5606965176980345</v>
      </c>
      <c r="O303" s="67">
        <f t="shared" si="62"/>
        <v>156069.65176980346</v>
      </c>
      <c r="P303" s="67">
        <f t="shared" si="71"/>
        <v>6.6318305339725994</v>
      </c>
      <c r="Q303" s="67">
        <f t="shared" si="61"/>
        <v>663183.05339725991</v>
      </c>
      <c r="R303" s="67">
        <f t="shared" si="63"/>
        <v>1</v>
      </c>
      <c r="S303" s="67">
        <f t="shared" si="72"/>
        <v>1</v>
      </c>
      <c r="T303" s="67">
        <f t="shared" si="64"/>
        <v>0</v>
      </c>
      <c r="U303" s="67">
        <f t="shared" si="65"/>
        <v>0</v>
      </c>
      <c r="V303" s="67">
        <f t="shared" si="73"/>
        <v>1703.6055000519038</v>
      </c>
      <c r="W303" s="67">
        <f t="shared" si="74"/>
        <v>1.6953782582430483</v>
      </c>
    </row>
    <row r="304" spans="6:23" ht="15" x14ac:dyDescent="0.25">
      <c r="F304" s="67">
        <v>122</v>
      </c>
      <c r="G304" s="67">
        <v>366.16</v>
      </c>
      <c r="H304" s="67">
        <f t="shared" si="66"/>
        <v>3.6616000000000003E-4</v>
      </c>
      <c r="I304" s="67">
        <f t="shared" si="67"/>
        <v>2.4499999999999886</v>
      </c>
      <c r="J304" s="67">
        <f t="shared" si="68"/>
        <v>-2.4499999999999782E-6</v>
      </c>
      <c r="K304" s="67">
        <f t="shared" si="69"/>
        <v>2.5636708994192432</v>
      </c>
      <c r="L304" s="67">
        <v>6.6269999999999998</v>
      </c>
      <c r="M304" s="67">
        <f t="shared" si="70"/>
        <v>662700</v>
      </c>
      <c r="N304" s="67">
        <f t="shared" si="60"/>
        <v>1.5471262810664472</v>
      </c>
      <c r="O304" s="67">
        <f t="shared" si="62"/>
        <v>154712.62810664473</v>
      </c>
      <c r="P304" s="67">
        <f t="shared" si="71"/>
        <v>6.5709046792421901</v>
      </c>
      <c r="Q304" s="67">
        <f t="shared" si="61"/>
        <v>657090.46792421897</v>
      </c>
      <c r="R304" s="67">
        <f t="shared" si="63"/>
        <v>1</v>
      </c>
      <c r="S304" s="67">
        <f t="shared" si="72"/>
        <v>1</v>
      </c>
      <c r="T304" s="67">
        <f t="shared" si="64"/>
        <v>0</v>
      </c>
      <c r="U304" s="67">
        <f t="shared" si="65"/>
        <v>0</v>
      </c>
      <c r="V304" s="67">
        <f t="shared" si="73"/>
        <v>1697.8070466309189</v>
      </c>
      <c r="W304" s="67">
        <f t="shared" si="74"/>
        <v>1.6579576334931496</v>
      </c>
    </row>
    <row r="305" spans="6:23" ht="15" x14ac:dyDescent="0.25">
      <c r="F305" s="67">
        <v>123</v>
      </c>
      <c r="G305" s="67">
        <v>368.61</v>
      </c>
      <c r="H305" s="67">
        <f t="shared" si="66"/>
        <v>3.6861000000000001E-4</v>
      </c>
      <c r="I305" s="67">
        <f t="shared" si="67"/>
        <v>2.4099999999999682</v>
      </c>
      <c r="J305" s="67">
        <f t="shared" si="68"/>
        <v>-2.4099999999999447E-6</v>
      </c>
      <c r="K305" s="67">
        <f t="shared" si="69"/>
        <v>2.5665671129934964</v>
      </c>
      <c r="L305" s="67">
        <v>6.5670000000000002</v>
      </c>
      <c r="M305" s="67">
        <f t="shared" si="70"/>
        <v>656700</v>
      </c>
      <c r="N305" s="67">
        <f t="shared" si="60"/>
        <v>1.5340303786989715</v>
      </c>
      <c r="O305" s="67">
        <f t="shared" si="62"/>
        <v>153403.03786989715</v>
      </c>
      <c r="P305" s="67">
        <f t="shared" si="71"/>
        <v>6.5126741569365842</v>
      </c>
      <c r="Q305" s="67">
        <f t="shared" si="61"/>
        <v>651267.4156936584</v>
      </c>
      <c r="R305" s="67">
        <f t="shared" si="63"/>
        <v>1</v>
      </c>
      <c r="S305" s="67">
        <f t="shared" si="72"/>
        <v>1</v>
      </c>
      <c r="T305" s="67">
        <f t="shared" si="64"/>
        <v>0</v>
      </c>
      <c r="U305" s="67">
        <f t="shared" si="65"/>
        <v>0</v>
      </c>
      <c r="V305" s="67">
        <f t="shared" si="73"/>
        <v>1693.7739295932672</v>
      </c>
      <c r="W305" s="67">
        <f t="shared" si="74"/>
        <v>1.609871646414329</v>
      </c>
    </row>
    <row r="306" spans="6:23" ht="15" x14ac:dyDescent="0.25">
      <c r="F306" s="67">
        <v>124</v>
      </c>
      <c r="G306" s="67">
        <v>371.02</v>
      </c>
      <c r="H306" s="67">
        <f t="shared" si="66"/>
        <v>3.7101999999999995E-4</v>
      </c>
      <c r="I306" s="67">
        <f t="shared" si="67"/>
        <v>2.3700000000000045</v>
      </c>
      <c r="J306" s="67">
        <f t="shared" si="68"/>
        <v>-2.3700000000000197E-6</v>
      </c>
      <c r="K306" s="67">
        <f t="shared" si="69"/>
        <v>2.5693973210854648</v>
      </c>
      <c r="L306" s="67">
        <v>6.5110000000000001</v>
      </c>
      <c r="M306" s="67">
        <f t="shared" si="70"/>
        <v>651100</v>
      </c>
      <c r="N306" s="67">
        <f t="shared" si="60"/>
        <v>1.5213400340046344</v>
      </c>
      <c r="O306" s="67">
        <f t="shared" si="62"/>
        <v>152134.00340046344</v>
      </c>
      <c r="P306" s="67">
        <f t="shared" si="71"/>
        <v>6.4583665327158739</v>
      </c>
      <c r="Q306" s="67">
        <f t="shared" si="61"/>
        <v>645836.65327158733</v>
      </c>
      <c r="R306" s="67">
        <f t="shared" si="63"/>
        <v>1</v>
      </c>
      <c r="S306" s="67">
        <f t="shared" si="72"/>
        <v>1</v>
      </c>
      <c r="T306" s="67">
        <f t="shared" si="64"/>
        <v>0</v>
      </c>
      <c r="U306" s="67">
        <f t="shared" si="65"/>
        <v>0</v>
      </c>
      <c r="V306" s="67">
        <f t="shared" si="73"/>
        <v>1689.9966371140208</v>
      </c>
      <c r="W306" s="67">
        <f t="shared" si="74"/>
        <v>1.5695544718216961</v>
      </c>
    </row>
    <row r="307" spans="6:23" ht="15" x14ac:dyDescent="0.25">
      <c r="F307" s="67">
        <v>125</v>
      </c>
      <c r="G307" s="67">
        <v>373.39</v>
      </c>
      <c r="H307" s="67">
        <f t="shared" si="66"/>
        <v>3.7338999999999997E-4</v>
      </c>
      <c r="I307" s="67">
        <f t="shared" si="67"/>
        <v>2.3300000000000409</v>
      </c>
      <c r="J307" s="67">
        <f t="shared" si="68"/>
        <v>-2.3300000000000404E-6</v>
      </c>
      <c r="K307" s="67">
        <f t="shared" si="69"/>
        <v>2.5721626826463373</v>
      </c>
      <c r="L307" s="67">
        <v>6.4589999999999996</v>
      </c>
      <c r="M307" s="67">
        <f t="shared" si="70"/>
        <v>645900</v>
      </c>
      <c r="N307" s="67">
        <f t="shared" si="60"/>
        <v>1.5090418615414467</v>
      </c>
      <c r="O307" s="67">
        <f t="shared" si="62"/>
        <v>150904.18615414467</v>
      </c>
      <c r="P307" s="67">
        <f t="shared" si="71"/>
        <v>6.4079854281318616</v>
      </c>
      <c r="Q307" s="67">
        <f t="shared" si="61"/>
        <v>640798.54281318607</v>
      </c>
      <c r="R307" s="67">
        <f t="shared" si="63"/>
        <v>1</v>
      </c>
      <c r="S307" s="67">
        <f t="shared" si="72"/>
        <v>1</v>
      </c>
      <c r="T307" s="67">
        <f t="shared" si="64"/>
        <v>0</v>
      </c>
      <c r="U307" s="67">
        <f t="shared" si="65"/>
        <v>0</v>
      </c>
      <c r="V307" s="67">
        <f t="shared" si="73"/>
        <v>1686.8613493057749</v>
      </c>
      <c r="W307" s="67">
        <f t="shared" si="74"/>
        <v>1.5306328682536647</v>
      </c>
    </row>
    <row r="308" spans="6:23" ht="15" x14ac:dyDescent="0.25">
      <c r="F308" s="67">
        <v>126</v>
      </c>
      <c r="G308" s="67">
        <v>375.72</v>
      </c>
      <c r="H308" s="67">
        <f t="shared" si="66"/>
        <v>3.7572000000000001E-4</v>
      </c>
      <c r="I308" s="67">
        <f t="shared" si="67"/>
        <v>2.2899999999999636</v>
      </c>
      <c r="J308" s="67">
        <f t="shared" si="68"/>
        <v>-2.2899999999999527E-6</v>
      </c>
      <c r="K308" s="67">
        <f t="shared" si="69"/>
        <v>2.5748643136645399</v>
      </c>
      <c r="L308" s="67">
        <v>6.4139999999999997</v>
      </c>
      <c r="M308" s="67">
        <f t="shared" si="70"/>
        <v>641400</v>
      </c>
      <c r="N308" s="67">
        <f t="shared" si="60"/>
        <v>1.4971231241985707</v>
      </c>
      <c r="O308" s="67">
        <f t="shared" si="62"/>
        <v>149712.31241985707</v>
      </c>
      <c r="P308" s="67">
        <f t="shared" si="71"/>
        <v>6.3645111811040218</v>
      </c>
      <c r="Q308" s="67">
        <f t="shared" si="61"/>
        <v>636451.11811040214</v>
      </c>
      <c r="R308" s="67">
        <f t="shared" si="63"/>
        <v>1</v>
      </c>
      <c r="S308" s="67">
        <f t="shared" si="72"/>
        <v>1</v>
      </c>
      <c r="T308" s="67">
        <f t="shared" si="64"/>
        <v>0</v>
      </c>
      <c r="U308" s="67">
        <f t="shared" si="65"/>
        <v>0</v>
      </c>
      <c r="V308" s="67">
        <f t="shared" si="73"/>
        <v>1684.3935725188528</v>
      </c>
      <c r="W308" s="67">
        <f t="shared" si="74"/>
        <v>1.4930606047547497</v>
      </c>
    </row>
    <row r="309" spans="6:23" ht="15" x14ac:dyDescent="0.25">
      <c r="F309" s="67">
        <v>127</v>
      </c>
      <c r="G309" s="67">
        <v>378.01</v>
      </c>
      <c r="H309" s="67">
        <f t="shared" si="66"/>
        <v>3.7800999999999997E-4</v>
      </c>
      <c r="I309" s="67">
        <f t="shared" si="67"/>
        <v>2.25</v>
      </c>
      <c r="J309" s="67">
        <f t="shared" si="68"/>
        <v>-2.2500000000000276E-6</v>
      </c>
      <c r="K309" s="67">
        <f t="shared" si="69"/>
        <v>2.5775032889572613</v>
      </c>
      <c r="L309" s="67">
        <v>6.367</v>
      </c>
      <c r="M309" s="67">
        <f t="shared" si="70"/>
        <v>636700</v>
      </c>
      <c r="N309" s="67">
        <f t="shared" si="60"/>
        <v>1.4855716968274382</v>
      </c>
      <c r="O309" s="67">
        <f t="shared" si="62"/>
        <v>148557.16968274381</v>
      </c>
      <c r="P309" s="67">
        <f t="shared" si="71"/>
        <v>6.3190165899937334</v>
      </c>
      <c r="Q309" s="67">
        <f t="shared" si="61"/>
        <v>631901.65899937332</v>
      </c>
      <c r="R309" s="67">
        <f t="shared" si="63"/>
        <v>1</v>
      </c>
      <c r="S309" s="67">
        <f t="shared" si="72"/>
        <v>1</v>
      </c>
      <c r="T309" s="67">
        <f t="shared" si="64"/>
        <v>0</v>
      </c>
      <c r="U309" s="67">
        <f t="shared" si="65"/>
        <v>0</v>
      </c>
      <c r="V309" s="67">
        <f t="shared" si="73"/>
        <v>1683.4055119523209</v>
      </c>
      <c r="W309" s="67">
        <f t="shared" si="74"/>
        <v>1.4574730604727977</v>
      </c>
    </row>
    <row r="310" spans="6:23" ht="15" x14ac:dyDescent="0.25">
      <c r="F310" s="67">
        <v>128</v>
      </c>
      <c r="G310" s="67">
        <v>380.26</v>
      </c>
      <c r="H310" s="67">
        <f t="shared" si="66"/>
        <v>3.8025999999999999E-4</v>
      </c>
      <c r="I310" s="67">
        <f t="shared" si="67"/>
        <v>2.2100000000000364</v>
      </c>
      <c r="J310" s="67">
        <f t="shared" si="68"/>
        <v>-2.2099999999999941E-6</v>
      </c>
      <c r="K310" s="67">
        <f t="shared" si="69"/>
        <v>2.5800806438630075</v>
      </c>
      <c r="L310" s="67">
        <v>6.3220000000000001</v>
      </c>
      <c r="M310" s="67">
        <f t="shared" si="70"/>
        <v>632200</v>
      </c>
      <c r="N310" s="67">
        <f t="shared" si="60"/>
        <v>1.4743760323351223</v>
      </c>
      <c r="O310" s="67">
        <f t="shared" si="62"/>
        <v>147437.60323351223</v>
      </c>
      <c r="P310" s="67">
        <f t="shared" si="71"/>
        <v>6.2754722467418791</v>
      </c>
      <c r="Q310" s="67">
        <f t="shared" si="61"/>
        <v>627547.22467418783</v>
      </c>
      <c r="R310" s="67">
        <f t="shared" si="63"/>
        <v>1</v>
      </c>
      <c r="S310" s="67">
        <f t="shared" si="72"/>
        <v>1</v>
      </c>
      <c r="T310" s="67">
        <f t="shared" si="64"/>
        <v>0</v>
      </c>
      <c r="U310" s="67">
        <f t="shared" si="65"/>
        <v>0</v>
      </c>
      <c r="V310" s="67">
        <f t="shared" si="73"/>
        <v>1681.5592018519551</v>
      </c>
      <c r="W310" s="67">
        <f t="shared" si="74"/>
        <v>1.4217787327485898</v>
      </c>
    </row>
    <row r="311" spans="6:23" ht="15" x14ac:dyDescent="0.25">
      <c r="F311" s="67">
        <v>129</v>
      </c>
      <c r="G311" s="67">
        <v>382.47</v>
      </c>
      <c r="H311" s="67">
        <f t="shared" si="66"/>
        <v>3.8246999999999999E-4</v>
      </c>
      <c r="I311" s="67">
        <f t="shared" si="67"/>
        <v>2.1599999999999682</v>
      </c>
      <c r="J311" s="67">
        <f t="shared" si="68"/>
        <v>-2.1599999999999658E-6</v>
      </c>
      <c r="K311" s="67">
        <f t="shared" si="69"/>
        <v>2.5825973758414835</v>
      </c>
      <c r="L311" s="67">
        <v>6.28</v>
      </c>
      <c r="M311" s="67">
        <f t="shared" si="70"/>
        <v>628000</v>
      </c>
      <c r="N311" s="67">
        <f t="shared" ref="N311:N361" si="75">(N310*((G310/G311)^$B$2))</f>
        <v>1.4635251300506904</v>
      </c>
      <c r="O311" s="67">
        <f t="shared" si="62"/>
        <v>146352.51300506905</v>
      </c>
      <c r="P311" s="67">
        <f t="shared" si="71"/>
        <v>6.2350796991090958</v>
      </c>
      <c r="Q311" s="67">
        <f t="shared" ref="Q311:Q361" si="76">(M311*((H311/H312)^$B$2))+((U311*($B$20-1))/H312)</f>
        <v>623507.96991090954</v>
      </c>
      <c r="R311" s="67">
        <f t="shared" si="63"/>
        <v>1</v>
      </c>
      <c r="S311" s="67">
        <f t="shared" si="72"/>
        <v>1</v>
      </c>
      <c r="T311" s="67">
        <f t="shared" si="64"/>
        <v>0</v>
      </c>
      <c r="U311" s="67">
        <f t="shared" si="65"/>
        <v>0</v>
      </c>
      <c r="V311" s="67">
        <f t="shared" si="73"/>
        <v>1679.9116214548339</v>
      </c>
      <c r="W311" s="67">
        <f t="shared" si="74"/>
        <v>1.3868793665299779</v>
      </c>
    </row>
    <row r="312" spans="6:23" ht="15" x14ac:dyDescent="0.25">
      <c r="F312" s="67">
        <v>130</v>
      </c>
      <c r="G312" s="67">
        <v>384.63</v>
      </c>
      <c r="H312" s="67">
        <f t="shared" si="66"/>
        <v>3.8462999999999995E-4</v>
      </c>
      <c r="I312" s="67">
        <f t="shared" si="67"/>
        <v>2.1299999999999955</v>
      </c>
      <c r="J312" s="67">
        <f t="shared" si="68"/>
        <v>-2.1300000000000355E-6</v>
      </c>
      <c r="K312" s="67">
        <f t="shared" si="69"/>
        <v>2.5850431549059416</v>
      </c>
      <c r="L312" s="67">
        <v>6.24</v>
      </c>
      <c r="M312" s="67">
        <f t="shared" si="70"/>
        <v>624000</v>
      </c>
      <c r="N312" s="67">
        <f t="shared" si="75"/>
        <v>1.4530566604323341</v>
      </c>
      <c r="O312" s="67">
        <f t="shared" si="62"/>
        <v>145305.66604323342</v>
      </c>
      <c r="P312" s="67">
        <f t="shared" si="71"/>
        <v>6.1962274797365549</v>
      </c>
      <c r="Q312" s="67">
        <f t="shared" si="76"/>
        <v>619622.74797365547</v>
      </c>
      <c r="R312" s="67">
        <f t="shared" si="63"/>
        <v>1</v>
      </c>
      <c r="S312" s="67">
        <f t="shared" si="72"/>
        <v>1</v>
      </c>
      <c r="T312" s="67">
        <f t="shared" si="64"/>
        <v>0</v>
      </c>
      <c r="U312" s="67">
        <f t="shared" si="65"/>
        <v>0</v>
      </c>
      <c r="V312" s="67">
        <f t="shared" si="73"/>
        <v>1678.799234079197</v>
      </c>
      <c r="W312" s="67">
        <f t="shared" si="74"/>
        <v>1.3467772150075448</v>
      </c>
    </row>
    <row r="313" spans="6:23" ht="15" x14ac:dyDescent="0.25">
      <c r="F313" s="67">
        <v>131</v>
      </c>
      <c r="G313" s="67">
        <v>386.76</v>
      </c>
      <c r="H313" s="67">
        <f t="shared" si="66"/>
        <v>3.8675999999999999E-4</v>
      </c>
      <c r="I313" s="67">
        <f t="shared" si="67"/>
        <v>2.0799999999999841</v>
      </c>
      <c r="J313" s="67">
        <f t="shared" si="68"/>
        <v>-2.079999999999953E-6</v>
      </c>
      <c r="K313" s="67">
        <f t="shared" si="69"/>
        <v>2.5874415515599591</v>
      </c>
      <c r="L313" s="67">
        <v>6.19</v>
      </c>
      <c r="M313" s="67">
        <f t="shared" si="70"/>
        <v>619000</v>
      </c>
      <c r="N313" s="67">
        <f t="shared" si="75"/>
        <v>1.4428637193886309</v>
      </c>
      <c r="O313" s="67">
        <f t="shared" si="62"/>
        <v>144286.3719388631</v>
      </c>
      <c r="P313" s="67">
        <f t="shared" si="71"/>
        <v>6.1478234142729749</v>
      </c>
      <c r="Q313" s="67">
        <f t="shared" si="76"/>
        <v>614782.34142729745</v>
      </c>
      <c r="R313" s="67">
        <f t="shared" si="63"/>
        <v>1</v>
      </c>
      <c r="S313" s="67">
        <f t="shared" si="72"/>
        <v>1</v>
      </c>
      <c r="T313" s="67">
        <f t="shared" si="64"/>
        <v>0</v>
      </c>
      <c r="U313" s="67">
        <f t="shared" si="65"/>
        <v>0</v>
      </c>
      <c r="V313" s="67">
        <f t="shared" si="73"/>
        <v>1677.760192137051</v>
      </c>
      <c r="W313" s="67">
        <f t="shared" si="74"/>
        <v>1.3197964531838833</v>
      </c>
    </row>
    <row r="314" spans="6:23" ht="15" x14ac:dyDescent="0.25">
      <c r="F314" s="67">
        <v>132</v>
      </c>
      <c r="G314" s="67">
        <v>388.84</v>
      </c>
      <c r="H314" s="67">
        <f t="shared" si="66"/>
        <v>3.8883999999999994E-4</v>
      </c>
      <c r="I314" s="67">
        <f t="shared" si="67"/>
        <v>2.0400000000000205</v>
      </c>
      <c r="J314" s="67">
        <f t="shared" si="68"/>
        <v>-2.0400000000000279E-6</v>
      </c>
      <c r="K314" s="67">
        <f t="shared" si="69"/>
        <v>2.5897709344582682</v>
      </c>
      <c r="L314" s="67">
        <v>6.1310000000000002</v>
      </c>
      <c r="M314" s="67">
        <f t="shared" si="70"/>
        <v>613100</v>
      </c>
      <c r="N314" s="67">
        <f t="shared" si="75"/>
        <v>1.4330325295092754</v>
      </c>
      <c r="O314" s="67">
        <f t="shared" si="62"/>
        <v>143303.25295092753</v>
      </c>
      <c r="P314" s="67">
        <f t="shared" si="71"/>
        <v>6.0902418747680604</v>
      </c>
      <c r="Q314" s="67">
        <f t="shared" si="76"/>
        <v>609024.18747680599</v>
      </c>
      <c r="R314" s="67">
        <f t="shared" si="63"/>
        <v>1</v>
      </c>
      <c r="S314" s="67">
        <f t="shared" si="72"/>
        <v>1</v>
      </c>
      <c r="T314" s="67">
        <f t="shared" si="64"/>
        <v>0</v>
      </c>
      <c r="U314" s="67">
        <f t="shared" si="65"/>
        <v>0</v>
      </c>
      <c r="V314" s="67">
        <f t="shared" si="73"/>
        <v>1673.8722655946997</v>
      </c>
      <c r="W314" s="67">
        <f t="shared" si="74"/>
        <v>1.278747270168769</v>
      </c>
    </row>
    <row r="315" spans="6:23" ht="15" x14ac:dyDescent="0.25">
      <c r="F315" s="67">
        <v>133</v>
      </c>
      <c r="G315" s="67">
        <v>390.88</v>
      </c>
      <c r="H315" s="67">
        <f t="shared" si="66"/>
        <v>3.9087999999999997E-4</v>
      </c>
      <c r="I315" s="67">
        <f t="shared" si="67"/>
        <v>1.9900000000000091</v>
      </c>
      <c r="J315" s="67">
        <f t="shared" si="68"/>
        <v>-1.9899999999999996E-6</v>
      </c>
      <c r="K315" s="67">
        <f t="shared" si="69"/>
        <v>2.5920434496293616</v>
      </c>
      <c r="L315" s="67">
        <v>6.0659999999999998</v>
      </c>
      <c r="M315" s="67">
        <f t="shared" si="70"/>
        <v>606600</v>
      </c>
      <c r="N315" s="67">
        <f t="shared" si="75"/>
        <v>1.4235059075390939</v>
      </c>
      <c r="O315" s="67">
        <f t="shared" si="62"/>
        <v>142350.59075390938</v>
      </c>
      <c r="P315" s="67">
        <f t="shared" si="71"/>
        <v>6.026860796902044</v>
      </c>
      <c r="Q315" s="67">
        <f t="shared" si="76"/>
        <v>602686.07969020435</v>
      </c>
      <c r="R315" s="67">
        <f t="shared" si="63"/>
        <v>1</v>
      </c>
      <c r="S315" s="67">
        <f t="shared" si="72"/>
        <v>1</v>
      </c>
      <c r="T315" s="67">
        <f t="shared" si="64"/>
        <v>0</v>
      </c>
      <c r="U315" s="67">
        <f t="shared" si="65"/>
        <v>0</v>
      </c>
      <c r="V315" s="67">
        <f t="shared" si="73"/>
        <v>1667.1122890177821</v>
      </c>
      <c r="W315" s="67">
        <f t="shared" si="74"/>
        <v>1.2424093424526967</v>
      </c>
    </row>
    <row r="316" spans="6:23" ht="15" x14ac:dyDescent="0.25">
      <c r="F316" s="67">
        <v>134</v>
      </c>
      <c r="G316" s="67">
        <v>392.87</v>
      </c>
      <c r="H316" s="67">
        <f t="shared" si="66"/>
        <v>3.9286999999999997E-4</v>
      </c>
      <c r="I316" s="67">
        <f t="shared" si="67"/>
        <v>1.9599999999999795</v>
      </c>
      <c r="J316" s="67">
        <f t="shared" si="68"/>
        <v>-1.9600000000000151E-6</v>
      </c>
      <c r="K316" s="67">
        <f t="shared" si="69"/>
        <v>2.5942488668573831</v>
      </c>
      <c r="L316" s="67">
        <v>5.9980000000000002</v>
      </c>
      <c r="M316" s="67">
        <f t="shared" si="70"/>
        <v>599800</v>
      </c>
      <c r="N316" s="67">
        <f t="shared" si="75"/>
        <v>1.414321125668617</v>
      </c>
      <c r="O316" s="67">
        <f t="shared" si="62"/>
        <v>141432.1125668617</v>
      </c>
      <c r="P316" s="67">
        <f t="shared" si="71"/>
        <v>5.9600716628016359</v>
      </c>
      <c r="Q316" s="67">
        <f t="shared" si="76"/>
        <v>596007.16628016357</v>
      </c>
      <c r="R316" s="67">
        <f t="shared" si="63"/>
        <v>1</v>
      </c>
      <c r="S316" s="67">
        <f t="shared" si="72"/>
        <v>1</v>
      </c>
      <c r="T316" s="67">
        <f t="shared" si="64"/>
        <v>0</v>
      </c>
      <c r="U316" s="67">
        <f t="shared" si="65"/>
        <v>0</v>
      </c>
      <c r="V316" s="67">
        <f t="shared" si="73"/>
        <v>1658.4179421020369</v>
      </c>
      <c r="W316" s="67">
        <f t="shared" si="74"/>
        <v>1.1993452985835122</v>
      </c>
    </row>
    <row r="317" spans="6:23" ht="15" x14ac:dyDescent="0.25">
      <c r="F317" s="67">
        <v>135</v>
      </c>
      <c r="G317" s="67">
        <v>394.83</v>
      </c>
      <c r="H317" s="67">
        <f t="shared" si="66"/>
        <v>3.9482999999999999E-4</v>
      </c>
      <c r="I317" s="67">
        <f t="shared" si="67"/>
        <v>1.910000000000025</v>
      </c>
      <c r="J317" s="67">
        <f t="shared" si="68"/>
        <v>-1.9099999999999868E-6</v>
      </c>
      <c r="K317" s="67">
        <f t="shared" si="69"/>
        <v>2.5964101438442699</v>
      </c>
      <c r="L317" s="67">
        <v>5.9260000000000002</v>
      </c>
      <c r="M317" s="67">
        <f t="shared" si="70"/>
        <v>592600</v>
      </c>
      <c r="N317" s="67">
        <f t="shared" si="75"/>
        <v>1.4053776697564584</v>
      </c>
      <c r="O317" s="67">
        <f t="shared" si="62"/>
        <v>140537.76697564585</v>
      </c>
      <c r="P317" s="67">
        <f t="shared" si="71"/>
        <v>5.8896579509490801</v>
      </c>
      <c r="Q317" s="67">
        <f t="shared" si="76"/>
        <v>588965.79509490798</v>
      </c>
      <c r="R317" s="67">
        <f t="shared" si="63"/>
        <v>1</v>
      </c>
      <c r="S317" s="67">
        <f t="shared" si="72"/>
        <v>1</v>
      </c>
      <c r="T317" s="67">
        <f t="shared" si="64"/>
        <v>0</v>
      </c>
      <c r="U317" s="67">
        <f t="shared" si="65"/>
        <v>0</v>
      </c>
      <c r="V317" s="67">
        <f t="shared" si="73"/>
        <v>1648.3890689470052</v>
      </c>
      <c r="W317" s="67">
        <f t="shared" si="74"/>
        <v>1.1681740459091083</v>
      </c>
    </row>
    <row r="318" spans="6:23" ht="15" x14ac:dyDescent="0.25">
      <c r="F318" s="67">
        <v>136</v>
      </c>
      <c r="G318" s="67">
        <v>396.74</v>
      </c>
      <c r="H318" s="67">
        <f t="shared" si="66"/>
        <v>3.9673999999999997E-4</v>
      </c>
      <c r="I318" s="67">
        <f t="shared" si="67"/>
        <v>1.8700000000000045</v>
      </c>
      <c r="J318" s="67">
        <f t="shared" si="68"/>
        <v>-1.8700000000000075E-6</v>
      </c>
      <c r="K318" s="67">
        <f t="shared" si="69"/>
        <v>2.598505988988193</v>
      </c>
      <c r="L318" s="67">
        <v>5.8520000000000003</v>
      </c>
      <c r="M318" s="67">
        <f t="shared" si="70"/>
        <v>585200</v>
      </c>
      <c r="N318" s="67">
        <f t="shared" si="75"/>
        <v>1.396758988654643</v>
      </c>
      <c r="O318" s="67">
        <f t="shared" si="62"/>
        <v>139675.89886546429</v>
      </c>
      <c r="P318" s="67">
        <f t="shared" si="71"/>
        <v>5.8170275970364713</v>
      </c>
      <c r="Q318" s="67">
        <f t="shared" si="76"/>
        <v>581702.75970364711</v>
      </c>
      <c r="R318" s="67">
        <f t="shared" si="63"/>
        <v>1</v>
      </c>
      <c r="S318" s="67">
        <f t="shared" si="72"/>
        <v>1</v>
      </c>
      <c r="T318" s="67">
        <f t="shared" si="64"/>
        <v>0</v>
      </c>
      <c r="U318" s="67">
        <f t="shared" si="65"/>
        <v>0</v>
      </c>
      <c r="V318" s="67">
        <f t="shared" si="73"/>
        <v>1637.0411434028381</v>
      </c>
      <c r="W318" s="67">
        <f t="shared" si="74"/>
        <v>1.1249246686312888</v>
      </c>
    </row>
    <row r="319" spans="6:23" ht="15" x14ac:dyDescent="0.25">
      <c r="F319" s="67">
        <v>137</v>
      </c>
      <c r="G319" s="67">
        <v>398.61</v>
      </c>
      <c r="H319" s="67">
        <f t="shared" si="66"/>
        <v>3.9860999999999998E-4</v>
      </c>
      <c r="I319" s="67">
        <f t="shared" si="67"/>
        <v>1.8199999999999932</v>
      </c>
      <c r="J319" s="67">
        <f t="shared" si="68"/>
        <v>-1.8200000000000334E-6</v>
      </c>
      <c r="K319" s="67">
        <f t="shared" si="69"/>
        <v>2.6005481897240834</v>
      </c>
      <c r="L319" s="67">
        <v>5.7789999999999999</v>
      </c>
      <c r="M319" s="67">
        <f t="shared" si="70"/>
        <v>577900</v>
      </c>
      <c r="N319" s="67">
        <f t="shared" si="75"/>
        <v>1.3884117538299401</v>
      </c>
      <c r="O319" s="67">
        <f t="shared" si="62"/>
        <v>138841.175382994</v>
      </c>
      <c r="P319" s="67">
        <f t="shared" si="71"/>
        <v>5.7455393818262852</v>
      </c>
      <c r="Q319" s="67">
        <f t="shared" si="76"/>
        <v>574553.93818262848</v>
      </c>
      <c r="R319" s="67">
        <f t="shared" si="63"/>
        <v>1</v>
      </c>
      <c r="S319" s="67">
        <f t="shared" si="72"/>
        <v>1</v>
      </c>
      <c r="T319" s="67">
        <f t="shared" si="64"/>
        <v>0</v>
      </c>
      <c r="U319" s="67">
        <f t="shared" si="65"/>
        <v>0</v>
      </c>
      <c r="V319" s="67">
        <f t="shared" si="73"/>
        <v>1624.6749731680052</v>
      </c>
      <c r="W319" s="67">
        <f t="shared" si="74"/>
        <v>1.0877841606458227</v>
      </c>
    </row>
    <row r="320" spans="6:23" ht="15" x14ac:dyDescent="0.25">
      <c r="F320" s="67">
        <v>138</v>
      </c>
      <c r="G320" s="67">
        <v>400.43</v>
      </c>
      <c r="H320" s="67">
        <f t="shared" si="66"/>
        <v>4.0043000000000001E-4</v>
      </c>
      <c r="I320" s="67">
        <f t="shared" si="67"/>
        <v>1.7900000000000205</v>
      </c>
      <c r="J320" s="67">
        <f t="shared" si="68"/>
        <v>-1.7899999999999947E-6</v>
      </c>
      <c r="K320" s="67">
        <f t="shared" si="69"/>
        <v>2.6025266071349242</v>
      </c>
      <c r="L320" s="67">
        <v>5.7060000000000004</v>
      </c>
      <c r="M320" s="67">
        <f t="shared" si="70"/>
        <v>570600</v>
      </c>
      <c r="N320" s="67">
        <f t="shared" si="75"/>
        <v>1.3803727997612776</v>
      </c>
      <c r="O320" s="67">
        <f t="shared" si="62"/>
        <v>138037.27997612776</v>
      </c>
      <c r="P320" s="67">
        <f t="shared" si="71"/>
        <v>5.6736508187733348</v>
      </c>
      <c r="Q320" s="67">
        <f t="shared" si="76"/>
        <v>567365.08187733346</v>
      </c>
      <c r="R320" s="67">
        <f t="shared" si="63"/>
        <v>1</v>
      </c>
      <c r="S320" s="67">
        <f t="shared" si="72"/>
        <v>1</v>
      </c>
      <c r="T320" s="67">
        <f t="shared" si="64"/>
        <v>0</v>
      </c>
      <c r="U320" s="67">
        <f t="shared" si="65"/>
        <v>0</v>
      </c>
      <c r="V320" s="67">
        <f t="shared" si="73"/>
        <v>1612.2722270745821</v>
      </c>
      <c r="W320" s="67">
        <f t="shared" si="74"/>
        <v>1.0456881674923799</v>
      </c>
    </row>
    <row r="321" spans="6:23" ht="15" x14ac:dyDescent="0.25">
      <c r="F321" s="67">
        <v>139</v>
      </c>
      <c r="G321" s="67">
        <v>402.22</v>
      </c>
      <c r="H321" s="67">
        <f t="shared" si="66"/>
        <v>4.0222000000000001E-4</v>
      </c>
      <c r="I321" s="67">
        <f t="shared" si="67"/>
        <v>1.7399999999999523</v>
      </c>
      <c r="J321" s="67">
        <f t="shared" si="68"/>
        <v>-1.7399999999999664E-6</v>
      </c>
      <c r="K321" s="67">
        <f t="shared" si="69"/>
        <v>2.6044636616701857</v>
      </c>
      <c r="L321" s="67">
        <v>5.6310000000000002</v>
      </c>
      <c r="M321" s="67">
        <f t="shared" si="70"/>
        <v>563100</v>
      </c>
      <c r="N321" s="67">
        <f t="shared" si="75"/>
        <v>1.372547014647391</v>
      </c>
      <c r="O321" s="67">
        <f t="shared" si="62"/>
        <v>137254.7014647391</v>
      </c>
      <c r="P321" s="67">
        <f t="shared" si="71"/>
        <v>5.6001008083322219</v>
      </c>
      <c r="Q321" s="67">
        <f t="shared" si="76"/>
        <v>560010.08083322213</v>
      </c>
      <c r="R321" s="67">
        <f t="shared" si="63"/>
        <v>1</v>
      </c>
      <c r="S321" s="67">
        <f t="shared" si="72"/>
        <v>1</v>
      </c>
      <c r="T321" s="67">
        <f t="shared" si="64"/>
        <v>0</v>
      </c>
      <c r="U321" s="67">
        <f t="shared" si="65"/>
        <v>0</v>
      </c>
      <c r="V321" s="67">
        <f t="shared" si="73"/>
        <v>1599.3686849389082</v>
      </c>
      <c r="W321" s="67">
        <f t="shared" si="74"/>
        <v>1.0155834965604384</v>
      </c>
    </row>
    <row r="322" spans="6:23" ht="15" x14ac:dyDescent="0.25">
      <c r="F322" s="67">
        <v>140</v>
      </c>
      <c r="G322" s="67">
        <v>403.96</v>
      </c>
      <c r="H322" s="67">
        <f t="shared" si="66"/>
        <v>4.0395999999999997E-4</v>
      </c>
      <c r="I322" s="67">
        <f t="shared" si="67"/>
        <v>1.7000000000000455</v>
      </c>
      <c r="J322" s="67">
        <f t="shared" si="68"/>
        <v>-1.7000000000000413E-6</v>
      </c>
      <c r="K322" s="67">
        <f t="shared" si="69"/>
        <v>2.606338363528125</v>
      </c>
      <c r="L322" s="67">
        <v>5.556</v>
      </c>
      <c r="M322" s="67">
        <f t="shared" si="70"/>
        <v>555600</v>
      </c>
      <c r="N322" s="67">
        <f t="shared" si="75"/>
        <v>1.3650153873558575</v>
      </c>
      <c r="O322" s="67">
        <f t="shared" ref="O322:O362" si="77">N322*10^5</f>
        <v>136501.53873558575</v>
      </c>
      <c r="P322" s="67">
        <f t="shared" si="71"/>
        <v>5.5263375748530841</v>
      </c>
      <c r="Q322" s="67">
        <f t="shared" si="76"/>
        <v>552633.75748530834</v>
      </c>
      <c r="R322" s="67">
        <f t="shared" ref="R322:R362" si="78">(1-EXP(-$B$3*((F322-$B$23)/$B$5)^($B$4+1)))</f>
        <v>1</v>
      </c>
      <c r="S322" s="67">
        <f t="shared" si="72"/>
        <v>1</v>
      </c>
      <c r="T322" s="67">
        <f t="shared" ref="T322:T361" si="79">S323-S322</f>
        <v>0</v>
      </c>
      <c r="U322" s="67">
        <f t="shared" ref="U322:U361" si="80">($B$10*T322)*($B$11)*($B$14)</f>
        <v>0</v>
      </c>
      <c r="V322" s="67">
        <f t="shared" si="73"/>
        <v>1585.6921782402915</v>
      </c>
      <c r="W322" s="67">
        <f t="shared" si="74"/>
        <v>0.9744175406497797</v>
      </c>
    </row>
    <row r="323" spans="6:23" ht="15" x14ac:dyDescent="0.25">
      <c r="F323" s="67">
        <v>141</v>
      </c>
      <c r="G323" s="67">
        <v>405.66</v>
      </c>
      <c r="H323" s="67">
        <f t="shared" ref="H323:H362" si="81">G323*10^-6</f>
        <v>4.0566000000000002E-4</v>
      </c>
      <c r="I323" s="67">
        <f t="shared" ref="I323:I362" si="82">G324-G323</f>
        <v>1.6499999999999773</v>
      </c>
      <c r="J323" s="67">
        <f t="shared" ref="J323:J362" si="83">H323-H324</f>
        <v>-1.6499999999999588E-6</v>
      </c>
      <c r="K323" s="67">
        <f t="shared" ref="K323:K362" si="84">LOG(G323)</f>
        <v>2.6081621863197615</v>
      </c>
      <c r="L323" s="67">
        <v>5.4909999999999997</v>
      </c>
      <c r="M323" s="67">
        <f t="shared" ref="M323:M362" si="85">(L323*10^5)</f>
        <v>549100</v>
      </c>
      <c r="N323" s="67">
        <f t="shared" si="75"/>
        <v>1.3577278303450884</v>
      </c>
      <c r="O323" s="67">
        <f t="shared" si="77"/>
        <v>135772.78303450884</v>
      </c>
      <c r="P323" s="67">
        <f t="shared" ref="P323:P361" si="86">Q323*10^-5</f>
        <v>5.4626615328723798</v>
      </c>
      <c r="Q323" s="67">
        <f t="shared" si="76"/>
        <v>546266.15328723798</v>
      </c>
      <c r="R323" s="67">
        <f t="shared" si="78"/>
        <v>1</v>
      </c>
      <c r="S323" s="67">
        <f t="shared" ref="S323:S362" si="87">IF(R323&lt;0,0,R323)</f>
        <v>1</v>
      </c>
      <c r="T323" s="67">
        <f t="shared" si="79"/>
        <v>0</v>
      </c>
      <c r="U323" s="67">
        <f t="shared" si="80"/>
        <v>0</v>
      </c>
      <c r="V323" s="67">
        <f t="shared" ref="V323:V362" si="88">(Q322*H322)/($B$24*$B$22)</f>
        <v>1571.5751428246617</v>
      </c>
      <c r="W323" s="67">
        <f t="shared" si="74"/>
        <v>0.93947738772504918</v>
      </c>
    </row>
    <row r="324" spans="6:23" ht="15" x14ac:dyDescent="0.25">
      <c r="F324" s="67">
        <v>142</v>
      </c>
      <c r="G324" s="67">
        <v>407.31</v>
      </c>
      <c r="H324" s="67">
        <f t="shared" si="81"/>
        <v>4.0730999999999997E-4</v>
      </c>
      <c r="I324" s="67">
        <f t="shared" si="82"/>
        <v>1.6100000000000136</v>
      </c>
      <c r="J324" s="67">
        <f t="shared" si="83"/>
        <v>-1.6100000000000337E-6</v>
      </c>
      <c r="K324" s="67">
        <f t="shared" si="84"/>
        <v>2.6099250727216621</v>
      </c>
      <c r="L324" s="67">
        <v>5.44</v>
      </c>
      <c r="M324" s="67">
        <f t="shared" si="85"/>
        <v>544000</v>
      </c>
      <c r="N324" s="67">
        <f t="shared" si="75"/>
        <v>1.3507207413834259</v>
      </c>
      <c r="O324" s="67">
        <f t="shared" si="77"/>
        <v>135072.07413834258</v>
      </c>
      <c r="P324" s="67">
        <f t="shared" si="86"/>
        <v>5.412712781626607</v>
      </c>
      <c r="Q324" s="67">
        <f t="shared" si="76"/>
        <v>541271.27816266066</v>
      </c>
      <c r="R324" s="67">
        <f t="shared" si="78"/>
        <v>1</v>
      </c>
      <c r="S324" s="67">
        <f t="shared" si="87"/>
        <v>1</v>
      </c>
      <c r="T324" s="67">
        <f t="shared" si="79"/>
        <v>0</v>
      </c>
      <c r="U324" s="67">
        <f t="shared" si="80"/>
        <v>0</v>
      </c>
      <c r="V324" s="67">
        <f t="shared" si="88"/>
        <v>1560.0045179708911</v>
      </c>
      <c r="W324" s="67">
        <f t="shared" ref="W324:W362" si="89">(Q323*I323)*10^-6</f>
        <v>0.90133915292393019</v>
      </c>
    </row>
    <row r="325" spans="6:23" ht="15" x14ac:dyDescent="0.25">
      <c r="F325" s="67">
        <v>143</v>
      </c>
      <c r="G325" s="67">
        <v>408.92</v>
      </c>
      <c r="H325" s="67">
        <f t="shared" si="81"/>
        <v>4.0892000000000001E-4</v>
      </c>
      <c r="I325" s="67">
        <f t="shared" si="82"/>
        <v>1.5699999999999932</v>
      </c>
      <c r="J325" s="67">
        <f t="shared" si="83"/>
        <v>-1.5700000000000002E-6</v>
      </c>
      <c r="K325" s="67">
        <f t="shared" si="84"/>
        <v>2.6116383521225046</v>
      </c>
      <c r="L325" s="67">
        <v>5.391</v>
      </c>
      <c r="M325" s="67">
        <f t="shared" si="85"/>
        <v>539100</v>
      </c>
      <c r="N325" s="67">
        <f t="shared" si="75"/>
        <v>1.3439454818555581</v>
      </c>
      <c r="O325" s="67">
        <f t="shared" si="77"/>
        <v>134394.54818555582</v>
      </c>
      <c r="P325" s="67">
        <f t="shared" si="86"/>
        <v>5.3647308528984654</v>
      </c>
      <c r="Q325" s="67">
        <f t="shared" si="76"/>
        <v>536473.08528984652</v>
      </c>
      <c r="R325" s="67">
        <f t="shared" si="78"/>
        <v>1</v>
      </c>
      <c r="S325" s="67">
        <f t="shared" si="87"/>
        <v>1</v>
      </c>
      <c r="T325" s="67">
        <f t="shared" si="79"/>
        <v>0</v>
      </c>
      <c r="U325" s="67">
        <f t="shared" si="80"/>
        <v>0</v>
      </c>
      <c r="V325" s="67">
        <f t="shared" si="88"/>
        <v>1552.0275729525231</v>
      </c>
      <c r="W325" s="67">
        <f t="shared" si="89"/>
        <v>0.87144675784189096</v>
      </c>
    </row>
    <row r="326" spans="6:23" ht="15" x14ac:dyDescent="0.25">
      <c r="F326" s="67">
        <v>144</v>
      </c>
      <c r="G326" s="67">
        <v>410.49</v>
      </c>
      <c r="H326" s="67">
        <f t="shared" si="81"/>
        <v>4.1049000000000001E-4</v>
      </c>
      <c r="I326" s="67">
        <f t="shared" si="82"/>
        <v>1.5299999999999727</v>
      </c>
      <c r="J326" s="67">
        <f t="shared" si="83"/>
        <v>-1.5299999999999667E-6</v>
      </c>
      <c r="K326" s="67">
        <f t="shared" si="84"/>
        <v>2.6133025816802631</v>
      </c>
      <c r="L326" s="67">
        <v>5.34</v>
      </c>
      <c r="M326" s="67">
        <f t="shared" si="85"/>
        <v>534000</v>
      </c>
      <c r="N326" s="67">
        <f t="shared" si="75"/>
        <v>1.3373967336531269</v>
      </c>
      <c r="O326" s="67">
        <f t="shared" si="77"/>
        <v>133739.67336531269</v>
      </c>
      <c r="P326" s="67">
        <f t="shared" si="86"/>
        <v>5.3147360871941425</v>
      </c>
      <c r="Q326" s="67">
        <f t="shared" si="76"/>
        <v>531473.60871941422</v>
      </c>
      <c r="R326" s="67">
        <f t="shared" si="78"/>
        <v>1</v>
      </c>
      <c r="S326" s="67">
        <f t="shared" si="87"/>
        <v>1</v>
      </c>
      <c r="T326" s="67">
        <f t="shared" si="79"/>
        <v>0</v>
      </c>
      <c r="U326" s="67">
        <f t="shared" si="80"/>
        <v>0</v>
      </c>
      <c r="V326" s="67">
        <f t="shared" si="88"/>
        <v>1544.3497706485307</v>
      </c>
      <c r="W326" s="67">
        <f t="shared" si="89"/>
        <v>0.84226274390505529</v>
      </c>
    </row>
    <row r="327" spans="6:23" ht="15" x14ac:dyDescent="0.25">
      <c r="F327" s="67">
        <v>145</v>
      </c>
      <c r="G327" s="67">
        <v>412.02</v>
      </c>
      <c r="H327" s="67">
        <f t="shared" si="81"/>
        <v>4.1201999999999998E-4</v>
      </c>
      <c r="I327" s="67">
        <f t="shared" si="82"/>
        <v>1.4800000000000182</v>
      </c>
      <c r="J327" s="67">
        <f t="shared" si="83"/>
        <v>-1.4799999999999926E-6</v>
      </c>
      <c r="K327" s="67">
        <f t="shared" si="84"/>
        <v>2.6149182977778489</v>
      </c>
      <c r="L327" s="67">
        <v>5.2910000000000004</v>
      </c>
      <c r="M327" s="67">
        <f t="shared" si="85"/>
        <v>529100</v>
      </c>
      <c r="N327" s="67">
        <f t="shared" si="75"/>
        <v>1.3310694163374246</v>
      </c>
      <c r="O327" s="67">
        <f t="shared" si="77"/>
        <v>133106.94163374245</v>
      </c>
      <c r="P327" s="67">
        <f t="shared" si="86"/>
        <v>5.2668721729810315</v>
      </c>
      <c r="Q327" s="67">
        <f t="shared" si="76"/>
        <v>526687.21729810315</v>
      </c>
      <c r="R327" s="67">
        <f t="shared" si="78"/>
        <v>1</v>
      </c>
      <c r="S327" s="67">
        <f t="shared" si="87"/>
        <v>1</v>
      </c>
      <c r="T327" s="67">
        <f t="shared" si="79"/>
        <v>0</v>
      </c>
      <c r="U327" s="67">
        <f t="shared" si="80"/>
        <v>0</v>
      </c>
      <c r="V327" s="67">
        <f t="shared" si="88"/>
        <v>1535.8318255011263</v>
      </c>
      <c r="W327" s="67">
        <f t="shared" si="89"/>
        <v>0.81315462134068917</v>
      </c>
    </row>
    <row r="328" spans="6:23" ht="15" x14ac:dyDescent="0.25">
      <c r="F328" s="67">
        <v>146</v>
      </c>
      <c r="G328" s="67">
        <v>413.5</v>
      </c>
      <c r="H328" s="67">
        <f t="shared" si="81"/>
        <v>4.1349999999999997E-4</v>
      </c>
      <c r="I328" s="67">
        <f t="shared" si="82"/>
        <v>1.4399999999999977</v>
      </c>
      <c r="J328" s="67">
        <f t="shared" si="83"/>
        <v>-1.4400000000000133E-6</v>
      </c>
      <c r="K328" s="67">
        <f t="shared" si="84"/>
        <v>2.6164755138885654</v>
      </c>
      <c r="L328" s="67">
        <v>5.2510000000000003</v>
      </c>
      <c r="M328" s="67">
        <f t="shared" si="85"/>
        <v>525100</v>
      </c>
      <c r="N328" s="67">
        <f t="shared" si="75"/>
        <v>1.3249995216809078</v>
      </c>
      <c r="O328" s="67">
        <f t="shared" si="77"/>
        <v>132499.95216809079</v>
      </c>
      <c r="P328" s="67">
        <f t="shared" si="86"/>
        <v>5.2277822590781877</v>
      </c>
      <c r="Q328" s="67">
        <f t="shared" si="76"/>
        <v>522778.22590781876</v>
      </c>
      <c r="R328" s="67">
        <f t="shared" si="78"/>
        <v>1</v>
      </c>
      <c r="S328" s="67">
        <f t="shared" si="87"/>
        <v>1</v>
      </c>
      <c r="T328" s="67">
        <f t="shared" si="79"/>
        <v>0</v>
      </c>
      <c r="U328" s="67">
        <f t="shared" si="80"/>
        <v>0</v>
      </c>
      <c r="V328" s="67">
        <f t="shared" si="88"/>
        <v>1527.6731770362403</v>
      </c>
      <c r="W328" s="67">
        <f t="shared" si="89"/>
        <v>0.77949708160120224</v>
      </c>
    </row>
    <row r="329" spans="6:23" ht="15" x14ac:dyDescent="0.25">
      <c r="F329" s="67">
        <v>147</v>
      </c>
      <c r="G329" s="67">
        <v>414.94</v>
      </c>
      <c r="H329" s="67">
        <f t="shared" si="81"/>
        <v>4.1493999999999998E-4</v>
      </c>
      <c r="I329" s="67">
        <f t="shared" si="82"/>
        <v>1.3899999999999864</v>
      </c>
      <c r="J329" s="67">
        <f t="shared" si="83"/>
        <v>-1.389999999999985E-6</v>
      </c>
      <c r="K329" s="67">
        <f t="shared" si="84"/>
        <v>2.6179853026090019</v>
      </c>
      <c r="L329" s="67">
        <v>5.2190000000000003</v>
      </c>
      <c r="M329" s="67">
        <f t="shared" si="85"/>
        <v>521900.00000000006</v>
      </c>
      <c r="N329" s="67">
        <f t="shared" si="75"/>
        <v>1.3191409241535965</v>
      </c>
      <c r="O329" s="67">
        <f t="shared" si="77"/>
        <v>131914.09241535966</v>
      </c>
      <c r="P329" s="67">
        <f t="shared" si="86"/>
        <v>5.1967989755454056</v>
      </c>
      <c r="Q329" s="67">
        <f t="shared" si="76"/>
        <v>519679.89755454054</v>
      </c>
      <c r="R329" s="67">
        <f t="shared" si="78"/>
        <v>1</v>
      </c>
      <c r="S329" s="67">
        <f t="shared" si="87"/>
        <v>1</v>
      </c>
      <c r="T329" s="67">
        <f t="shared" si="79"/>
        <v>0</v>
      </c>
      <c r="U329" s="67">
        <f t="shared" si="80"/>
        <v>0</v>
      </c>
      <c r="V329" s="67">
        <f t="shared" si="88"/>
        <v>1521.7817863692756</v>
      </c>
      <c r="W329" s="67">
        <f t="shared" si="89"/>
        <v>0.75280064530725788</v>
      </c>
    </row>
    <row r="330" spans="6:23" ht="15" x14ac:dyDescent="0.25">
      <c r="F330" s="67">
        <v>148</v>
      </c>
      <c r="G330" s="67">
        <v>416.33</v>
      </c>
      <c r="H330" s="67">
        <f t="shared" si="81"/>
        <v>4.1632999999999997E-4</v>
      </c>
      <c r="I330" s="67">
        <f t="shared" si="82"/>
        <v>1.3600000000000136</v>
      </c>
      <c r="J330" s="67">
        <f t="shared" si="83"/>
        <v>-1.3600000000000005E-6</v>
      </c>
      <c r="K330" s="67">
        <f t="shared" si="84"/>
        <v>2.6194377065029881</v>
      </c>
      <c r="L330" s="67">
        <v>5.1760000000000002</v>
      </c>
      <c r="M330" s="67">
        <f t="shared" si="85"/>
        <v>517600</v>
      </c>
      <c r="N330" s="67">
        <f t="shared" si="75"/>
        <v>1.3135294507073059</v>
      </c>
      <c r="O330" s="67">
        <f t="shared" si="77"/>
        <v>131352.94507073058</v>
      </c>
      <c r="P330" s="67">
        <f t="shared" si="86"/>
        <v>5.1545270028904913</v>
      </c>
      <c r="Q330" s="67">
        <f t="shared" si="76"/>
        <v>515452.70028904913</v>
      </c>
      <c r="R330" s="67">
        <f t="shared" si="78"/>
        <v>1</v>
      </c>
      <c r="S330" s="67">
        <f t="shared" si="87"/>
        <v>1</v>
      </c>
      <c r="T330" s="67">
        <f t="shared" si="79"/>
        <v>0</v>
      </c>
      <c r="U330" s="67">
        <f t="shared" si="80"/>
        <v>0</v>
      </c>
      <c r="V330" s="67">
        <f t="shared" si="88"/>
        <v>1518.0308502433993</v>
      </c>
      <c r="W330" s="67">
        <f t="shared" si="89"/>
        <v>0.72235505760080421</v>
      </c>
    </row>
    <row r="331" spans="6:23" ht="15" x14ac:dyDescent="0.25">
      <c r="F331" s="67">
        <v>149</v>
      </c>
      <c r="G331" s="67">
        <v>417.69</v>
      </c>
      <c r="H331" s="67">
        <f t="shared" si="81"/>
        <v>4.1768999999999997E-4</v>
      </c>
      <c r="I331" s="67">
        <f t="shared" si="82"/>
        <v>1.3100000000000023</v>
      </c>
      <c r="J331" s="67">
        <f t="shared" si="83"/>
        <v>-1.3100000000000264E-6</v>
      </c>
      <c r="K331" s="67">
        <f t="shared" si="84"/>
        <v>2.6208540778583549</v>
      </c>
      <c r="L331" s="67">
        <v>5.1239999999999997</v>
      </c>
      <c r="M331" s="67">
        <f t="shared" si="85"/>
        <v>512399.99999999994</v>
      </c>
      <c r="N331" s="67">
        <f t="shared" si="75"/>
        <v>1.3080801821411752</v>
      </c>
      <c r="O331" s="67">
        <f t="shared" si="77"/>
        <v>130808.01821411752</v>
      </c>
      <c r="P331" s="67">
        <f t="shared" si="86"/>
        <v>5.1035878993097095</v>
      </c>
      <c r="Q331" s="67">
        <f t="shared" si="76"/>
        <v>510358.78993097093</v>
      </c>
      <c r="R331" s="67">
        <f t="shared" si="78"/>
        <v>1</v>
      </c>
      <c r="S331" s="67">
        <f t="shared" si="87"/>
        <v>1</v>
      </c>
      <c r="T331" s="67">
        <f t="shared" si="79"/>
        <v>0</v>
      </c>
      <c r="U331" s="67">
        <f t="shared" si="80"/>
        <v>0</v>
      </c>
      <c r="V331" s="67">
        <f t="shared" si="88"/>
        <v>1510.7266936063156</v>
      </c>
      <c r="W331" s="67">
        <f t="shared" si="89"/>
        <v>0.7010156723931138</v>
      </c>
    </row>
    <row r="332" spans="6:23" ht="15" x14ac:dyDescent="0.25">
      <c r="F332" s="67">
        <v>150</v>
      </c>
      <c r="G332" s="67">
        <v>419</v>
      </c>
      <c r="H332" s="67">
        <f t="shared" si="81"/>
        <v>4.1899999999999999E-4</v>
      </c>
      <c r="I332" s="67">
        <f t="shared" si="82"/>
        <v>1.2599999999999909</v>
      </c>
      <c r="J332" s="67">
        <f t="shared" si="83"/>
        <v>-1.2599999999999981E-6</v>
      </c>
      <c r="K332" s="67">
        <f t="shared" si="84"/>
        <v>2.6222140229662951</v>
      </c>
      <c r="L332" s="67">
        <v>5.0650000000000004</v>
      </c>
      <c r="M332" s="67">
        <f t="shared" si="85"/>
        <v>506500.00000000006</v>
      </c>
      <c r="N332" s="67">
        <f t="shared" si="75"/>
        <v>1.3028692796453052</v>
      </c>
      <c r="O332" s="67">
        <f t="shared" si="77"/>
        <v>130286.92796453052</v>
      </c>
      <c r="P332" s="67">
        <f t="shared" si="86"/>
        <v>5.0456508933936153</v>
      </c>
      <c r="Q332" s="67">
        <f t="shared" si="76"/>
        <v>504565.08933936153</v>
      </c>
      <c r="R332" s="67">
        <f t="shared" si="78"/>
        <v>1</v>
      </c>
      <c r="S332" s="67">
        <f t="shared" si="87"/>
        <v>1</v>
      </c>
      <c r="T332" s="67">
        <f t="shared" si="79"/>
        <v>0</v>
      </c>
      <c r="U332" s="67">
        <f t="shared" si="80"/>
        <v>0</v>
      </c>
      <c r="V332" s="67">
        <f t="shared" si="88"/>
        <v>1500.6833161558029</v>
      </c>
      <c r="W332" s="67">
        <f t="shared" si="89"/>
        <v>0.66857001480957301</v>
      </c>
    </row>
    <row r="333" spans="6:23" ht="15" x14ac:dyDescent="0.25">
      <c r="F333" s="67">
        <v>151</v>
      </c>
      <c r="G333" s="67">
        <v>420.26</v>
      </c>
      <c r="H333" s="67">
        <f t="shared" si="81"/>
        <v>4.2025999999999999E-4</v>
      </c>
      <c r="I333" s="67">
        <f t="shared" si="82"/>
        <v>1.2300000000000182</v>
      </c>
      <c r="J333" s="67">
        <f t="shared" si="83"/>
        <v>-1.2300000000000136E-6</v>
      </c>
      <c r="K333" s="67">
        <f t="shared" si="84"/>
        <v>2.6235180561820592</v>
      </c>
      <c r="L333" s="67">
        <v>5.0049999999999999</v>
      </c>
      <c r="M333" s="67">
        <f t="shared" si="85"/>
        <v>500500</v>
      </c>
      <c r="N333" s="67">
        <f t="shared" si="75"/>
        <v>1.2978921115138065</v>
      </c>
      <c r="O333" s="67">
        <f t="shared" si="77"/>
        <v>129789.21115138064</v>
      </c>
      <c r="P333" s="67">
        <f t="shared" si="86"/>
        <v>4.9863896014816964</v>
      </c>
      <c r="Q333" s="67">
        <f t="shared" si="76"/>
        <v>498638.9601481696</v>
      </c>
      <c r="R333" s="67">
        <f t="shared" si="78"/>
        <v>1</v>
      </c>
      <c r="S333" s="67">
        <f t="shared" si="87"/>
        <v>1</v>
      </c>
      <c r="T333" s="67">
        <f t="shared" si="79"/>
        <v>0</v>
      </c>
      <c r="U333" s="67">
        <f t="shared" si="80"/>
        <v>0</v>
      </c>
      <c r="V333" s="67">
        <f t="shared" si="88"/>
        <v>1488.300401507398</v>
      </c>
      <c r="W333" s="67">
        <f t="shared" si="89"/>
        <v>0.63575201256759084</v>
      </c>
    </row>
    <row r="334" spans="6:23" ht="15" x14ac:dyDescent="0.25">
      <c r="F334" s="67">
        <v>152</v>
      </c>
      <c r="G334" s="67">
        <v>421.49</v>
      </c>
      <c r="H334" s="67">
        <f t="shared" si="81"/>
        <v>4.2149E-4</v>
      </c>
      <c r="I334" s="67">
        <f t="shared" si="82"/>
        <v>1.1800000000000068</v>
      </c>
      <c r="J334" s="67">
        <f t="shared" si="83"/>
        <v>-1.1799999999999853E-6</v>
      </c>
      <c r="K334" s="67">
        <f t="shared" si="84"/>
        <v>2.6247872752921073</v>
      </c>
      <c r="L334" s="67">
        <v>4.9400000000000004</v>
      </c>
      <c r="M334" s="67">
        <f t="shared" si="85"/>
        <v>494000.00000000006</v>
      </c>
      <c r="N334" s="67">
        <f t="shared" si="75"/>
        <v>1.2930660796598534</v>
      </c>
      <c r="O334" s="67">
        <f t="shared" si="77"/>
        <v>129306.60796598534</v>
      </c>
      <c r="P334" s="67">
        <f t="shared" si="86"/>
        <v>4.9224268812708996</v>
      </c>
      <c r="Q334" s="67">
        <f t="shared" si="76"/>
        <v>492242.68812708987</v>
      </c>
      <c r="R334" s="67">
        <f t="shared" si="78"/>
        <v>1</v>
      </c>
      <c r="S334" s="67">
        <f t="shared" si="87"/>
        <v>1</v>
      </c>
      <c r="T334" s="67">
        <f t="shared" si="79"/>
        <v>0</v>
      </c>
      <c r="U334" s="67">
        <f t="shared" si="80"/>
        <v>0</v>
      </c>
      <c r="V334" s="67">
        <f t="shared" si="88"/>
        <v>1475.2432690204096</v>
      </c>
      <c r="W334" s="67">
        <f t="shared" si="89"/>
        <v>0.61332592098225769</v>
      </c>
    </row>
    <row r="335" spans="6:23" ht="15" x14ac:dyDescent="0.25">
      <c r="F335" s="67">
        <v>153</v>
      </c>
      <c r="G335" s="67">
        <v>422.67</v>
      </c>
      <c r="H335" s="67">
        <f t="shared" si="81"/>
        <v>4.2266999999999999E-4</v>
      </c>
      <c r="I335" s="67">
        <f t="shared" si="82"/>
        <v>1.1299999999999955</v>
      </c>
      <c r="J335" s="67">
        <f t="shared" si="83"/>
        <v>-1.1300000000000112E-6</v>
      </c>
      <c r="K335" s="67">
        <f t="shared" si="84"/>
        <v>2.6260014238478919</v>
      </c>
      <c r="L335" s="67">
        <v>4.8650000000000002</v>
      </c>
      <c r="M335" s="67">
        <f t="shared" si="85"/>
        <v>486500</v>
      </c>
      <c r="N335" s="67">
        <f t="shared" si="75"/>
        <v>1.2884662408455949</v>
      </c>
      <c r="O335" s="67">
        <f t="shared" si="77"/>
        <v>128846.62408455949</v>
      </c>
      <c r="P335" s="67">
        <f t="shared" si="86"/>
        <v>4.8484709025213899</v>
      </c>
      <c r="Q335" s="67">
        <f t="shared" si="76"/>
        <v>484847.09025213891</v>
      </c>
      <c r="R335" s="67">
        <f t="shared" si="78"/>
        <v>1</v>
      </c>
      <c r="S335" s="67">
        <f t="shared" si="87"/>
        <v>1</v>
      </c>
      <c r="T335" s="67">
        <f t="shared" si="79"/>
        <v>0</v>
      </c>
      <c r="U335" s="67">
        <f t="shared" si="80"/>
        <v>0</v>
      </c>
      <c r="V335" s="67">
        <f t="shared" si="88"/>
        <v>1460.5819404419669</v>
      </c>
      <c r="W335" s="67">
        <f t="shared" si="89"/>
        <v>0.58084637198996936</v>
      </c>
    </row>
    <row r="336" spans="6:23" ht="15" x14ac:dyDescent="0.25">
      <c r="F336" s="67">
        <v>154</v>
      </c>
      <c r="G336" s="67">
        <v>423.8</v>
      </c>
      <c r="H336" s="67">
        <f t="shared" si="81"/>
        <v>4.238E-4</v>
      </c>
      <c r="I336" s="67">
        <f t="shared" si="82"/>
        <v>1.0999999999999659</v>
      </c>
      <c r="J336" s="67">
        <f t="shared" si="83"/>
        <v>-1.0999999999999725E-6</v>
      </c>
      <c r="K336" s="67">
        <f t="shared" si="84"/>
        <v>2.6271609523747759</v>
      </c>
      <c r="L336" s="67">
        <v>4.7919999999999998</v>
      </c>
      <c r="M336" s="67">
        <f t="shared" si="85"/>
        <v>479200</v>
      </c>
      <c r="N336" s="67">
        <f t="shared" si="75"/>
        <v>1.2840886079385372</v>
      </c>
      <c r="O336" s="67">
        <f t="shared" si="77"/>
        <v>128408.86079385372</v>
      </c>
      <c r="P336" s="67">
        <f t="shared" si="86"/>
        <v>4.7761920264881583</v>
      </c>
      <c r="Q336" s="67">
        <f t="shared" si="76"/>
        <v>477619.20264881582</v>
      </c>
      <c r="R336" s="67">
        <f t="shared" si="78"/>
        <v>1</v>
      </c>
      <c r="S336" s="67">
        <f t="shared" si="87"/>
        <v>1</v>
      </c>
      <c r="T336" s="67">
        <f t="shared" si="79"/>
        <v>0</v>
      </c>
      <c r="U336" s="67">
        <f t="shared" si="80"/>
        <v>0</v>
      </c>
      <c r="V336" s="67">
        <f t="shared" si="88"/>
        <v>1442.6653294704615</v>
      </c>
      <c r="W336" s="67">
        <f t="shared" si="89"/>
        <v>0.54787721198491468</v>
      </c>
    </row>
    <row r="337" spans="6:23" ht="15" x14ac:dyDescent="0.25">
      <c r="F337" s="67">
        <v>155</v>
      </c>
      <c r="G337" s="67">
        <v>424.9</v>
      </c>
      <c r="H337" s="67">
        <f t="shared" si="81"/>
        <v>4.2489999999999997E-4</v>
      </c>
      <c r="I337" s="67">
        <f t="shared" si="82"/>
        <v>1.0500000000000114</v>
      </c>
      <c r="J337" s="67">
        <f t="shared" si="83"/>
        <v>-1.0499999999999984E-6</v>
      </c>
      <c r="K337" s="67">
        <f t="shared" si="84"/>
        <v>2.6282867310895144</v>
      </c>
      <c r="L337" s="67">
        <v>4.7229999999999999</v>
      </c>
      <c r="M337" s="67">
        <f t="shared" si="85"/>
        <v>472300</v>
      </c>
      <c r="N337" s="67">
        <f t="shared" si="75"/>
        <v>1.2798526232346243</v>
      </c>
      <c r="O337" s="67">
        <f t="shared" si="77"/>
        <v>127985.26232346243</v>
      </c>
      <c r="P337" s="67">
        <f t="shared" si="86"/>
        <v>4.7081642518406444</v>
      </c>
      <c r="Q337" s="67">
        <f t="shared" si="76"/>
        <v>470816.42518406443</v>
      </c>
      <c r="R337" s="67">
        <f t="shared" si="78"/>
        <v>1</v>
      </c>
      <c r="S337" s="67">
        <f t="shared" si="87"/>
        <v>1</v>
      </c>
      <c r="T337" s="67">
        <f t="shared" si="79"/>
        <v>0</v>
      </c>
      <c r="U337" s="67">
        <f t="shared" si="80"/>
        <v>0</v>
      </c>
      <c r="V337" s="67">
        <f t="shared" si="88"/>
        <v>1424.958148063695</v>
      </c>
      <c r="W337" s="67">
        <f t="shared" si="89"/>
        <v>0.52538112291368111</v>
      </c>
    </row>
    <row r="338" spans="6:23" ht="15" x14ac:dyDescent="0.25">
      <c r="F338" s="67">
        <v>156</v>
      </c>
      <c r="G338" s="67">
        <v>425.95</v>
      </c>
      <c r="H338" s="67">
        <f t="shared" si="81"/>
        <v>4.2594999999999997E-4</v>
      </c>
      <c r="I338" s="67">
        <f t="shared" si="82"/>
        <v>1.0099999999999909</v>
      </c>
      <c r="J338" s="67">
        <f t="shared" si="83"/>
        <v>-1.0099999999999649E-6</v>
      </c>
      <c r="K338" s="67">
        <f t="shared" si="84"/>
        <v>2.6293586225803405</v>
      </c>
      <c r="L338" s="67">
        <v>4.6539999999999999</v>
      </c>
      <c r="M338" s="67">
        <f t="shared" si="85"/>
        <v>465400</v>
      </c>
      <c r="N338" s="67">
        <f t="shared" si="75"/>
        <v>1.2758323879605611</v>
      </c>
      <c r="O338" s="67">
        <f t="shared" si="77"/>
        <v>127583.2387960561</v>
      </c>
      <c r="P338" s="67">
        <f t="shared" si="86"/>
        <v>4.6399709798674333</v>
      </c>
      <c r="Q338" s="67">
        <f t="shared" si="76"/>
        <v>463997.09798674332</v>
      </c>
      <c r="R338" s="67">
        <f t="shared" si="78"/>
        <v>1</v>
      </c>
      <c r="S338" s="67">
        <f t="shared" si="87"/>
        <v>1</v>
      </c>
      <c r="T338" s="67">
        <f t="shared" si="79"/>
        <v>0</v>
      </c>
      <c r="U338" s="67">
        <f t="shared" si="80"/>
        <v>0</v>
      </c>
      <c r="V338" s="67">
        <f t="shared" si="88"/>
        <v>1408.3082193515679</v>
      </c>
      <c r="W338" s="67">
        <f t="shared" si="89"/>
        <v>0.49435724644327295</v>
      </c>
    </row>
    <row r="339" spans="6:23" ht="15" x14ac:dyDescent="0.25">
      <c r="F339" s="67">
        <v>157</v>
      </c>
      <c r="G339" s="67">
        <v>426.96</v>
      </c>
      <c r="H339" s="67">
        <f t="shared" si="81"/>
        <v>4.2695999999999994E-4</v>
      </c>
      <c r="I339" s="67">
        <f t="shared" si="82"/>
        <v>0.96000000000003638</v>
      </c>
      <c r="J339" s="67">
        <f t="shared" si="83"/>
        <v>-9.6000000000004502E-7</v>
      </c>
      <c r="K339" s="67">
        <f t="shared" si="84"/>
        <v>2.6303871897955311</v>
      </c>
      <c r="L339" s="67">
        <v>4.5869999999999997</v>
      </c>
      <c r="M339" s="67">
        <f t="shared" si="85"/>
        <v>458700</v>
      </c>
      <c r="N339" s="67">
        <f t="shared" si="75"/>
        <v>1.2719865181160233</v>
      </c>
      <c r="O339" s="67">
        <f t="shared" si="77"/>
        <v>127198.65181160232</v>
      </c>
      <c r="P339" s="67">
        <f t="shared" si="86"/>
        <v>4.5738867161932033</v>
      </c>
      <c r="Q339" s="67">
        <f t="shared" si="76"/>
        <v>457388.67161932029</v>
      </c>
      <c r="R339" s="67">
        <f t="shared" si="78"/>
        <v>1</v>
      </c>
      <c r="S339" s="67">
        <f t="shared" si="87"/>
        <v>1</v>
      </c>
      <c r="T339" s="67">
        <f t="shared" si="79"/>
        <v>0</v>
      </c>
      <c r="U339" s="67">
        <f t="shared" si="80"/>
        <v>0</v>
      </c>
      <c r="V339" s="67">
        <f t="shared" si="88"/>
        <v>1391.3399786684872</v>
      </c>
      <c r="W339" s="67">
        <f t="shared" si="89"/>
        <v>0.46863706896660651</v>
      </c>
    </row>
    <row r="340" spans="6:23" ht="15" x14ac:dyDescent="0.25">
      <c r="F340" s="67">
        <v>158</v>
      </c>
      <c r="G340" s="67">
        <v>427.92</v>
      </c>
      <c r="H340" s="67">
        <f t="shared" si="81"/>
        <v>4.2791999999999998E-4</v>
      </c>
      <c r="I340" s="67">
        <f t="shared" si="82"/>
        <v>0.91999999999995907</v>
      </c>
      <c r="J340" s="67">
        <f t="shared" si="83"/>
        <v>-9.1999999999995731E-7</v>
      </c>
      <c r="K340" s="67">
        <f t="shared" si="84"/>
        <v>2.6313625848869608</v>
      </c>
      <c r="L340" s="67">
        <v>4.5279999999999996</v>
      </c>
      <c r="M340" s="67">
        <f t="shared" si="85"/>
        <v>452799.99999999994</v>
      </c>
      <c r="N340" s="67">
        <f t="shared" si="75"/>
        <v>1.2683501718743675</v>
      </c>
      <c r="O340" s="67">
        <f t="shared" si="77"/>
        <v>126835.01718743675</v>
      </c>
      <c r="P340" s="67">
        <f t="shared" si="86"/>
        <v>4.5156211902171997</v>
      </c>
      <c r="Q340" s="67">
        <f t="shared" si="76"/>
        <v>451562.11902171996</v>
      </c>
      <c r="R340" s="67">
        <f t="shared" si="78"/>
        <v>1</v>
      </c>
      <c r="S340" s="67">
        <f t="shared" si="87"/>
        <v>1</v>
      </c>
      <c r="T340" s="67">
        <f t="shared" si="79"/>
        <v>0</v>
      </c>
      <c r="U340" s="67">
        <f t="shared" si="80"/>
        <v>0</v>
      </c>
      <c r="V340" s="67">
        <f t="shared" si="88"/>
        <v>1374.7760928026228</v>
      </c>
      <c r="W340" s="67">
        <f t="shared" si="89"/>
        <v>0.43909312475456413</v>
      </c>
    </row>
    <row r="341" spans="6:23" ht="15" x14ac:dyDescent="0.25">
      <c r="F341" s="67">
        <v>159</v>
      </c>
      <c r="G341" s="67">
        <v>428.84</v>
      </c>
      <c r="H341" s="67">
        <f t="shared" si="81"/>
        <v>4.2883999999999994E-4</v>
      </c>
      <c r="I341" s="67">
        <f t="shared" si="82"/>
        <v>0.8800000000000523</v>
      </c>
      <c r="J341" s="67">
        <f t="shared" si="83"/>
        <v>-8.8000000000008644E-7</v>
      </c>
      <c r="K341" s="67">
        <f t="shared" si="84"/>
        <v>2.6322952873402072</v>
      </c>
      <c r="L341" s="67">
        <v>4.4770000000000003</v>
      </c>
      <c r="M341" s="67">
        <f t="shared" si="85"/>
        <v>447700.00000000006</v>
      </c>
      <c r="N341" s="67">
        <f t="shared" si="75"/>
        <v>1.2648827104089051</v>
      </c>
      <c r="O341" s="67">
        <f t="shared" si="77"/>
        <v>126488.27104089051</v>
      </c>
      <c r="P341" s="67">
        <f t="shared" si="86"/>
        <v>4.4653165809759132</v>
      </c>
      <c r="Q341" s="67">
        <f t="shared" si="76"/>
        <v>446531.65809759131</v>
      </c>
      <c r="R341" s="67">
        <f t="shared" si="78"/>
        <v>1</v>
      </c>
      <c r="S341" s="67">
        <f t="shared" si="87"/>
        <v>1</v>
      </c>
      <c r="T341" s="67">
        <f t="shared" si="79"/>
        <v>0</v>
      </c>
      <c r="U341" s="67">
        <f t="shared" si="80"/>
        <v>0</v>
      </c>
      <c r="V341" s="67">
        <f t="shared" si="88"/>
        <v>1360.3149300155651</v>
      </c>
      <c r="W341" s="67">
        <f t="shared" si="89"/>
        <v>0.41543714949996391</v>
      </c>
    </row>
    <row r="342" spans="6:23" ht="15" x14ac:dyDescent="0.25">
      <c r="F342" s="67">
        <v>160</v>
      </c>
      <c r="G342" s="67">
        <v>429.72</v>
      </c>
      <c r="H342" s="67">
        <f t="shared" si="81"/>
        <v>4.2972000000000003E-4</v>
      </c>
      <c r="I342" s="67">
        <f t="shared" si="82"/>
        <v>0.82999999999998408</v>
      </c>
      <c r="J342" s="67">
        <f t="shared" si="83"/>
        <v>-8.299999999999497E-7</v>
      </c>
      <c r="K342" s="67">
        <f t="shared" si="84"/>
        <v>2.6331855670595279</v>
      </c>
      <c r="L342" s="67">
        <v>4.4189999999999996</v>
      </c>
      <c r="M342" s="67">
        <f t="shared" si="85"/>
        <v>441899.99999999994</v>
      </c>
      <c r="N342" s="67">
        <f t="shared" si="75"/>
        <v>1.2615818047305425</v>
      </c>
      <c r="O342" s="67">
        <f t="shared" si="77"/>
        <v>126158.18047305425</v>
      </c>
      <c r="P342" s="67">
        <f t="shared" si="86"/>
        <v>4.408143960237668</v>
      </c>
      <c r="Q342" s="67">
        <f t="shared" si="76"/>
        <v>440814.39602376672</v>
      </c>
      <c r="R342" s="67">
        <f t="shared" si="78"/>
        <v>1</v>
      </c>
      <c r="S342" s="67">
        <f t="shared" si="87"/>
        <v>1</v>
      </c>
      <c r="T342" s="67">
        <f t="shared" si="79"/>
        <v>0</v>
      </c>
      <c r="U342" s="67">
        <f t="shared" si="80"/>
        <v>0</v>
      </c>
      <c r="V342" s="67">
        <f t="shared" si="88"/>
        <v>1348.05285200353</v>
      </c>
      <c r="W342" s="67">
        <f t="shared" si="89"/>
        <v>0.39294785912590369</v>
      </c>
    </row>
    <row r="343" spans="6:23" ht="15" x14ac:dyDescent="0.25">
      <c r="F343" s="67">
        <v>161</v>
      </c>
      <c r="G343" s="67">
        <v>430.55</v>
      </c>
      <c r="H343" s="67">
        <f t="shared" si="81"/>
        <v>4.3054999999999998E-4</v>
      </c>
      <c r="I343" s="67">
        <f t="shared" si="82"/>
        <v>0.80000000000001137</v>
      </c>
      <c r="J343" s="67">
        <f t="shared" si="83"/>
        <v>-8.0000000000001945E-7</v>
      </c>
      <c r="K343" s="67">
        <f t="shared" si="84"/>
        <v>2.6340235935670839</v>
      </c>
      <c r="L343" s="67">
        <v>4.3419999999999996</v>
      </c>
      <c r="M343" s="67">
        <f t="shared" si="85"/>
        <v>434199.99999999994</v>
      </c>
      <c r="N343" s="67">
        <f t="shared" si="75"/>
        <v>1.2584825102667292</v>
      </c>
      <c r="O343" s="67">
        <f t="shared" si="77"/>
        <v>125848.25102667292</v>
      </c>
      <c r="P343" s="67">
        <f t="shared" si="86"/>
        <v>4.331737638812676</v>
      </c>
      <c r="Q343" s="67">
        <f t="shared" si="76"/>
        <v>433173.76388126757</v>
      </c>
      <c r="R343" s="67">
        <f t="shared" si="78"/>
        <v>1</v>
      </c>
      <c r="S343" s="67">
        <f t="shared" si="87"/>
        <v>1</v>
      </c>
      <c r="T343" s="67">
        <f t="shared" si="79"/>
        <v>0</v>
      </c>
      <c r="U343" s="67">
        <f t="shared" si="80"/>
        <v>0</v>
      </c>
      <c r="V343" s="67">
        <f t="shared" si="88"/>
        <v>1333.523623393668</v>
      </c>
      <c r="W343" s="67">
        <f t="shared" si="89"/>
        <v>0.3658759486997194</v>
      </c>
    </row>
    <row r="344" spans="6:23" ht="15" x14ac:dyDescent="0.25">
      <c r="F344" s="67">
        <v>162</v>
      </c>
      <c r="G344" s="67">
        <v>431.35</v>
      </c>
      <c r="H344" s="67">
        <f t="shared" si="81"/>
        <v>4.3135E-4</v>
      </c>
      <c r="I344" s="67">
        <f t="shared" si="82"/>
        <v>0.75</v>
      </c>
      <c r="J344" s="67">
        <f t="shared" si="83"/>
        <v>-7.4999999999999113E-7</v>
      </c>
      <c r="K344" s="67">
        <f t="shared" si="84"/>
        <v>2.6348298023738992</v>
      </c>
      <c r="L344" s="67">
        <v>4.2569999999999997</v>
      </c>
      <c r="M344" s="67">
        <f t="shared" si="85"/>
        <v>425699.99999999994</v>
      </c>
      <c r="N344" s="67">
        <f t="shared" si="75"/>
        <v>1.2555080740464879</v>
      </c>
      <c r="O344" s="67">
        <f t="shared" si="77"/>
        <v>125550.80740464879</v>
      </c>
      <c r="P344" s="67">
        <f t="shared" si="86"/>
        <v>4.2475835969013618</v>
      </c>
      <c r="Q344" s="67">
        <f t="shared" si="76"/>
        <v>424758.35969013616</v>
      </c>
      <c r="R344" s="67">
        <f t="shared" si="78"/>
        <v>1</v>
      </c>
      <c r="S344" s="67">
        <f t="shared" si="87"/>
        <v>1</v>
      </c>
      <c r="T344" s="67">
        <f t="shared" si="79"/>
        <v>0</v>
      </c>
      <c r="U344" s="67">
        <f t="shared" si="80"/>
        <v>0</v>
      </c>
      <c r="V344" s="67">
        <f t="shared" si="88"/>
        <v>1312.940713406502</v>
      </c>
      <c r="W344" s="67">
        <f t="shared" si="89"/>
        <v>0.34653901110501895</v>
      </c>
    </row>
    <row r="345" spans="6:23" ht="15" x14ac:dyDescent="0.25">
      <c r="F345" s="67">
        <v>163</v>
      </c>
      <c r="G345" s="67">
        <v>432.1</v>
      </c>
      <c r="H345" s="67">
        <f t="shared" si="81"/>
        <v>4.3209999999999999E-4</v>
      </c>
      <c r="I345" s="67">
        <f t="shared" si="82"/>
        <v>0.69999999999998863</v>
      </c>
      <c r="J345" s="67">
        <f t="shared" si="83"/>
        <v>-7.0000000000001701E-7</v>
      </c>
      <c r="K345" s="67">
        <f t="shared" si="84"/>
        <v>2.6355842663112301</v>
      </c>
      <c r="L345" s="67">
        <v>4.1840000000000002</v>
      </c>
      <c r="M345" s="67">
        <f t="shared" si="85"/>
        <v>418400</v>
      </c>
      <c r="N345" s="67">
        <f t="shared" si="75"/>
        <v>1.252730914046766</v>
      </c>
      <c r="O345" s="67">
        <f t="shared" si="77"/>
        <v>125273.0914046766</v>
      </c>
      <c r="P345" s="67">
        <f t="shared" si="86"/>
        <v>4.1753758972116364</v>
      </c>
      <c r="Q345" s="67">
        <f t="shared" si="76"/>
        <v>417537.58972116356</v>
      </c>
      <c r="R345" s="67">
        <f t="shared" si="78"/>
        <v>1</v>
      </c>
      <c r="S345" s="67">
        <f t="shared" si="87"/>
        <v>1</v>
      </c>
      <c r="T345" s="67">
        <f t="shared" si="79"/>
        <v>0</v>
      </c>
      <c r="U345" s="67">
        <f t="shared" si="80"/>
        <v>0</v>
      </c>
      <c r="V345" s="67">
        <f t="shared" si="88"/>
        <v>1289.8259633900791</v>
      </c>
      <c r="W345" s="67">
        <f t="shared" si="89"/>
        <v>0.31856876976760207</v>
      </c>
    </row>
    <row r="346" spans="6:23" ht="15" x14ac:dyDescent="0.25">
      <c r="F346" s="67">
        <v>164</v>
      </c>
      <c r="G346" s="67">
        <v>432.8</v>
      </c>
      <c r="H346" s="67">
        <f t="shared" si="81"/>
        <v>4.328E-4</v>
      </c>
      <c r="I346" s="67">
        <f t="shared" si="82"/>
        <v>0.67000000000001592</v>
      </c>
      <c r="J346" s="67">
        <f t="shared" si="83"/>
        <v>-6.6999999999997834E-7</v>
      </c>
      <c r="K346" s="67">
        <f t="shared" si="84"/>
        <v>2.636287252098513</v>
      </c>
      <c r="L346" s="67">
        <v>4.1349999999999998</v>
      </c>
      <c r="M346" s="67">
        <f t="shared" si="85"/>
        <v>413500</v>
      </c>
      <c r="N346" s="67">
        <f t="shared" si="75"/>
        <v>1.250148772515002</v>
      </c>
      <c r="O346" s="67">
        <f t="shared" si="77"/>
        <v>125014.87725150021</v>
      </c>
      <c r="P346" s="67">
        <f t="shared" si="86"/>
        <v>4.1268547013440688</v>
      </c>
      <c r="Q346" s="67">
        <f t="shared" si="76"/>
        <v>412685.47013440682</v>
      </c>
      <c r="R346" s="67">
        <f t="shared" si="78"/>
        <v>1</v>
      </c>
      <c r="S346" s="67">
        <f t="shared" si="87"/>
        <v>1</v>
      </c>
      <c r="T346" s="67">
        <f t="shared" si="79"/>
        <v>0</v>
      </c>
      <c r="U346" s="67">
        <f t="shared" si="80"/>
        <v>0</v>
      </c>
      <c r="V346" s="67">
        <f t="shared" si="88"/>
        <v>1270.1038239745744</v>
      </c>
      <c r="W346" s="67">
        <f t="shared" si="89"/>
        <v>0.29227631280480976</v>
      </c>
    </row>
    <row r="347" spans="6:23" ht="15" x14ac:dyDescent="0.25">
      <c r="F347" s="67">
        <v>165</v>
      </c>
      <c r="G347" s="67">
        <v>433.47</v>
      </c>
      <c r="H347" s="67">
        <f t="shared" si="81"/>
        <v>4.3346999999999998E-4</v>
      </c>
      <c r="I347" s="67">
        <f t="shared" si="82"/>
        <v>0.6199999999999477</v>
      </c>
      <c r="J347" s="67">
        <f t="shared" si="83"/>
        <v>-6.1999999999995002E-7</v>
      </c>
      <c r="K347" s="67">
        <f t="shared" si="84"/>
        <v>2.6369590457907699</v>
      </c>
      <c r="L347" s="67">
        <v>4.09</v>
      </c>
      <c r="M347" s="67">
        <f t="shared" si="85"/>
        <v>409000</v>
      </c>
      <c r="N347" s="67">
        <f t="shared" si="75"/>
        <v>1.2476861763562399</v>
      </c>
      <c r="O347" s="67">
        <f t="shared" si="77"/>
        <v>124768.61763562399</v>
      </c>
      <c r="P347" s="67">
        <f t="shared" si="86"/>
        <v>4.0825551154543316</v>
      </c>
      <c r="Q347" s="67">
        <f t="shared" si="76"/>
        <v>408255.51154543308</v>
      </c>
      <c r="R347" s="67">
        <f t="shared" si="78"/>
        <v>1</v>
      </c>
      <c r="S347" s="67">
        <f t="shared" si="87"/>
        <v>1</v>
      </c>
      <c r="T347" s="67">
        <f t="shared" si="79"/>
        <v>0</v>
      </c>
      <c r="U347" s="67">
        <f t="shared" si="80"/>
        <v>0</v>
      </c>
      <c r="V347" s="67">
        <f t="shared" si="88"/>
        <v>1257.3778570183442</v>
      </c>
      <c r="W347" s="67">
        <f t="shared" si="89"/>
        <v>0.27649926499005911</v>
      </c>
    </row>
    <row r="348" spans="6:23" ht="15" x14ac:dyDescent="0.25">
      <c r="F348" s="67">
        <v>166</v>
      </c>
      <c r="G348" s="67">
        <v>434.09</v>
      </c>
      <c r="H348" s="67">
        <f t="shared" si="81"/>
        <v>4.3408999999999993E-4</v>
      </c>
      <c r="I348" s="67">
        <f t="shared" si="82"/>
        <v>0.57000000000005002</v>
      </c>
      <c r="J348" s="67">
        <f t="shared" si="83"/>
        <v>-5.7000000000008433E-7</v>
      </c>
      <c r="K348" s="67">
        <f t="shared" si="84"/>
        <v>2.6375797812433479</v>
      </c>
      <c r="L348" s="67">
        <v>4.0410000000000004</v>
      </c>
      <c r="M348" s="67">
        <f t="shared" si="85"/>
        <v>404100.00000000006</v>
      </c>
      <c r="N348" s="67">
        <f t="shared" si="75"/>
        <v>1.2454150566662154</v>
      </c>
      <c r="O348" s="67">
        <f t="shared" si="77"/>
        <v>124541.50566662154</v>
      </c>
      <c r="P348" s="67">
        <f t="shared" si="86"/>
        <v>4.034246268969472</v>
      </c>
      <c r="Q348" s="67">
        <f t="shared" si="76"/>
        <v>403424.62689694716</v>
      </c>
      <c r="R348" s="67">
        <f t="shared" si="78"/>
        <v>1</v>
      </c>
      <c r="S348" s="67">
        <f t="shared" si="87"/>
        <v>1</v>
      </c>
      <c r="T348" s="67">
        <f t="shared" si="79"/>
        <v>0</v>
      </c>
      <c r="U348" s="67">
        <f t="shared" si="80"/>
        <v>0</v>
      </c>
      <c r="V348" s="67">
        <f t="shared" si="88"/>
        <v>1245.8061765255684</v>
      </c>
      <c r="W348" s="67">
        <f t="shared" si="89"/>
        <v>0.25311841715814715</v>
      </c>
    </row>
    <row r="349" spans="6:23" ht="15" x14ac:dyDescent="0.25">
      <c r="F349" s="67">
        <v>167</v>
      </c>
      <c r="G349" s="67">
        <v>434.66</v>
      </c>
      <c r="H349" s="67">
        <f t="shared" si="81"/>
        <v>4.3466000000000002E-4</v>
      </c>
      <c r="I349" s="67">
        <f t="shared" si="82"/>
        <v>0.53999999999996362</v>
      </c>
      <c r="J349" s="67">
        <f t="shared" si="83"/>
        <v>-5.3999999999993723E-7</v>
      </c>
      <c r="K349" s="67">
        <f t="shared" si="84"/>
        <v>2.6381496756668459</v>
      </c>
      <c r="L349" s="67">
        <v>3.9830000000000001</v>
      </c>
      <c r="M349" s="67">
        <f t="shared" si="85"/>
        <v>398300</v>
      </c>
      <c r="N349" s="67">
        <f t="shared" si="75"/>
        <v>1.2433335920995008</v>
      </c>
      <c r="O349" s="67">
        <f t="shared" si="77"/>
        <v>124333.35920995008</v>
      </c>
      <c r="P349" s="67">
        <f t="shared" si="86"/>
        <v>3.9767013261310651</v>
      </c>
      <c r="Q349" s="67">
        <f t="shared" si="76"/>
        <v>397670.13261310646</v>
      </c>
      <c r="R349" s="67">
        <f t="shared" si="78"/>
        <v>1</v>
      </c>
      <c r="S349" s="67">
        <f t="shared" si="87"/>
        <v>1</v>
      </c>
      <c r="T349" s="67">
        <f t="shared" si="79"/>
        <v>0</v>
      </c>
      <c r="U349" s="67">
        <f t="shared" si="80"/>
        <v>0</v>
      </c>
      <c r="V349" s="67">
        <f t="shared" si="88"/>
        <v>1232.8253746037703</v>
      </c>
      <c r="W349" s="67">
        <f t="shared" si="89"/>
        <v>0.22995203733128006</v>
      </c>
    </row>
    <row r="350" spans="6:23" ht="15" x14ac:dyDescent="0.25">
      <c r="F350" s="67">
        <v>168</v>
      </c>
      <c r="G350" s="67">
        <v>435.2</v>
      </c>
      <c r="H350" s="67">
        <f t="shared" si="81"/>
        <v>4.3519999999999995E-4</v>
      </c>
      <c r="I350" s="67">
        <f t="shared" si="82"/>
        <v>0.49000000000000909</v>
      </c>
      <c r="J350" s="67">
        <f t="shared" si="83"/>
        <v>-4.9000000000001733E-7</v>
      </c>
      <c r="K350" s="67">
        <f t="shared" si="84"/>
        <v>2.6386888866901237</v>
      </c>
      <c r="L350" s="67">
        <v>3.9249999999999998</v>
      </c>
      <c r="M350" s="67">
        <f t="shared" si="85"/>
        <v>392500</v>
      </c>
      <c r="N350" s="67">
        <f t="shared" si="75"/>
        <v>1.2413673975710229</v>
      </c>
      <c r="O350" s="67">
        <f t="shared" si="77"/>
        <v>124136.73975710229</v>
      </c>
      <c r="P350" s="67">
        <f t="shared" si="86"/>
        <v>3.9193740090985774</v>
      </c>
      <c r="Q350" s="67">
        <f t="shared" si="76"/>
        <v>391937.40090985771</v>
      </c>
      <c r="R350" s="67">
        <f t="shared" si="78"/>
        <v>1</v>
      </c>
      <c r="S350" s="67">
        <f t="shared" si="87"/>
        <v>1</v>
      </c>
      <c r="T350" s="67">
        <f t="shared" si="79"/>
        <v>0</v>
      </c>
      <c r="U350" s="67">
        <f t="shared" si="80"/>
        <v>0</v>
      </c>
      <c r="V350" s="67">
        <f t="shared" si="88"/>
        <v>1216.8359366113598</v>
      </c>
      <c r="W350" s="67">
        <f t="shared" si="89"/>
        <v>0.21474187161106301</v>
      </c>
    </row>
    <row r="351" spans="6:23" ht="15" x14ac:dyDescent="0.25">
      <c r="F351" s="67">
        <v>169</v>
      </c>
      <c r="G351" s="67">
        <v>435.69</v>
      </c>
      <c r="H351" s="67">
        <f t="shared" si="81"/>
        <v>4.3568999999999997E-4</v>
      </c>
      <c r="I351" s="67">
        <f t="shared" si="82"/>
        <v>0.44999999999998863</v>
      </c>
      <c r="J351" s="67">
        <f t="shared" si="83"/>
        <v>-4.4999999999998383E-7</v>
      </c>
      <c r="K351" s="67">
        <f t="shared" si="84"/>
        <v>2.6391775920802147</v>
      </c>
      <c r="L351" s="67">
        <v>3.8679999999999999</v>
      </c>
      <c r="M351" s="67">
        <f t="shared" si="85"/>
        <v>386800</v>
      </c>
      <c r="N351" s="67">
        <f t="shared" si="75"/>
        <v>1.2395880544668043</v>
      </c>
      <c r="O351" s="67">
        <f t="shared" si="77"/>
        <v>123958.80544668043</v>
      </c>
      <c r="P351" s="67">
        <f t="shared" si="86"/>
        <v>3.8629134949493293</v>
      </c>
      <c r="Q351" s="67">
        <f t="shared" si="76"/>
        <v>386291.34949493292</v>
      </c>
      <c r="R351" s="67">
        <f t="shared" si="78"/>
        <v>1</v>
      </c>
      <c r="S351" s="67">
        <f t="shared" si="87"/>
        <v>1</v>
      </c>
      <c r="T351" s="67">
        <f t="shared" si="79"/>
        <v>0</v>
      </c>
      <c r="U351" s="67">
        <f t="shared" si="80"/>
        <v>0</v>
      </c>
      <c r="V351" s="67">
        <f t="shared" si="88"/>
        <v>1200.7842210399515</v>
      </c>
      <c r="W351" s="67">
        <f t="shared" si="89"/>
        <v>0.19204932644583383</v>
      </c>
    </row>
    <row r="352" spans="6:23" ht="15" x14ac:dyDescent="0.25">
      <c r="F352" s="67">
        <v>170</v>
      </c>
      <c r="G352" s="67">
        <v>436.14</v>
      </c>
      <c r="H352" s="67">
        <f t="shared" si="81"/>
        <v>4.3613999999999995E-4</v>
      </c>
      <c r="I352" s="67">
        <f t="shared" si="82"/>
        <v>0.40000000000003411</v>
      </c>
      <c r="J352" s="67">
        <f t="shared" si="83"/>
        <v>-4.0000000000006393E-7</v>
      </c>
      <c r="K352" s="67">
        <f t="shared" si="84"/>
        <v>2.6396259192408125</v>
      </c>
      <c r="L352" s="67">
        <v>3.8079999999999998</v>
      </c>
      <c r="M352" s="67">
        <f t="shared" si="85"/>
        <v>380800</v>
      </c>
      <c r="N352" s="67">
        <f t="shared" si="75"/>
        <v>1.2379579689187701</v>
      </c>
      <c r="O352" s="67">
        <f t="shared" si="77"/>
        <v>123795.79689187701</v>
      </c>
      <c r="P352" s="67">
        <f t="shared" si="86"/>
        <v>3.8035528047231018</v>
      </c>
      <c r="Q352" s="67">
        <f t="shared" si="76"/>
        <v>380355.28047231014</v>
      </c>
      <c r="R352" s="67">
        <f t="shared" si="78"/>
        <v>1</v>
      </c>
      <c r="S352" s="67">
        <f t="shared" si="87"/>
        <v>1</v>
      </c>
      <c r="T352" s="67">
        <f t="shared" si="79"/>
        <v>0</v>
      </c>
      <c r="U352" s="67">
        <f t="shared" si="80"/>
        <v>0</v>
      </c>
      <c r="V352" s="67">
        <f t="shared" si="88"/>
        <v>1184.8188424520004</v>
      </c>
      <c r="W352" s="67">
        <f t="shared" si="89"/>
        <v>0.17383110727271542</v>
      </c>
    </row>
    <row r="353" spans="6:23" ht="15" x14ac:dyDescent="0.25">
      <c r="F353" s="67">
        <v>171</v>
      </c>
      <c r="G353" s="67">
        <v>436.54</v>
      </c>
      <c r="H353" s="67">
        <f t="shared" si="81"/>
        <v>4.3654000000000002E-4</v>
      </c>
      <c r="I353" s="67">
        <f t="shared" si="82"/>
        <v>0.37000000000000455</v>
      </c>
      <c r="J353" s="67">
        <f t="shared" si="83"/>
        <v>-3.6999999999997105E-7</v>
      </c>
      <c r="K353" s="67">
        <f t="shared" si="84"/>
        <v>2.6400240441088667</v>
      </c>
      <c r="L353" s="67">
        <v>3.7370000000000001</v>
      </c>
      <c r="M353" s="67">
        <f t="shared" si="85"/>
        <v>373700</v>
      </c>
      <c r="N353" s="67">
        <f t="shared" si="75"/>
        <v>1.2365122123976637</v>
      </c>
      <c r="O353" s="67">
        <f t="shared" si="77"/>
        <v>123651.22123976637</v>
      </c>
      <c r="P353" s="67">
        <f t="shared" si="86"/>
        <v>3.7329664235361495</v>
      </c>
      <c r="Q353" s="67">
        <f t="shared" si="76"/>
        <v>373296.64235361491</v>
      </c>
      <c r="R353" s="67">
        <f t="shared" si="78"/>
        <v>1</v>
      </c>
      <c r="S353" s="67">
        <f t="shared" si="87"/>
        <v>1</v>
      </c>
      <c r="T353" s="67">
        <f t="shared" si="79"/>
        <v>0</v>
      </c>
      <c r="U353" s="67">
        <f t="shared" si="80"/>
        <v>0</v>
      </c>
      <c r="V353" s="67">
        <f t="shared" si="88"/>
        <v>1167.8168751248672</v>
      </c>
      <c r="W353" s="67">
        <f t="shared" si="89"/>
        <v>0.15214211218893703</v>
      </c>
    </row>
    <row r="354" spans="6:23" ht="15" x14ac:dyDescent="0.25">
      <c r="F354" s="67">
        <v>172</v>
      </c>
      <c r="G354" s="67">
        <v>436.91</v>
      </c>
      <c r="H354" s="67">
        <f t="shared" si="81"/>
        <v>4.3690999999999999E-4</v>
      </c>
      <c r="I354" s="67">
        <f t="shared" si="82"/>
        <v>0.31999999999999318</v>
      </c>
      <c r="J354" s="67">
        <f t="shared" si="83"/>
        <v>-3.1999999999999694E-7</v>
      </c>
      <c r="K354" s="67">
        <f t="shared" si="84"/>
        <v>2.6403919849593236</v>
      </c>
      <c r="L354" s="67">
        <v>3.6659999999999999</v>
      </c>
      <c r="M354" s="67">
        <f t="shared" si="85"/>
        <v>366600</v>
      </c>
      <c r="N354" s="67">
        <f t="shared" si="75"/>
        <v>1.235177567881423</v>
      </c>
      <c r="O354" s="67">
        <f t="shared" si="77"/>
        <v>123517.7567881423</v>
      </c>
      <c r="P354" s="67">
        <f t="shared" si="86"/>
        <v>3.6625802307330679</v>
      </c>
      <c r="Q354" s="67">
        <f t="shared" si="76"/>
        <v>366258.02307330677</v>
      </c>
      <c r="R354" s="67">
        <f t="shared" si="78"/>
        <v>1</v>
      </c>
      <c r="S354" s="67">
        <f t="shared" si="87"/>
        <v>1</v>
      </c>
      <c r="T354" s="67">
        <f t="shared" si="79"/>
        <v>0</v>
      </c>
      <c r="U354" s="67">
        <f t="shared" si="80"/>
        <v>0</v>
      </c>
      <c r="V354" s="67">
        <f t="shared" si="88"/>
        <v>1147.1956859430602</v>
      </c>
      <c r="W354" s="67">
        <f t="shared" si="89"/>
        <v>0.1381197576708392</v>
      </c>
    </row>
    <row r="355" spans="6:23" ht="15" x14ac:dyDescent="0.25">
      <c r="F355" s="67">
        <v>173</v>
      </c>
      <c r="G355" s="67">
        <v>437.23</v>
      </c>
      <c r="H355" s="67">
        <f t="shared" si="81"/>
        <v>4.3722999999999999E-4</v>
      </c>
      <c r="I355" s="67">
        <f t="shared" si="82"/>
        <v>0.27999999999997272</v>
      </c>
      <c r="J355" s="67">
        <f t="shared" si="83"/>
        <v>-2.7999999999996344E-7</v>
      </c>
      <c r="K355" s="67">
        <f t="shared" si="84"/>
        <v>2.6407099528830362</v>
      </c>
      <c r="L355" s="67">
        <v>3.6030000000000002</v>
      </c>
      <c r="M355" s="67">
        <f t="shared" si="85"/>
        <v>360300</v>
      </c>
      <c r="N355" s="67">
        <f t="shared" si="75"/>
        <v>1.2340253523097249</v>
      </c>
      <c r="O355" s="67">
        <f t="shared" si="77"/>
        <v>123402.53523097248</v>
      </c>
      <c r="P355" s="67">
        <f t="shared" si="86"/>
        <v>3.6000609693690961</v>
      </c>
      <c r="Q355" s="67">
        <f t="shared" si="76"/>
        <v>360006.0969369096</v>
      </c>
      <c r="R355" s="67">
        <f t="shared" si="78"/>
        <v>1</v>
      </c>
      <c r="S355" s="67">
        <f t="shared" si="87"/>
        <v>1</v>
      </c>
      <c r="T355" s="67">
        <f t="shared" si="79"/>
        <v>0</v>
      </c>
      <c r="U355" s="67">
        <f t="shared" si="80"/>
        <v>0</v>
      </c>
      <c r="V355" s="67">
        <f t="shared" si="88"/>
        <v>1126.5189696150364</v>
      </c>
      <c r="W355" s="67">
        <f t="shared" si="89"/>
        <v>0.11720256738345566</v>
      </c>
    </row>
    <row r="356" spans="6:23" ht="15" x14ac:dyDescent="0.25">
      <c r="F356" s="67">
        <v>174</v>
      </c>
      <c r="G356" s="67">
        <v>437.51</v>
      </c>
      <c r="H356" s="67">
        <f t="shared" si="81"/>
        <v>4.3750999999999995E-4</v>
      </c>
      <c r="I356" s="67">
        <f t="shared" si="82"/>
        <v>0.23000000000001819</v>
      </c>
      <c r="J356" s="67">
        <f t="shared" si="83"/>
        <v>-2.3000000000004354E-7</v>
      </c>
      <c r="K356" s="67">
        <f t="shared" si="84"/>
        <v>2.6409879839759003</v>
      </c>
      <c r="L356" s="67">
        <v>3.5310000000000001</v>
      </c>
      <c r="M356" s="67">
        <f t="shared" si="85"/>
        <v>353100</v>
      </c>
      <c r="N356" s="67">
        <f t="shared" si="75"/>
        <v>1.2330187360705489</v>
      </c>
      <c r="O356" s="67">
        <f t="shared" si="77"/>
        <v>123301.87360705489</v>
      </c>
      <c r="P356" s="67">
        <f t="shared" si="86"/>
        <v>3.5286352460539225</v>
      </c>
      <c r="Q356" s="67">
        <f t="shared" si="76"/>
        <v>352863.52460539225</v>
      </c>
      <c r="R356" s="67">
        <f t="shared" si="78"/>
        <v>1</v>
      </c>
      <c r="S356" s="67">
        <f t="shared" si="87"/>
        <v>1</v>
      </c>
      <c r="T356" s="67">
        <f t="shared" si="79"/>
        <v>0</v>
      </c>
      <c r="U356" s="67">
        <f t="shared" si="80"/>
        <v>0</v>
      </c>
      <c r="V356" s="67">
        <f t="shared" si="88"/>
        <v>1108.1005901364842</v>
      </c>
      <c r="W356" s="67">
        <f t="shared" si="89"/>
        <v>0.10080170714232486</v>
      </c>
    </row>
    <row r="357" spans="6:23" ht="15" x14ac:dyDescent="0.25">
      <c r="F357" s="67">
        <v>175</v>
      </c>
      <c r="G357" s="67">
        <v>437.74</v>
      </c>
      <c r="H357" s="67">
        <f t="shared" si="81"/>
        <v>4.3773999999999999E-4</v>
      </c>
      <c r="I357" s="67">
        <f t="shared" si="82"/>
        <v>0.18999999999999773</v>
      </c>
      <c r="J357" s="67">
        <f t="shared" si="83"/>
        <v>-1.9000000000001004E-7</v>
      </c>
      <c r="K357" s="67">
        <f t="shared" si="84"/>
        <v>2.6412162335803266</v>
      </c>
      <c r="L357" s="67">
        <v>3.4510000000000001</v>
      </c>
      <c r="M357" s="67">
        <f t="shared" si="85"/>
        <v>345100</v>
      </c>
      <c r="N357" s="67">
        <f t="shared" si="75"/>
        <v>1.2321929683215516</v>
      </c>
      <c r="O357" s="67">
        <f t="shared" si="77"/>
        <v>123219.29683215516</v>
      </c>
      <c r="P357" s="67">
        <f t="shared" si="86"/>
        <v>3.4490915711837653</v>
      </c>
      <c r="Q357" s="67">
        <f t="shared" si="76"/>
        <v>344909.15711837652</v>
      </c>
      <c r="R357" s="67">
        <f t="shared" si="78"/>
        <v>1</v>
      </c>
      <c r="S357" s="67">
        <f t="shared" si="87"/>
        <v>1</v>
      </c>
      <c r="T357" s="67">
        <f t="shared" si="79"/>
        <v>0</v>
      </c>
      <c r="U357" s="67">
        <f t="shared" si="80"/>
        <v>0</v>
      </c>
      <c r="V357" s="67">
        <f t="shared" si="88"/>
        <v>1086.8112596243493</v>
      </c>
      <c r="W357" s="67">
        <f t="shared" si="89"/>
        <v>8.1158610659246636E-2</v>
      </c>
    </row>
    <row r="358" spans="6:23" ht="15" x14ac:dyDescent="0.25">
      <c r="F358" s="67">
        <v>176</v>
      </c>
      <c r="G358" s="67">
        <v>437.93</v>
      </c>
      <c r="H358" s="67">
        <f t="shared" si="81"/>
        <v>4.3793E-4</v>
      </c>
      <c r="I358" s="67">
        <f t="shared" si="82"/>
        <v>0.14999999999997726</v>
      </c>
      <c r="J358" s="67">
        <f t="shared" si="83"/>
        <v>-1.4999999999997654E-7</v>
      </c>
      <c r="K358" s="67">
        <f t="shared" si="84"/>
        <v>2.6414046971633121</v>
      </c>
      <c r="L358" s="67">
        <v>3.3820000000000001</v>
      </c>
      <c r="M358" s="67">
        <f t="shared" si="85"/>
        <v>338200</v>
      </c>
      <c r="N358" s="67">
        <f t="shared" si="75"/>
        <v>1.2315115563922827</v>
      </c>
      <c r="O358" s="67">
        <f t="shared" si="77"/>
        <v>123151.15563922827</v>
      </c>
      <c r="P358" s="67">
        <f t="shared" si="86"/>
        <v>3.3805239570492223</v>
      </c>
      <c r="Q358" s="67">
        <f t="shared" si="76"/>
        <v>338052.39570492221</v>
      </c>
      <c r="R358" s="67">
        <f t="shared" si="78"/>
        <v>1</v>
      </c>
      <c r="S358" s="67">
        <f t="shared" si="87"/>
        <v>1</v>
      </c>
      <c r="T358" s="67">
        <f t="shared" si="79"/>
        <v>0</v>
      </c>
      <c r="U358" s="67">
        <f t="shared" si="80"/>
        <v>0</v>
      </c>
      <c r="V358" s="67">
        <f t="shared" si="88"/>
        <v>1062.8704568613214</v>
      </c>
      <c r="W358" s="67">
        <f t="shared" si="89"/>
        <v>6.5532739852490751E-2</v>
      </c>
    </row>
    <row r="359" spans="6:23" ht="15" x14ac:dyDescent="0.25">
      <c r="F359" s="67">
        <v>177</v>
      </c>
      <c r="G359" s="67">
        <v>438.08</v>
      </c>
      <c r="H359" s="67">
        <f t="shared" si="81"/>
        <v>4.3807999999999998E-4</v>
      </c>
      <c r="I359" s="67">
        <f t="shared" si="82"/>
        <v>0.11000000000001364</v>
      </c>
      <c r="J359" s="67">
        <f t="shared" si="83"/>
        <v>-1.0999999999999725E-7</v>
      </c>
      <c r="K359" s="67">
        <f t="shared" si="84"/>
        <v>2.6415534264538958</v>
      </c>
      <c r="L359" s="67">
        <v>3.3239999999999998</v>
      </c>
      <c r="M359" s="67">
        <f t="shared" si="85"/>
        <v>332400</v>
      </c>
      <c r="N359" s="67">
        <f t="shared" si="75"/>
        <v>1.2309740744432542</v>
      </c>
      <c r="O359" s="67">
        <f t="shared" si="77"/>
        <v>123097.40744432542</v>
      </c>
      <c r="P359" s="67">
        <f t="shared" si="86"/>
        <v>3.3229363855020635</v>
      </c>
      <c r="Q359" s="67">
        <f t="shared" si="76"/>
        <v>332293.63855020632</v>
      </c>
      <c r="R359" s="67">
        <f t="shared" si="78"/>
        <v>1</v>
      </c>
      <c r="S359" s="67">
        <f t="shared" si="87"/>
        <v>1</v>
      </c>
      <c r="T359" s="67">
        <f t="shared" si="79"/>
        <v>0</v>
      </c>
      <c r="U359" s="67">
        <f t="shared" si="80"/>
        <v>0</v>
      </c>
      <c r="V359" s="67">
        <f t="shared" si="88"/>
        <v>1042.1928577875692</v>
      </c>
      <c r="W359" s="67">
        <f t="shared" si="89"/>
        <v>5.070785935573064E-2</v>
      </c>
    </row>
    <row r="360" spans="6:23" ht="15" x14ac:dyDescent="0.25">
      <c r="F360" s="67">
        <v>178</v>
      </c>
      <c r="G360" s="67">
        <v>438.19</v>
      </c>
      <c r="H360" s="67">
        <f t="shared" si="81"/>
        <v>4.3818999999999998E-4</v>
      </c>
      <c r="I360" s="67">
        <f t="shared" si="82"/>
        <v>6.0000000000002274E-2</v>
      </c>
      <c r="J360" s="67">
        <f t="shared" si="83"/>
        <v>-6.0000000000023142E-8</v>
      </c>
      <c r="K360" s="67">
        <f t="shared" si="84"/>
        <v>2.6416624622379814</v>
      </c>
      <c r="L360" s="67">
        <v>3.2879999999999998</v>
      </c>
      <c r="M360" s="67">
        <f t="shared" si="85"/>
        <v>328800</v>
      </c>
      <c r="N360" s="67">
        <f t="shared" si="75"/>
        <v>1.2305801869967554</v>
      </c>
      <c r="O360" s="67">
        <f t="shared" si="77"/>
        <v>123058.01869967554</v>
      </c>
      <c r="P360" s="67">
        <f t="shared" si="86"/>
        <v>3.2874261994590666</v>
      </c>
      <c r="Q360" s="67">
        <f t="shared" si="76"/>
        <v>328742.61994590663</v>
      </c>
      <c r="R360" s="67">
        <f t="shared" si="78"/>
        <v>1</v>
      </c>
      <c r="S360" s="67">
        <f t="shared" si="87"/>
        <v>1</v>
      </c>
      <c r="T360" s="67">
        <f t="shared" si="79"/>
        <v>0</v>
      </c>
      <c r="U360" s="67">
        <f t="shared" si="80"/>
        <v>0</v>
      </c>
      <c r="V360" s="67">
        <f t="shared" si="88"/>
        <v>1024.789887155601</v>
      </c>
      <c r="W360" s="67">
        <f t="shared" si="89"/>
        <v>3.6552300240527226E-2</v>
      </c>
    </row>
    <row r="361" spans="6:23" ht="15" x14ac:dyDescent="0.25">
      <c r="F361" s="67">
        <v>179</v>
      </c>
      <c r="G361" s="67">
        <v>438.25</v>
      </c>
      <c r="H361" s="67">
        <f t="shared" si="81"/>
        <v>4.3825E-4</v>
      </c>
      <c r="I361" s="67">
        <f t="shared" si="82"/>
        <v>2.9999999999972715E-2</v>
      </c>
      <c r="J361" s="67">
        <f t="shared" si="83"/>
        <v>-2.9999999999930256E-8</v>
      </c>
      <c r="K361" s="67">
        <f t="shared" si="84"/>
        <v>2.6417219247658323</v>
      </c>
      <c r="L361" s="67">
        <v>3.258</v>
      </c>
      <c r="M361" s="67">
        <f t="shared" si="85"/>
        <v>325800</v>
      </c>
      <c r="N361" s="67">
        <f t="shared" si="75"/>
        <v>1.2303654340840542</v>
      </c>
      <c r="O361" s="67">
        <f t="shared" si="77"/>
        <v>123036.54340840541</v>
      </c>
      <c r="P361" s="67">
        <f t="shared" si="86"/>
        <v>3.2577157342186451</v>
      </c>
      <c r="Q361" s="67">
        <f t="shared" si="76"/>
        <v>325771.57342186448</v>
      </c>
      <c r="R361" s="67">
        <f t="shared" si="78"/>
        <v>1</v>
      </c>
      <c r="S361" s="67">
        <f t="shared" si="87"/>
        <v>1</v>
      </c>
      <c r="T361" s="67">
        <f t="shared" si="79"/>
        <v>0</v>
      </c>
      <c r="U361" s="67">
        <f t="shared" si="80"/>
        <v>0</v>
      </c>
      <c r="V361" s="67">
        <f t="shared" si="88"/>
        <v>1014.0931557562826</v>
      </c>
      <c r="W361" s="67">
        <f t="shared" si="89"/>
        <v>1.9724557196755144E-2</v>
      </c>
    </row>
    <row r="362" spans="6:23" ht="15" x14ac:dyDescent="0.25">
      <c r="F362" s="67">
        <v>180</v>
      </c>
      <c r="G362" s="67">
        <v>438.28</v>
      </c>
      <c r="H362" s="67">
        <f t="shared" si="81"/>
        <v>4.3827999999999993E-4</v>
      </c>
      <c r="I362" s="67">
        <f t="shared" si="82"/>
        <v>-438.28</v>
      </c>
      <c r="J362" s="67">
        <f t="shared" si="83"/>
        <v>4.3827999999999993E-4</v>
      </c>
      <c r="K362" s="67">
        <f t="shared" si="84"/>
        <v>2.6417516529769882</v>
      </c>
      <c r="L362" s="67">
        <v>3.2250000000000001</v>
      </c>
      <c r="M362" s="67">
        <f t="shared" si="85"/>
        <v>322500</v>
      </c>
      <c r="N362" s="67"/>
      <c r="O362" s="67">
        <f t="shared" si="77"/>
        <v>0</v>
      </c>
      <c r="P362" s="67"/>
      <c r="Q362" s="67"/>
      <c r="R362" s="67">
        <f t="shared" si="78"/>
        <v>1</v>
      </c>
      <c r="S362" s="67">
        <f t="shared" si="87"/>
        <v>1</v>
      </c>
      <c r="T362" s="67"/>
      <c r="U362" s="67"/>
      <c r="V362" s="67">
        <f t="shared" si="88"/>
        <v>1005.0657823017825</v>
      </c>
      <c r="W362" s="67">
        <f t="shared" si="89"/>
        <v>9.7731472026470444E-3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32D7E-BAFF-4313-ADC0-EED150694207}">
  <sheetPr codeName="Sheet8"/>
  <dimension ref="A1"/>
  <sheetViews>
    <sheetView workbookViewId="0">
      <selection activeCell="H34" sqref="H33:H34"/>
    </sheetView>
  </sheetViews>
  <sheetFormatPr defaultRowHeight="12.75" x14ac:dyDescent="0.2"/>
  <sheetData>
    <row r="1" spans="1:1" x14ac:dyDescent="0.2">
      <c r="A1" s="8" t="s">
        <v>360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D474D77448BA4AA75BA3F3B269BE11" ma:contentTypeVersion="4" ma:contentTypeDescription="Create a new document." ma:contentTypeScope="" ma:versionID="0296770a52591d0f3299567da665c3ea">
  <xsd:schema xmlns:xsd="http://www.w3.org/2001/XMLSchema" xmlns:xs="http://www.w3.org/2001/XMLSchema" xmlns:p="http://schemas.microsoft.com/office/2006/metadata/properties" xmlns:ns3="1c03a1d9-70c4-477b-aef0-fd07cc731e16" targetNamespace="http://schemas.microsoft.com/office/2006/metadata/properties" ma:root="true" ma:fieldsID="faaa5ccd09c53faceaeb38e230a4bfe4" ns3:_="">
    <xsd:import namespace="1c03a1d9-70c4-477b-aef0-fd07cc731e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3a1d9-70c4-477b-aef0-fd07cc731e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5FCDB02-2B92-4D58-A998-F2E019E016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BA45ED-3667-4C76-8DD7-3F5422FE8B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3a1d9-70c4-477b-aef0-fd07cc731e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FFCF60-AB98-4D03-B3B1-AA255772F28C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1c03a1d9-70c4-477b-aef0-fd07cc731e16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6000</vt:lpstr>
      <vt:lpstr>5500</vt:lpstr>
      <vt:lpstr>5000</vt:lpstr>
      <vt:lpstr>TASK 1 GRAPHS</vt:lpstr>
      <vt:lpstr>Task two data</vt:lpstr>
      <vt:lpstr>Task two graphs</vt:lpstr>
    </vt:vector>
  </TitlesOfParts>
  <Company>Ford Motor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Powertrain assignment (Simulation of a Spinney spinney turney turney)</dc:title>
  <dc:creator>ecollins.150380@student.uwtsd.ac.uk</dc:creator>
  <cp:lastModifiedBy>Eoin Collins (P150380)</cp:lastModifiedBy>
  <dcterms:created xsi:type="dcterms:W3CDTF">2003-04-25T12:18:26Z</dcterms:created>
  <dcterms:modified xsi:type="dcterms:W3CDTF">2020-01-20T08:46:31Z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0x0101003DD474D77448BA4AA75BA3F3B269BE11</vt:lpwstr>
  </property>
</Properties>
</file>