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filterPrivacy="1" codeName="ThisWorkbook"/>
  <xr:revisionPtr revIDLastSave="0" documentId="13_ncr:1_{415A9ADF-A09A-E542-9C0E-A86687303776}" xr6:coauthVersionLast="45" xr6:coauthVersionMax="45" xr10:uidLastSave="{00000000-0000-0000-0000-000000000000}"/>
  <bookViews>
    <workbookView xWindow="640" yWindow="460" windowWidth="25380" windowHeight="16380" xr2:uid="{00000000-000D-0000-FFFF-FFFF00000000}"/>
  </bookViews>
  <sheets>
    <sheet name="ProjectSchedule" sheetId="11" r:id="rId1"/>
    <sheet name="About" sheetId="12" r:id="rId2"/>
  </sheets>
  <definedNames>
    <definedName name="Display_Week">ProjectSchedule!$D$4</definedName>
    <definedName name="_xlnm.Print_Titles" localSheetId="0">ProjectSchedule!$4:$6</definedName>
    <definedName name="Project_Start">ProjectSchedule!$D$3</definedName>
    <definedName name="task_end" localSheetId="0">ProjectSchedule!$E1</definedName>
    <definedName name="task_progress" localSheetId="0">ProjectSchedule!$C1</definedName>
    <definedName name="task_start" localSheetId="0">ProjectSchedule!$D1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0" i="11" l="1"/>
  <c r="E41" i="11"/>
  <c r="D41" i="11"/>
  <c r="E36" i="11"/>
  <c r="D36" i="11"/>
  <c r="D42" i="11"/>
  <c r="E42" i="11"/>
  <c r="D40" i="11"/>
  <c r="E40" i="11" s="1"/>
  <c r="E30" i="11"/>
  <c r="D30" i="11"/>
  <c r="E29" i="11"/>
  <c r="D29" i="11"/>
  <c r="D3" i="11"/>
  <c r="E32" i="11" l="1"/>
  <c r="D14" i="11"/>
  <c r="E14" i="11" s="1"/>
  <c r="E47" i="11"/>
  <c r="E43" i="11"/>
  <c r="D43" i="11"/>
  <c r="D44" i="11" s="1"/>
  <c r="E44" i="11" s="1"/>
  <c r="D45" i="11" s="1"/>
  <c r="E45" i="11" s="1"/>
  <c r="D46" i="11" s="1"/>
  <c r="E46" i="11" s="1"/>
  <c r="D39" i="11"/>
  <c r="E39" i="11" s="1"/>
  <c r="E37" i="11"/>
  <c r="D34" i="11"/>
  <c r="E34" i="11" s="1"/>
  <c r="D35" i="11" s="1"/>
  <c r="E35" i="11" s="1"/>
  <c r="D37" i="11" s="1"/>
  <c r="E28" i="11"/>
  <c r="E31" i="11" s="1"/>
  <c r="D28" i="11"/>
  <c r="D31" i="11" s="1"/>
  <c r="E25" i="11" l="1"/>
  <c r="E26" i="11" s="1"/>
  <c r="D26" i="11"/>
  <c r="D25" i="11"/>
  <c r="E20" i="11"/>
  <c r="E21" i="11" s="1"/>
  <c r="E22" i="11" s="1"/>
  <c r="D20" i="11"/>
  <c r="D21" i="11" s="1"/>
  <c r="D22" i="11" s="1"/>
  <c r="E18" i="11"/>
  <c r="D18" i="11"/>
  <c r="E12" i="11"/>
  <c r="D12" i="11"/>
  <c r="E16" i="11"/>
  <c r="D16" i="11"/>
  <c r="D13" i="11"/>
  <c r="G7" i="11" l="1"/>
  <c r="D9" i="11" l="1"/>
  <c r="E9" i="11" s="1"/>
  <c r="H5" i="11"/>
  <c r="G50" i="11"/>
  <c r="G49" i="11"/>
  <c r="G26" i="11"/>
  <c r="G24" i="11"/>
  <c r="G19" i="11"/>
  <c r="G15" i="11"/>
  <c r="G8" i="11"/>
  <c r="D11" i="11" l="1"/>
  <c r="H6" i="11"/>
  <c r="D10" i="11" l="1"/>
  <c r="G20" i="11"/>
  <c r="G9" i="11"/>
  <c r="G21" i="11"/>
  <c r="D23" i="11"/>
  <c r="G25" i="11"/>
  <c r="I5" i="11"/>
  <c r="J5" i="11" s="1"/>
  <c r="K5" i="11" s="1"/>
  <c r="L5" i="11" s="1"/>
  <c r="M5" i="11" s="1"/>
  <c r="N5" i="11" s="1"/>
  <c r="O5" i="11" s="1"/>
  <c r="H4" i="11"/>
  <c r="D17" i="11" l="1"/>
  <c r="E17" i="11" s="1"/>
  <c r="G11" i="11"/>
  <c r="E23" i="11"/>
  <c r="G13" i="11"/>
  <c r="O4" i="11"/>
  <c r="P5" i="11"/>
  <c r="Q5" i="11" s="1"/>
  <c r="R5" i="11" s="1"/>
  <c r="S5" i="11" s="1"/>
  <c r="T5" i="11" s="1"/>
  <c r="U5" i="11" s="1"/>
  <c r="V5" i="11" s="1"/>
  <c r="I6" i="11"/>
  <c r="G17" i="11" l="1"/>
  <c r="G16" i="11"/>
  <c r="G23" i="11"/>
  <c r="G18" i="11"/>
  <c r="V4" i="11"/>
  <c r="W5" i="11"/>
  <c r="X5" i="11" s="1"/>
  <c r="Y5" i="11" s="1"/>
  <c r="Z5" i="11" s="1"/>
  <c r="AA5" i="11" s="1"/>
  <c r="AB5" i="11" s="1"/>
  <c r="AC5" i="11" s="1"/>
  <c r="J6" i="11"/>
  <c r="AD5" i="11" l="1"/>
  <c r="AE5" i="11" s="1"/>
  <c r="AF5" i="11" s="1"/>
  <c r="AG5" i="11" s="1"/>
  <c r="AH5" i="11" s="1"/>
  <c r="AI5" i="11" s="1"/>
  <c r="AC4" i="11"/>
  <c r="K6" i="11"/>
  <c r="AJ5" i="11" l="1"/>
  <c r="AK5" i="11" s="1"/>
  <c r="AL5" i="11" s="1"/>
  <c r="AM5" i="11" s="1"/>
  <c r="AN5" i="11" s="1"/>
  <c r="AO5" i="11" s="1"/>
  <c r="AP5" i="11" s="1"/>
  <c r="L6" i="11"/>
  <c r="AQ5" i="11" l="1"/>
  <c r="AR5" i="11" s="1"/>
  <c r="AJ4" i="11"/>
  <c r="M6" i="11"/>
  <c r="AS5" i="11" l="1"/>
  <c r="AR6" i="11"/>
  <c r="AQ4" i="11"/>
  <c r="N6" i="11"/>
  <c r="AT5" i="11" l="1"/>
  <c r="AS6" i="11"/>
  <c r="AU5" i="11" l="1"/>
  <c r="AT6" i="11"/>
  <c r="O6" i="11"/>
  <c r="P6" i="11"/>
  <c r="AV5" i="11" l="1"/>
  <c r="AU6" i="11"/>
  <c r="Q6" i="11"/>
  <c r="AW5" i="11" l="1"/>
  <c r="AX5" i="11" s="1"/>
  <c r="AV6" i="11"/>
  <c r="R6" i="11"/>
  <c r="AX6" i="11" l="1"/>
  <c r="AY5" i="11"/>
  <c r="AX4" i="11"/>
  <c r="AW6" i="11"/>
  <c r="S6" i="11"/>
  <c r="AZ5" i="11" l="1"/>
  <c r="AY6" i="11"/>
  <c r="T6" i="11"/>
  <c r="AZ6" i="11" l="1"/>
  <c r="BA5" i="11"/>
  <c r="U6" i="11"/>
  <c r="BA6" i="11" l="1"/>
  <c r="BB5" i="11"/>
  <c r="V6" i="11"/>
  <c r="BB6" i="11" l="1"/>
  <c r="BC5" i="11"/>
  <c r="W6" i="11"/>
  <c r="BD5" i="11" l="1"/>
  <c r="BC6" i="11"/>
  <c r="X6" i="11"/>
  <c r="BD6" i="11" l="1"/>
  <c r="BE5" i="11"/>
  <c r="Y6" i="11"/>
  <c r="BE6" i="11" l="1"/>
  <c r="BF5" i="11"/>
  <c r="BE4" i="11"/>
  <c r="Z6" i="11"/>
  <c r="BF6" i="11" l="1"/>
  <c r="BG5" i="11"/>
  <c r="AA6" i="11"/>
  <c r="BH5" i="11" l="1"/>
  <c r="BG6" i="11"/>
  <c r="AB6" i="11"/>
  <c r="BI5" i="11" l="1"/>
  <c r="BH6" i="11"/>
  <c r="AC6" i="11"/>
  <c r="BJ5" i="11" l="1"/>
  <c r="BI6" i="11"/>
  <c r="AD6" i="11"/>
  <c r="BK5" i="11" l="1"/>
  <c r="BJ6" i="11"/>
  <c r="AE6" i="11"/>
  <c r="BK6" i="11" l="1"/>
  <c r="AF6" i="11"/>
  <c r="AG6" i="11" l="1"/>
  <c r="AH6" i="11" l="1"/>
  <c r="AI6" i="11" l="1"/>
  <c r="AJ6" i="11" l="1"/>
  <c r="AK6" i="11" l="1"/>
  <c r="AL6" i="11" l="1"/>
  <c r="AM6" i="11" l="1"/>
  <c r="AN6" i="11" l="1"/>
  <c r="AO6" i="11" l="1"/>
  <c r="AP6" i="11" l="1"/>
  <c r="AQ6" i="11" l="1"/>
</calcChain>
</file>

<file path=xl/sharedStrings.xml><?xml version="1.0" encoding="utf-8"?>
<sst xmlns="http://schemas.openxmlformats.org/spreadsheetml/2006/main" count="79" uniqueCount="76">
  <si>
    <t>Create a project schedule in this worksheet.
Enter the title of this project in cell B1. 
Information about how to use this worksheet, including instructions for screen readers and the author of this workbook, is in the About worksheet.
Continue navigating down column A to hear further instructions.</t>
  </si>
  <si>
    <t>Enter the company name in cell B2.</t>
  </si>
  <si>
    <t>Enter the name of the project lead in cell B3. Enter the project start date in cell E3. The project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</si>
  <si>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automatically calculated. There are 8 weeks represented in this view from cell I4 to cell BF4.
You should not modify these cells.
The display week label is in cell C4.</t>
  </si>
  <si>
    <t>Cells I5 to BL5 contain the day number for the week represented in the cell block above each date cell and are automatically calculated.
You should not modify these cells.
Today’s date is outlined in red (hex #AD3815) from today’s date on row 5 throughout the entire date column to the end of the project schedule.</t>
  </si>
  <si>
    <t>This row contains headers for the project schedule that follows below them. 
Navigate from B6 to BL6 to hear the content. The first letter of each day of the week for the date above that heading starts in cell I6 and continues to cell BL6.
All project timeline graphing is automatically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</si>
  <si>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current day within the project schedule. </t>
  </si>
  <si>
    <t>Cell B8 contains the phase 1 sample title. 
Enter a new title in cell B8.
Enter a name to assign the phase to, if this applies to your project, in cell C8.
Enter the progress for the entire phase, if this applies to your project, in cell D8.
Enter the start and end dates for the entire phase, if this applies to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</si>
  <si>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the progress of the task in cell D9. A progress bar appears in the cell and is shaded according to the number in the cell. For example, 50 per cent progress would shade half of the cell.
Enter the task start date in cell E9.
Enter the task end date in cell E9.
A status bar shaded for the dates entered appears in blocks from cell I9 to BL9. </t>
  </si>
  <si>
    <t>Rows 10 to 13 repeat the pattern from row 9. 
Repeat the instructions from cell A9 for all task rows in this worksheet. Overwrite any sample data.
A sample of another phase starts in cell A14. 
Continue entering tasks in cells A10 to A13 or go to cell A14 to learn more.</t>
  </si>
  <si>
    <t>The cell to the right contains the phase 2 sample title. 
You can create a new phase at any time within column B. This project schedule does not require phases. To remove the phase, simply delete the row.
To create a new phase block in this row, enter a new title in the cell to the right.
To continue adding tasks to the phase above, enter a new row above this one and fill in the task data according to cell A9’s instructions.
Update the phase details in the cell to the right based on cell A8’s instructions.
Continue navigating down column A cells to learn more.
If you haven’t added any new rows in this worksheet, you will find that two additional sample phase blocks have been created for you in cells B20 and B26. Otherwise, navigate through the column A cells to find the additional blocks. 
Repeat the instructions from cells A8 and A9 whenever you need to.</t>
  </si>
  <si>
    <t>Sample phase title block</t>
  </si>
  <si>
    <t>This is an empty row</t>
  </si>
  <si>
    <t>This row marks the end of the project schedule. DO NOT enter anything in this row. 
Insert new rows ABOVE this one to continue working on your project schedule.</t>
  </si>
  <si>
    <t>TASK</t>
  </si>
  <si>
    <t>Insert new rows ABOVE this one</t>
  </si>
  <si>
    <t>PROGRESS</t>
  </si>
  <si>
    <t>START</t>
  </si>
  <si>
    <t>END</t>
  </si>
  <si>
    <t>DAYS</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</si>
  <si>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</si>
  <si>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</si>
  <si>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</si>
  <si>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formulas are required. The bars in the Gantt chart represent the duration of the tasks and are displayed using conditional formatting. Insert new tasks by inserting new rows.</t>
  </si>
  <si>
    <t>Guide for screen readers</t>
  </si>
  <si>
    <t>There are 2 worksheets in this workbook. 
ProjectSchedule
About
The instructions for each worksheet are in the A column starting in cell A1 of each worksheet. They are written with hidden text. Each step guides you to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</si>
  <si>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</si>
  <si>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</si>
  <si>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</si>
  <si>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</si>
  <si>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</si>
  <si>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</si>
  <si>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</si>
  <si>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</si>
  <si>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timesheets, inventory trackers, financial statements and project planning templates. Teachers and students will find resources such as timetables, mark books and registers. Organise your family life with meal planners, checklists and exercise logs. Each template is thoroughly researched, refined and improved over time through feedback from thousands of users.</t>
  </si>
  <si>
    <t>Block one</t>
  </si>
  <si>
    <t>Solidify question</t>
  </si>
  <si>
    <t>Plan Draft 1</t>
  </si>
  <si>
    <t>Final Plan</t>
  </si>
  <si>
    <t>Becca Calder</t>
  </si>
  <si>
    <t>Dissertation Gant Chart</t>
  </si>
  <si>
    <t>Block two</t>
  </si>
  <si>
    <t>See Supervisor once weekly</t>
  </si>
  <si>
    <t>See Supervisor bi-weekly</t>
  </si>
  <si>
    <t>Add points to plan per book</t>
  </si>
  <si>
    <t>Complete Bibliography</t>
  </si>
  <si>
    <t>Christmas Holiday</t>
  </si>
  <si>
    <t>Add to Bibliography</t>
  </si>
  <si>
    <t>Refine Plan points to Paragraphs</t>
  </si>
  <si>
    <t>Block Four</t>
  </si>
  <si>
    <t>Block Three</t>
  </si>
  <si>
    <t>Block Five</t>
  </si>
  <si>
    <t xml:space="preserve">Block Six </t>
  </si>
  <si>
    <t>Block Seven</t>
  </si>
  <si>
    <t>Check plan timescale with time left</t>
  </si>
  <si>
    <t xml:space="preserve">Easter </t>
  </si>
  <si>
    <t>First chapter written, second started</t>
  </si>
  <si>
    <t>Seccond chapter written, Thrid started</t>
  </si>
  <si>
    <t>Hand in hard copy and online</t>
  </si>
  <si>
    <t>Plan Deadline</t>
  </si>
  <si>
    <t>End deadline for dissertation</t>
  </si>
  <si>
    <t>Biliograph of 30</t>
  </si>
  <si>
    <t>Presentation Deadline</t>
  </si>
  <si>
    <t>Develop Chapters into longer Paragraph points</t>
  </si>
  <si>
    <t>Start refining Chapter one</t>
  </si>
  <si>
    <t>Re-read three Bibliography entries</t>
  </si>
  <si>
    <t>Work on Presentation</t>
  </si>
  <si>
    <t>Start refining Chapter two</t>
  </si>
  <si>
    <t>Refine chapter Three points</t>
  </si>
  <si>
    <t>Edit  chapters written</t>
  </si>
  <si>
    <t>Chapter Three written</t>
  </si>
  <si>
    <t>Meet supervisor weekly</t>
  </si>
  <si>
    <t>meet supervisor weekly</t>
  </si>
  <si>
    <t>Full draft completed and checked</t>
  </si>
  <si>
    <t>Final Dissertation written and checked</t>
  </si>
  <si>
    <t>Have first draft written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</si>
</sst>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1" formatCode="_(* #,##0_);_(* \(#,##0\);_(* &quot;-&quot;_);_(@_)"/>
    <numFmt numFmtId="43" formatCode="_(* #,##0.00_);_(* \(#,##0.00\);_(* &quot;-&quot;??_);_(@_)"/>
    <numFmt numFmtId="164" formatCode="_-&quot;£&quot;* #,##0_-;\-&quot;£&quot;* #,##0_-;_-&quot;£&quot;* &quot;-&quot;_-;_-@_-"/>
    <numFmt numFmtId="165" formatCode="_-&quot;£&quot;* #,##0.00_-;\-&quot;£&quot;* #,##0.00_-;_-&quot;£&quot;* &quot;-&quot;??_-;_-@_-"/>
    <numFmt numFmtId="166" formatCode="m/d/yy;@"/>
    <numFmt numFmtId="167" formatCode="d/m/yy;@"/>
    <numFmt numFmtId="168" formatCode="ddd\,\ d/m/yyyy"/>
    <numFmt numFmtId="169" formatCode="d\ mmm\ yyyy"/>
    <numFmt numFmtId="170" formatCode="d"/>
  </numFmts>
  <fonts count="33"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5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0" tint="-0.499984740745262"/>
        <bgColor indexed="64"/>
      </patternFill>
    </fill>
  </fills>
  <borders count="19">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54">
    <xf numFmtId="0" fontId="0" fillId="0" borderId="0"/>
    <xf numFmtId="0" fontId="2" fillId="0" borderId="0" applyNumberFormat="0" applyFill="0" applyBorder="0" applyAlignment="0" applyProtection="0">
      <alignment vertical="top"/>
      <protection locked="0"/>
    </xf>
    <xf numFmtId="9" fontId="7" fillId="0" borderId="0" applyFont="0" applyFill="0" applyBorder="0" applyAlignment="0" applyProtection="0"/>
    <xf numFmtId="0" fontId="20" fillId="0" borderId="0"/>
    <xf numFmtId="43" fontId="7" fillId="0" borderId="3" applyFont="0" applyFill="0" applyAlignment="0" applyProtection="0"/>
    <xf numFmtId="0" fontId="11" fillId="0" borderId="0" applyNumberFormat="0" applyFill="0" applyBorder="0" applyAlignment="0" applyProtection="0"/>
    <xf numFmtId="0" fontId="8" fillId="0" borderId="0" applyNumberFormat="0" applyFill="0" applyAlignment="0" applyProtection="0"/>
    <xf numFmtId="0" fontId="8" fillId="0" borderId="0" applyNumberFormat="0" applyFill="0" applyProtection="0">
      <alignment vertical="top"/>
    </xf>
    <xf numFmtId="0" fontId="7" fillId="0" borderId="0" applyNumberFormat="0" applyFill="0" applyProtection="0">
      <alignment horizontal="right" indent="1"/>
    </xf>
    <xf numFmtId="168" fontId="7" fillId="0" borderId="3">
      <alignment horizontal="center" vertical="center"/>
    </xf>
    <xf numFmtId="166" fontId="7" fillId="0" borderId="2" applyFill="0">
      <alignment horizontal="center" vertical="center"/>
    </xf>
    <xf numFmtId="0" fontId="7" fillId="0" borderId="2" applyFill="0">
      <alignment horizontal="center" vertical="center"/>
    </xf>
    <xf numFmtId="0" fontId="7" fillId="0" borderId="2" applyFill="0">
      <alignment horizontal="left" vertical="center" indent="2"/>
    </xf>
    <xf numFmtId="0" fontId="21" fillId="0" borderId="0" applyNumberFormat="0" applyFill="0" applyBorder="0" applyAlignment="0" applyProtection="0"/>
    <xf numFmtId="41"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22" fillId="0" borderId="0" applyNumberFormat="0" applyFill="0" applyBorder="0" applyAlignment="0" applyProtection="0"/>
    <xf numFmtId="0" fontId="23" fillId="13" borderId="0" applyNumberFormat="0" applyBorder="0" applyAlignment="0" applyProtection="0"/>
    <xf numFmtId="0" fontId="24" fillId="14" borderId="0" applyNumberFormat="0" applyBorder="0" applyAlignment="0" applyProtection="0"/>
    <xf numFmtId="0" fontId="25" fillId="15" borderId="0" applyNumberFormat="0" applyBorder="0" applyAlignment="0" applyProtection="0"/>
    <xf numFmtId="0" fontId="26" fillId="16" borderId="11" applyNumberFormat="0" applyAlignment="0" applyProtection="0"/>
    <xf numFmtId="0" fontId="27" fillId="17" borderId="12" applyNumberFormat="0" applyAlignment="0" applyProtection="0"/>
    <xf numFmtId="0" fontId="28" fillId="17" borderId="11" applyNumberFormat="0" applyAlignment="0" applyProtection="0"/>
    <xf numFmtId="0" fontId="29" fillId="0" borderId="13" applyNumberFormat="0" applyFill="0" applyAlignment="0" applyProtection="0"/>
    <xf numFmtId="0" fontId="30" fillId="18" borderId="14" applyNumberFormat="0" applyAlignment="0" applyProtection="0"/>
    <xf numFmtId="0" fontId="31" fillId="0" borderId="0" applyNumberFormat="0" applyFill="0" applyBorder="0" applyAlignment="0" applyProtection="0"/>
    <xf numFmtId="0" fontId="7" fillId="19" borderId="15" applyNumberFormat="0" applyFont="0" applyAlignment="0" applyProtection="0"/>
    <xf numFmtId="0" fontId="32" fillId="0" borderId="0" applyNumberFormat="0" applyFill="0" applyBorder="0" applyAlignment="0" applyProtection="0"/>
    <xf numFmtId="0" fontId="4" fillId="0" borderId="16" applyNumberFormat="0" applyFill="0" applyAlignment="0" applyProtection="0"/>
    <xf numFmtId="0" fontId="20"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0"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0"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0"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20"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20" fillId="40" borderId="0" applyNumberFormat="0" applyBorder="0" applyAlignment="0" applyProtection="0"/>
    <xf numFmtId="0" fontId="7" fillId="41" borderId="0" applyNumberFormat="0" applyBorder="0" applyAlignment="0" applyProtection="0"/>
    <xf numFmtId="0" fontId="7" fillId="42" borderId="0" applyNumberFormat="0" applyBorder="0" applyAlignment="0" applyProtection="0"/>
    <xf numFmtId="0" fontId="7" fillId="43" borderId="0" applyNumberFormat="0" applyBorder="0" applyAlignment="0" applyProtection="0"/>
  </cellStyleXfs>
  <cellXfs count="103">
    <xf numFmtId="0" fontId="0" fillId="0" borderId="0" xfId="0"/>
    <xf numFmtId="0" fontId="1" fillId="0" borderId="0" xfId="0" applyFont="1"/>
    <xf numFmtId="0" fontId="0" fillId="0" borderId="0" xfId="0" applyAlignment="1">
      <alignment vertical="center"/>
    </xf>
    <xf numFmtId="0" fontId="1"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5" fillId="12" borderId="1" xfId="0" applyFont="1" applyFill="1" applyBorder="1" applyAlignment="1">
      <alignment horizontal="left" vertical="center" indent="1"/>
    </xf>
    <xf numFmtId="0" fontId="5" fillId="12" borderId="1" xfId="0" applyFont="1" applyFill="1" applyBorder="1" applyAlignment="1">
      <alignment horizontal="center" vertical="center" wrapText="1"/>
    </xf>
    <xf numFmtId="0" fontId="10" fillId="11" borderId="8" xfId="0" applyFont="1" applyFill="1" applyBorder="1" applyAlignment="1">
      <alignment horizontal="center" vertical="center" shrinkToFit="1"/>
    </xf>
    <xf numFmtId="0" fontId="12" fillId="0" borderId="0" xfId="0" applyFont="1"/>
    <xf numFmtId="0" fontId="3" fillId="0" borderId="2" xfId="0" applyFont="1" applyBorder="1" applyAlignment="1">
      <alignment horizontal="center" vertical="center"/>
    </xf>
    <xf numFmtId="0" fontId="4" fillId="8" borderId="2" xfId="0" applyFont="1" applyFill="1" applyBorder="1" applyAlignment="1">
      <alignment horizontal="left" vertical="center" indent="1"/>
    </xf>
    <xf numFmtId="0" fontId="4" fillId="9" borderId="2" xfId="0" applyFont="1" applyFill="1" applyBorder="1" applyAlignment="1">
      <alignment horizontal="left" vertical="center" indent="1"/>
    </xf>
    <xf numFmtId="0" fontId="4" fillId="5" borderId="2" xfId="0" applyFont="1" applyFill="1" applyBorder="1" applyAlignment="1">
      <alignment horizontal="left" vertical="center" indent="1"/>
    </xf>
    <xf numFmtId="0" fontId="6" fillId="2" borderId="2" xfId="0" applyFont="1" applyFill="1" applyBorder="1" applyAlignment="1">
      <alignment horizontal="left" vertical="center" indent="1"/>
    </xf>
    <xf numFmtId="0" fontId="3"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1" fillId="0" borderId="0" xfId="0" applyFont="1" applyAlignment="1">
      <alignment horizontal="center" vertical="center"/>
    </xf>
    <xf numFmtId="0" fontId="1" fillId="0" borderId="0" xfId="0" applyFont="1" applyAlignment="1">
      <alignment vertical="top"/>
    </xf>
    <xf numFmtId="0" fontId="14" fillId="0" borderId="0" xfId="0" applyFont="1" applyAlignment="1">
      <alignment horizontal="left" vertical="center"/>
    </xf>
    <xf numFmtId="0" fontId="15" fillId="0" borderId="0" xfId="0" applyFont="1" applyAlignment="1">
      <alignment horizontal="left" vertical="center"/>
    </xf>
    <xf numFmtId="0" fontId="17" fillId="0" borderId="0" xfId="0" applyFont="1"/>
    <xf numFmtId="0" fontId="19" fillId="0" borderId="0" xfId="0" applyFont="1" applyAlignment="1">
      <alignment vertical="center"/>
    </xf>
    <xf numFmtId="0" fontId="18" fillId="0" borderId="0" xfId="0" applyFont="1" applyAlignment="1">
      <alignment horizontal="left" vertical="top" wrapText="1" indent="1"/>
    </xf>
    <xf numFmtId="0" fontId="1" fillId="0" borderId="0" xfId="0" applyFont="1" applyAlignment="1">
      <alignment horizontal="left" vertical="top"/>
    </xf>
    <xf numFmtId="0" fontId="16" fillId="0" borderId="0" xfId="0" applyFont="1" applyAlignment="1">
      <alignment vertical="top"/>
    </xf>
    <xf numFmtId="0" fontId="20" fillId="0" borderId="0" xfId="3"/>
    <xf numFmtId="0" fontId="20" fillId="0" borderId="0" xfId="3" applyAlignment="1">
      <alignment wrapText="1"/>
    </xf>
    <xf numFmtId="0" fontId="20" fillId="0" borderId="0" xfId="0" applyFont="1" applyAlignment="1">
      <alignment horizontal="center"/>
    </xf>
    <xf numFmtId="0" fontId="13" fillId="0" borderId="0" xfId="1" applyFont="1" applyProtection="1">
      <alignment vertical="top"/>
    </xf>
    <xf numFmtId="0" fontId="11" fillId="0" borderId="0" xfId="5" applyAlignment="1">
      <alignment horizontal="left"/>
    </xf>
    <xf numFmtId="0" fontId="8" fillId="0" borderId="0" xfId="6"/>
    <xf numFmtId="0" fontId="7" fillId="3" borderId="2" xfId="12" applyFill="1">
      <alignment horizontal="left" vertical="center" indent="2"/>
    </xf>
    <xf numFmtId="0" fontId="7" fillId="4" borderId="2" xfId="12" applyFill="1">
      <alignment horizontal="left" vertical="center" indent="2"/>
    </xf>
    <xf numFmtId="0" fontId="7" fillId="10" borderId="2" xfId="12" applyFill="1">
      <alignment horizontal="left" vertical="center" indent="2"/>
    </xf>
    <xf numFmtId="0" fontId="7" fillId="0" borderId="2" xfId="12">
      <alignment horizontal="left" vertical="center" indent="2"/>
    </xf>
    <xf numFmtId="0" fontId="0" fillId="0" borderId="0" xfId="0" applyAlignment="1">
      <alignment horizontal="left" vertical="top" wrapText="1" indent="1"/>
    </xf>
    <xf numFmtId="0" fontId="2" fillId="0" borderId="0" xfId="1" applyAlignment="1" applyProtection="1">
      <alignment horizontal="left" vertical="top" indent="1"/>
    </xf>
    <xf numFmtId="167" fontId="7" fillId="0" borderId="2" xfId="10" applyNumberFormat="1">
      <alignment horizontal="center" vertical="center"/>
    </xf>
    <xf numFmtId="167" fontId="0" fillId="2" borderId="2" xfId="0" applyNumberFormat="1" applyFill="1" applyBorder="1" applyAlignment="1">
      <alignment horizontal="center" vertical="center"/>
    </xf>
    <xf numFmtId="0" fontId="7" fillId="0" borderId="7" xfId="8" applyBorder="1">
      <alignment horizontal="right" indent="1"/>
    </xf>
    <xf numFmtId="170" fontId="9" fillId="7" borderId="6" xfId="0" applyNumberFormat="1" applyFont="1" applyFill="1" applyBorder="1" applyAlignment="1">
      <alignment horizontal="center" vertical="center"/>
    </xf>
    <xf numFmtId="170" fontId="9" fillId="7" borderId="0" xfId="0" applyNumberFormat="1" applyFont="1" applyFill="1" applyAlignment="1">
      <alignment horizontal="center" vertical="center"/>
    </xf>
    <xf numFmtId="170" fontId="9" fillId="7" borderId="7" xfId="0" applyNumberFormat="1" applyFont="1" applyFill="1" applyBorder="1" applyAlignment="1">
      <alignment horizontal="center" vertical="center"/>
    </xf>
    <xf numFmtId="9" fontId="3" fillId="8" borderId="2" xfId="2" applyNumberFormat="1" applyFont="1" applyFill="1" applyBorder="1" applyAlignment="1">
      <alignment horizontal="center" vertical="center"/>
    </xf>
    <xf numFmtId="9" fontId="3" fillId="3" borderId="2" xfId="2" applyNumberFormat="1" applyFont="1" applyFill="1" applyBorder="1" applyAlignment="1">
      <alignment horizontal="center" vertical="center"/>
    </xf>
    <xf numFmtId="9" fontId="3" fillId="9" borderId="2" xfId="2" applyNumberFormat="1" applyFont="1" applyFill="1" applyBorder="1" applyAlignment="1">
      <alignment horizontal="center" vertical="center"/>
    </xf>
    <xf numFmtId="9" fontId="3" fillId="4" borderId="2" xfId="2" applyNumberFormat="1" applyFont="1" applyFill="1" applyBorder="1" applyAlignment="1">
      <alignment horizontal="center" vertical="center"/>
    </xf>
    <xf numFmtId="9" fontId="3" fillId="5" borderId="2" xfId="2" applyNumberFormat="1" applyFont="1" applyFill="1" applyBorder="1" applyAlignment="1">
      <alignment horizontal="center" vertical="center"/>
    </xf>
    <xf numFmtId="9" fontId="3" fillId="10" borderId="2" xfId="2" applyNumberFormat="1" applyFont="1" applyFill="1" applyBorder="1" applyAlignment="1">
      <alignment horizontal="center" vertical="center"/>
    </xf>
    <xf numFmtId="9" fontId="3" fillId="0" borderId="2" xfId="2" applyNumberFormat="1" applyFont="1" applyBorder="1" applyAlignment="1">
      <alignment horizontal="center" vertical="center"/>
    </xf>
    <xf numFmtId="9" fontId="3" fillId="2" borderId="2" xfId="2" applyNumberFormat="1" applyFont="1" applyFill="1" applyBorder="1" applyAlignment="1">
      <alignment horizontal="center" vertical="center"/>
    </xf>
    <xf numFmtId="0" fontId="7" fillId="44" borderId="2" xfId="12" applyFill="1">
      <alignment horizontal="left" vertical="center" indent="2"/>
    </xf>
    <xf numFmtId="9" fontId="3" fillId="44" borderId="2" xfId="2" applyNumberFormat="1" applyFont="1" applyFill="1" applyBorder="1" applyAlignment="1">
      <alignment horizontal="center" vertical="center"/>
    </xf>
    <xf numFmtId="9" fontId="3" fillId="45" borderId="2" xfId="2" applyNumberFormat="1" applyFont="1" applyFill="1" applyBorder="1" applyAlignment="1">
      <alignment horizontal="center" vertical="center"/>
    </xf>
    <xf numFmtId="0" fontId="7" fillId="46" borderId="2" xfId="12" applyFill="1">
      <alignment horizontal="left" vertical="center" indent="2"/>
    </xf>
    <xf numFmtId="0" fontId="7" fillId="47" borderId="2" xfId="12" applyFill="1">
      <alignment horizontal="left" vertical="center" indent="2"/>
    </xf>
    <xf numFmtId="0" fontId="4" fillId="45" borderId="2" xfId="0" applyFont="1" applyFill="1" applyBorder="1" applyAlignment="1">
      <alignment horizontal="left" vertical="center" indent="1"/>
    </xf>
    <xf numFmtId="9" fontId="3" fillId="46" borderId="2" xfId="2" applyNumberFormat="1" applyFont="1" applyFill="1" applyBorder="1" applyAlignment="1">
      <alignment horizontal="center" vertical="center"/>
    </xf>
    <xf numFmtId="0" fontId="7" fillId="6" borderId="2" xfId="12" applyFill="1">
      <alignment horizontal="left" vertical="center" indent="2"/>
    </xf>
    <xf numFmtId="0" fontId="7" fillId="48" borderId="2" xfId="12" applyFill="1">
      <alignment horizontal="left" vertical="center" indent="2"/>
    </xf>
    <xf numFmtId="0" fontId="7" fillId="49" borderId="2" xfId="12" applyFill="1">
      <alignment horizontal="left" vertical="center" indent="2"/>
    </xf>
    <xf numFmtId="0" fontId="7" fillId="50" borderId="2" xfId="12" applyFill="1">
      <alignment horizontal="left" vertical="center" indent="2"/>
    </xf>
    <xf numFmtId="14" fontId="7" fillId="6" borderId="2" xfId="12" applyNumberFormat="1" applyFill="1">
      <alignment horizontal="left" vertical="center" indent="2"/>
    </xf>
    <xf numFmtId="14" fontId="7" fillId="47" borderId="2" xfId="12" applyNumberFormat="1" applyFill="1">
      <alignment horizontal="left" vertical="center" indent="2"/>
    </xf>
    <xf numFmtId="14" fontId="7" fillId="10" borderId="2" xfId="12" applyNumberFormat="1" applyFill="1">
      <alignment horizontal="left" vertical="center" indent="2"/>
    </xf>
    <xf numFmtId="14" fontId="7" fillId="48" borderId="2" xfId="12" applyNumberFormat="1" applyFill="1">
      <alignment horizontal="left" vertical="center" indent="2"/>
    </xf>
    <xf numFmtId="14" fontId="7" fillId="49" borderId="2" xfId="12" applyNumberFormat="1" applyFill="1">
      <alignment horizontal="left" vertical="center" indent="2"/>
    </xf>
    <xf numFmtId="14" fontId="7" fillId="50" borderId="2" xfId="12" applyNumberFormat="1" applyFill="1">
      <alignment horizontal="left" vertical="center" indent="2"/>
    </xf>
    <xf numFmtId="14" fontId="0" fillId="8" borderId="2" xfId="0" applyNumberFormat="1" applyFill="1" applyBorder="1" applyAlignment="1">
      <alignment horizontal="center" vertical="center"/>
    </xf>
    <xf numFmtId="14" fontId="3" fillId="8" borderId="2" xfId="0" applyNumberFormat="1" applyFont="1" applyFill="1" applyBorder="1" applyAlignment="1">
      <alignment horizontal="center" vertical="center"/>
    </xf>
    <xf numFmtId="14" fontId="7" fillId="3" borderId="2" xfId="10" applyNumberFormat="1" applyFill="1">
      <alignment horizontal="center" vertical="center"/>
    </xf>
    <xf numFmtId="14" fontId="0" fillId="9" borderId="2" xfId="0" applyNumberFormat="1" applyFill="1" applyBorder="1" applyAlignment="1">
      <alignment horizontal="center" vertical="center"/>
    </xf>
    <xf numFmtId="14" fontId="3" fillId="9" borderId="2" xfId="0" applyNumberFormat="1" applyFont="1" applyFill="1" applyBorder="1" applyAlignment="1">
      <alignment horizontal="center" vertical="center"/>
    </xf>
    <xf numFmtId="14" fontId="7" fillId="4" borderId="2" xfId="10" applyNumberFormat="1" applyFill="1">
      <alignment horizontal="center" vertical="center"/>
    </xf>
    <xf numFmtId="14" fontId="0" fillId="45" borderId="2" xfId="0" applyNumberFormat="1" applyFill="1" applyBorder="1" applyAlignment="1">
      <alignment horizontal="center" vertical="center"/>
    </xf>
    <xf numFmtId="14" fontId="3" fillId="45" borderId="2" xfId="0" applyNumberFormat="1" applyFont="1" applyFill="1" applyBorder="1" applyAlignment="1">
      <alignment horizontal="center" vertical="center"/>
    </xf>
    <xf numFmtId="14" fontId="7" fillId="44" borderId="2" xfId="10" applyNumberFormat="1" applyFill="1">
      <alignment horizontal="center" vertical="center"/>
    </xf>
    <xf numFmtId="14" fontId="0" fillId="5" borderId="2" xfId="0" applyNumberFormat="1" applyFill="1" applyBorder="1" applyAlignment="1">
      <alignment horizontal="center" vertical="center"/>
    </xf>
    <xf numFmtId="14" fontId="3" fillId="5" borderId="2" xfId="0" applyNumberFormat="1" applyFont="1" applyFill="1" applyBorder="1" applyAlignment="1">
      <alignment horizontal="center" vertical="center"/>
    </xf>
    <xf numFmtId="14" fontId="7" fillId="10" borderId="2" xfId="10" applyNumberFormat="1" applyFill="1">
      <alignment horizontal="center" vertical="center"/>
    </xf>
    <xf numFmtId="14" fontId="7" fillId="46" borderId="2" xfId="10" applyNumberFormat="1" applyFill="1">
      <alignment horizontal="center" vertical="center"/>
    </xf>
    <xf numFmtId="0" fontId="8" fillId="0" borderId="0" xfId="7" applyAlignment="1">
      <alignment horizontal="left" vertical="top"/>
    </xf>
    <xf numFmtId="0" fontId="7" fillId="51" borderId="2" xfId="12" applyFill="1">
      <alignment horizontal="left" vertical="center" indent="2"/>
    </xf>
    <xf numFmtId="14" fontId="7" fillId="51" borderId="2" xfId="12" applyNumberFormat="1" applyFill="1">
      <alignment horizontal="left" vertical="center" indent="2"/>
    </xf>
    <xf numFmtId="0" fontId="7" fillId="52" borderId="2" xfId="12" applyFill="1">
      <alignment horizontal="left" vertical="center" indent="2"/>
    </xf>
    <xf numFmtId="14" fontId="7" fillId="52" borderId="2" xfId="12" applyNumberFormat="1" applyFill="1">
      <alignment horizontal="left" vertical="center" indent="2"/>
    </xf>
    <xf numFmtId="169" fontId="0" fillId="7" borderId="4" xfId="0" applyNumberFormat="1" applyFill="1" applyBorder="1" applyAlignment="1">
      <alignment horizontal="left" vertical="center" wrapText="1" indent="1"/>
    </xf>
    <xf numFmtId="169" fontId="0" fillId="7" borderId="1" xfId="0" applyNumberFormat="1" applyFill="1" applyBorder="1" applyAlignment="1">
      <alignment horizontal="left" vertical="center" wrapText="1" indent="1"/>
    </xf>
    <xf numFmtId="169" fontId="0" fillId="7" borderId="5" xfId="0" applyNumberFormat="1" applyFill="1" applyBorder="1" applyAlignment="1">
      <alignment horizontal="left" vertical="center" wrapText="1" indent="1"/>
    </xf>
    <xf numFmtId="0" fontId="0" fillId="0" borderId="10" xfId="0" applyBorder="1"/>
    <xf numFmtId="0" fontId="0" fillId="0" borderId="3" xfId="0" applyNumberFormat="1" applyBorder="1" applyAlignment="1">
      <alignment horizontal="center" vertical="center"/>
    </xf>
    <xf numFmtId="14" fontId="0" fillId="0" borderId="0" xfId="0" applyNumberFormat="1" applyAlignment="1">
      <alignment horizontal="center" vertical="center"/>
    </xf>
    <xf numFmtId="14" fontId="7" fillId="0" borderId="17" xfId="9" applyNumberFormat="1" applyBorder="1">
      <alignment horizontal="center" vertical="center"/>
    </xf>
    <xf numFmtId="14" fontId="7" fillId="0" borderId="18" xfId="9" applyNumberFormat="1" applyBorder="1">
      <alignment horizontal="center" vertical="center"/>
    </xf>
    <xf numFmtId="0" fontId="0" fillId="51" borderId="2" xfId="12" applyFont="1" applyFill="1">
      <alignment horizontal="left" vertical="center" indent="2"/>
    </xf>
    <xf numFmtId="0" fontId="0" fillId="3" borderId="2" xfId="12" applyFont="1" applyFill="1">
      <alignment horizontal="left" vertical="center" indent="2"/>
    </xf>
    <xf numFmtId="0" fontId="0" fillId="10" borderId="2" xfId="12" applyFont="1" applyFill="1">
      <alignment horizontal="left" vertical="center" indent="2"/>
    </xf>
    <xf numFmtId="0" fontId="0" fillId="47" borderId="2" xfId="12" applyFont="1" applyFill="1">
      <alignment horizontal="left" vertical="center" indent="2"/>
    </xf>
    <xf numFmtId="0" fontId="0" fillId="49" borderId="2" xfId="12" applyFont="1" applyFill="1">
      <alignment horizontal="left" vertical="center" indent="2"/>
    </xf>
    <xf numFmtId="0" fontId="0" fillId="44" borderId="2" xfId="12" applyFont="1" applyFill="1">
      <alignment horizontal="left" vertical="center" indent="2"/>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00000000-0005-0000-0000-000001000000}"/>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00000000-0005-0000-0000-000006000000}"/>
    <cellStyle name="Neutral" xfId="20" builtinId="28" customBuiltin="1"/>
    <cellStyle name="Normal" xfId="0" builtinId="0" customBuiltin="1"/>
    <cellStyle name="Note" xfId="27" builtinId="10" customBuiltin="1"/>
    <cellStyle name="Output" xfId="22" builtinId="21" customBuiltin="1"/>
    <cellStyle name="Per cent" xfId="2" builtinId="5" customBuiltin="1"/>
    <cellStyle name="Project Start" xfId="9" xr:uid="{00000000-0005-0000-0000-000009000000}"/>
    <cellStyle name="Task" xfId="12" xr:uid="{00000000-0005-0000-0000-00000A000000}"/>
    <cellStyle name="Title" xfId="5" builtinId="15" customBuiltin="1"/>
    <cellStyle name="Total" xfId="29" builtinId="25" customBuiltin="1"/>
    <cellStyle name="Warning Text" xfId="26" builtinId="11" customBuiltin="1"/>
    <cellStyle name="zHiddenText" xfId="3" xr:uid="{00000000-0005-0000-0000-00000C000000}"/>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Violet II">
      <a:dk1>
        <a:sysClr val="windowText" lastClr="000000"/>
      </a:dk1>
      <a:lt1>
        <a:sysClr val="window" lastClr="FFFFFF"/>
      </a:lt1>
      <a:dk2>
        <a:srgbClr val="632E62"/>
      </a:dk2>
      <a:lt2>
        <a:srgbClr val="EAE5EB"/>
      </a:lt2>
      <a:accent1>
        <a:srgbClr val="92278F"/>
      </a:accent1>
      <a:accent2>
        <a:srgbClr val="9B57D3"/>
      </a:accent2>
      <a:accent3>
        <a:srgbClr val="755DD9"/>
      </a:accent3>
      <a:accent4>
        <a:srgbClr val="665EB8"/>
      </a:accent4>
      <a:accent5>
        <a:srgbClr val="45A5ED"/>
      </a:accent5>
      <a:accent6>
        <a:srgbClr val="5982DB"/>
      </a:accent6>
      <a:hlink>
        <a:srgbClr val="0066FF"/>
      </a:hlink>
      <a:folHlink>
        <a:srgbClr val="66669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K52"/>
  <sheetViews>
    <sheetView showGridLines="0" tabSelected="1" showRuler="0" showWhiteSpace="0" topLeftCell="A35" zoomScale="90" zoomScaleNormal="90" zoomScalePageLayoutView="70" workbookViewId="0">
      <selection activeCell="C46" sqref="C46"/>
    </sheetView>
  </sheetViews>
  <sheetFormatPr baseColWidth="10" defaultColWidth="8.83203125" defaultRowHeight="30" customHeight="1" x14ac:dyDescent="0.2"/>
  <cols>
    <col min="1" max="1" width="2.6640625" style="28" customWidth="1"/>
    <col min="2" max="2" width="38.6640625" bestFit="1" customWidth="1"/>
    <col min="3" max="3" width="10.6640625" customWidth="1"/>
    <col min="4" max="4" width="12.5" style="4" bestFit="1" customWidth="1"/>
    <col min="5" max="5" width="12.5" bestFit="1" customWidth="1"/>
    <col min="6" max="6" width="2.6640625" customWidth="1"/>
    <col min="7" max="7" width="6.1640625" hidden="1" customWidth="1"/>
    <col min="8" max="63" width="2.5" customWidth="1"/>
    <col min="68" max="69" width="10.33203125"/>
  </cols>
  <sheetData>
    <row r="1" spans="1:63" ht="30" customHeight="1" x14ac:dyDescent="0.35">
      <c r="A1" s="29" t="s">
        <v>0</v>
      </c>
      <c r="B1" s="32" t="s">
        <v>40</v>
      </c>
      <c r="C1" s="1"/>
      <c r="D1" s="3"/>
      <c r="E1" s="19"/>
      <c r="G1" s="1"/>
      <c r="H1" s="9"/>
    </row>
    <row r="2" spans="1:63" ht="30" customHeight="1" x14ac:dyDescent="0.25">
      <c r="A2" s="28" t="s">
        <v>1</v>
      </c>
      <c r="B2" s="33" t="s">
        <v>39</v>
      </c>
      <c r="H2" s="31"/>
    </row>
    <row r="3" spans="1:63" ht="30" customHeight="1" x14ac:dyDescent="0.2">
      <c r="A3" s="28" t="s">
        <v>2</v>
      </c>
      <c r="B3" s="84">
        <v>1600668</v>
      </c>
      <c r="C3" s="42"/>
      <c r="D3" s="95">
        <f ca="1">today-13</f>
        <v>43736</v>
      </c>
      <c r="E3" s="96"/>
    </row>
    <row r="4" spans="1:63" ht="30" customHeight="1" x14ac:dyDescent="0.2">
      <c r="A4" s="29" t="s">
        <v>3</v>
      </c>
      <c r="C4" s="94"/>
      <c r="D4" s="93">
        <v>1</v>
      </c>
      <c r="E4" s="94"/>
      <c r="H4" s="89">
        <f ca="1">H5</f>
        <v>43731</v>
      </c>
      <c r="I4" s="90"/>
      <c r="J4" s="90"/>
      <c r="K4" s="90"/>
      <c r="L4" s="90"/>
      <c r="M4" s="90"/>
      <c r="N4" s="91"/>
      <c r="O4" s="89">
        <f ca="1">O5</f>
        <v>43738</v>
      </c>
      <c r="P4" s="90"/>
      <c r="Q4" s="90"/>
      <c r="R4" s="90"/>
      <c r="S4" s="90"/>
      <c r="T4" s="90"/>
      <c r="U4" s="91"/>
      <c r="V4" s="89">
        <f ca="1">V5</f>
        <v>43745</v>
      </c>
      <c r="W4" s="90"/>
      <c r="X4" s="90"/>
      <c r="Y4" s="90"/>
      <c r="Z4" s="90"/>
      <c r="AA4" s="90"/>
      <c r="AB4" s="91"/>
      <c r="AC4" s="89">
        <f ca="1">AC5</f>
        <v>43752</v>
      </c>
      <c r="AD4" s="90"/>
      <c r="AE4" s="90"/>
      <c r="AF4" s="90"/>
      <c r="AG4" s="90"/>
      <c r="AH4" s="90"/>
      <c r="AI4" s="91"/>
      <c r="AJ4" s="89">
        <f ca="1">AJ5</f>
        <v>43759</v>
      </c>
      <c r="AK4" s="90"/>
      <c r="AL4" s="90"/>
      <c r="AM4" s="90"/>
      <c r="AN4" s="90"/>
      <c r="AO4" s="90"/>
      <c r="AP4" s="91"/>
      <c r="AQ4" s="89">
        <f ca="1">AQ5</f>
        <v>43766</v>
      </c>
      <c r="AR4" s="90"/>
      <c r="AS4" s="90"/>
      <c r="AT4" s="90"/>
      <c r="AU4" s="90"/>
      <c r="AV4" s="90"/>
      <c r="AW4" s="91"/>
      <c r="AX4" s="89">
        <f ca="1">AX5</f>
        <v>43773</v>
      </c>
      <c r="AY4" s="90"/>
      <c r="AZ4" s="90"/>
      <c r="BA4" s="90"/>
      <c r="BB4" s="90"/>
      <c r="BC4" s="90"/>
      <c r="BD4" s="91"/>
      <c r="BE4" s="89">
        <f ca="1">BE5</f>
        <v>43780</v>
      </c>
      <c r="BF4" s="90"/>
      <c r="BG4" s="90"/>
      <c r="BH4" s="90"/>
      <c r="BI4" s="90"/>
      <c r="BJ4" s="90"/>
      <c r="BK4" s="91"/>
    </row>
    <row r="5" spans="1:63" ht="15" customHeight="1" x14ac:dyDescent="0.2">
      <c r="A5" s="29" t="s">
        <v>4</v>
      </c>
      <c r="B5" s="92"/>
      <c r="C5" s="92"/>
      <c r="D5" s="92"/>
      <c r="E5" s="92"/>
      <c r="F5" s="92"/>
      <c r="H5" s="43">
        <f ca="1">Project_Start-WEEKDAY(Project_Start,1)+2+7*(Display_Week-1)</f>
        <v>43731</v>
      </c>
      <c r="I5" s="44">
        <f ca="1">H5+1</f>
        <v>43732</v>
      </c>
      <c r="J5" s="44">
        <f t="shared" ref="J5:AW5" ca="1" si="0">I5+1</f>
        <v>43733</v>
      </c>
      <c r="K5" s="44">
        <f t="shared" ca="1" si="0"/>
        <v>43734</v>
      </c>
      <c r="L5" s="44">
        <f t="shared" ca="1" si="0"/>
        <v>43735</v>
      </c>
      <c r="M5" s="44">
        <f t="shared" ca="1" si="0"/>
        <v>43736</v>
      </c>
      <c r="N5" s="45">
        <f t="shared" ca="1" si="0"/>
        <v>43737</v>
      </c>
      <c r="O5" s="43">
        <f ca="1">N5+1</f>
        <v>43738</v>
      </c>
      <c r="P5" s="44">
        <f ca="1">O5+1</f>
        <v>43739</v>
      </c>
      <c r="Q5" s="44">
        <f t="shared" ca="1" si="0"/>
        <v>43740</v>
      </c>
      <c r="R5" s="44">
        <f t="shared" ca="1" si="0"/>
        <v>43741</v>
      </c>
      <c r="S5" s="44">
        <f t="shared" ca="1" si="0"/>
        <v>43742</v>
      </c>
      <c r="T5" s="44">
        <f t="shared" ca="1" si="0"/>
        <v>43743</v>
      </c>
      <c r="U5" s="45">
        <f t="shared" ca="1" si="0"/>
        <v>43744</v>
      </c>
      <c r="V5" s="43">
        <f ca="1">U5+1</f>
        <v>43745</v>
      </c>
      <c r="W5" s="44">
        <f ca="1">V5+1</f>
        <v>43746</v>
      </c>
      <c r="X5" s="44">
        <f t="shared" ca="1" si="0"/>
        <v>43747</v>
      </c>
      <c r="Y5" s="44">
        <f t="shared" ca="1" si="0"/>
        <v>43748</v>
      </c>
      <c r="Z5" s="44">
        <f t="shared" ca="1" si="0"/>
        <v>43749</v>
      </c>
      <c r="AA5" s="44">
        <f t="shared" ca="1" si="0"/>
        <v>43750</v>
      </c>
      <c r="AB5" s="45">
        <f t="shared" ca="1" si="0"/>
        <v>43751</v>
      </c>
      <c r="AC5" s="43">
        <f ca="1">AB5+1</f>
        <v>43752</v>
      </c>
      <c r="AD5" s="44">
        <f ca="1">AC5+1</f>
        <v>43753</v>
      </c>
      <c r="AE5" s="44">
        <f t="shared" ca="1" si="0"/>
        <v>43754</v>
      </c>
      <c r="AF5" s="44">
        <f t="shared" ca="1" si="0"/>
        <v>43755</v>
      </c>
      <c r="AG5" s="44">
        <f t="shared" ca="1" si="0"/>
        <v>43756</v>
      </c>
      <c r="AH5" s="44">
        <f t="shared" ca="1" si="0"/>
        <v>43757</v>
      </c>
      <c r="AI5" s="45">
        <f t="shared" ca="1" si="0"/>
        <v>43758</v>
      </c>
      <c r="AJ5" s="43">
        <f ca="1">AI5+1</f>
        <v>43759</v>
      </c>
      <c r="AK5" s="44">
        <f ca="1">AJ5+1</f>
        <v>43760</v>
      </c>
      <c r="AL5" s="44">
        <f t="shared" ca="1" si="0"/>
        <v>43761</v>
      </c>
      <c r="AM5" s="44">
        <f t="shared" ca="1" si="0"/>
        <v>43762</v>
      </c>
      <c r="AN5" s="44">
        <f t="shared" ca="1" si="0"/>
        <v>43763</v>
      </c>
      <c r="AO5" s="44">
        <f t="shared" ca="1" si="0"/>
        <v>43764</v>
      </c>
      <c r="AP5" s="45">
        <f t="shared" ca="1" si="0"/>
        <v>43765</v>
      </c>
      <c r="AQ5" s="43">
        <f ca="1">AP5+1</f>
        <v>43766</v>
      </c>
      <c r="AR5" s="44">
        <f ca="1">AQ5+1</f>
        <v>43767</v>
      </c>
      <c r="AS5" s="44">
        <f t="shared" ca="1" si="0"/>
        <v>43768</v>
      </c>
      <c r="AT5" s="44">
        <f t="shared" ca="1" si="0"/>
        <v>43769</v>
      </c>
      <c r="AU5" s="44">
        <f t="shared" ca="1" si="0"/>
        <v>43770</v>
      </c>
      <c r="AV5" s="44">
        <f t="shared" ca="1" si="0"/>
        <v>43771</v>
      </c>
      <c r="AW5" s="45">
        <f t="shared" ca="1" si="0"/>
        <v>43772</v>
      </c>
      <c r="AX5" s="43">
        <f ca="1">AW5+1</f>
        <v>43773</v>
      </c>
      <c r="AY5" s="44">
        <f ca="1">AX5+1</f>
        <v>43774</v>
      </c>
      <c r="AZ5" s="44">
        <f t="shared" ref="AZ5:BD5" ca="1" si="1">AY5+1</f>
        <v>43775</v>
      </c>
      <c r="BA5" s="44">
        <f t="shared" ca="1" si="1"/>
        <v>43776</v>
      </c>
      <c r="BB5" s="44">
        <f t="shared" ca="1" si="1"/>
        <v>43777</v>
      </c>
      <c r="BC5" s="44">
        <f t="shared" ca="1" si="1"/>
        <v>43778</v>
      </c>
      <c r="BD5" s="45">
        <f t="shared" ca="1" si="1"/>
        <v>43779</v>
      </c>
      <c r="BE5" s="43">
        <f ca="1">BD5+1</f>
        <v>43780</v>
      </c>
      <c r="BF5" s="44">
        <f ca="1">BE5+1</f>
        <v>43781</v>
      </c>
      <c r="BG5" s="44">
        <f t="shared" ref="BG5:BK5" ca="1" si="2">BF5+1</f>
        <v>43782</v>
      </c>
      <c r="BH5" s="44">
        <f t="shared" ca="1" si="2"/>
        <v>43783</v>
      </c>
      <c r="BI5" s="44">
        <f t="shared" ca="1" si="2"/>
        <v>43784</v>
      </c>
      <c r="BJ5" s="44">
        <f t="shared" ca="1" si="2"/>
        <v>43785</v>
      </c>
      <c r="BK5" s="45">
        <f t="shared" ca="1" si="2"/>
        <v>43786</v>
      </c>
    </row>
    <row r="6" spans="1:63" ht="30" customHeight="1" thickBot="1" x14ac:dyDescent="0.25">
      <c r="A6" s="29" t="s">
        <v>5</v>
      </c>
      <c r="B6" s="6" t="s">
        <v>14</v>
      </c>
      <c r="C6" s="7" t="s">
        <v>16</v>
      </c>
      <c r="D6" s="7" t="s">
        <v>17</v>
      </c>
      <c r="E6" s="7" t="s">
        <v>18</v>
      </c>
      <c r="F6" s="7"/>
      <c r="G6" s="7" t="s">
        <v>19</v>
      </c>
      <c r="H6" s="8" t="str">
        <f t="shared" ref="H6" ca="1" si="3">LEFT(TEXT(H5,"ddd"),1)</f>
        <v>M</v>
      </c>
      <c r="I6" s="8" t="str">
        <f t="shared" ref="I6:AQ6" ca="1" si="4">LEFT(TEXT(I5,"ddd"),1)</f>
        <v>T</v>
      </c>
      <c r="J6" s="8" t="str">
        <f t="shared" ca="1" si="4"/>
        <v>W</v>
      </c>
      <c r="K6" s="8" t="str">
        <f t="shared" ca="1" si="4"/>
        <v>T</v>
      </c>
      <c r="L6" s="8" t="str">
        <f t="shared" ca="1" si="4"/>
        <v>F</v>
      </c>
      <c r="M6" s="8" t="str">
        <f t="shared" ca="1" si="4"/>
        <v>S</v>
      </c>
      <c r="N6" s="8" t="str">
        <f t="shared" ca="1" si="4"/>
        <v>S</v>
      </c>
      <c r="O6" s="8" t="str">
        <f t="shared" ca="1" si="4"/>
        <v>M</v>
      </c>
      <c r="P6" s="8" t="str">
        <f t="shared" ca="1" si="4"/>
        <v>T</v>
      </c>
      <c r="Q6" s="8" t="str">
        <f t="shared" ca="1" si="4"/>
        <v>W</v>
      </c>
      <c r="R6" s="8" t="str">
        <f t="shared" ca="1" si="4"/>
        <v>T</v>
      </c>
      <c r="S6" s="8" t="str">
        <f t="shared" ca="1" si="4"/>
        <v>F</v>
      </c>
      <c r="T6" s="8" t="str">
        <f t="shared" ca="1" si="4"/>
        <v>S</v>
      </c>
      <c r="U6" s="8" t="str">
        <f t="shared" ca="1" si="4"/>
        <v>S</v>
      </c>
      <c r="V6" s="8" t="str">
        <f t="shared" ca="1" si="4"/>
        <v>M</v>
      </c>
      <c r="W6" s="8" t="str">
        <f t="shared" ca="1" si="4"/>
        <v>T</v>
      </c>
      <c r="X6" s="8" t="str">
        <f t="shared" ca="1" si="4"/>
        <v>W</v>
      </c>
      <c r="Y6" s="8" t="str">
        <f t="shared" ca="1" si="4"/>
        <v>T</v>
      </c>
      <c r="Z6" s="8" t="str">
        <f t="shared" ca="1" si="4"/>
        <v>F</v>
      </c>
      <c r="AA6" s="8" t="str">
        <f t="shared" ca="1" si="4"/>
        <v>S</v>
      </c>
      <c r="AB6" s="8" t="str">
        <f t="shared" ca="1" si="4"/>
        <v>S</v>
      </c>
      <c r="AC6" s="8" t="str">
        <f t="shared" ca="1" si="4"/>
        <v>M</v>
      </c>
      <c r="AD6" s="8" t="str">
        <f t="shared" ca="1" si="4"/>
        <v>T</v>
      </c>
      <c r="AE6" s="8" t="str">
        <f t="shared" ca="1" si="4"/>
        <v>W</v>
      </c>
      <c r="AF6" s="8" t="str">
        <f t="shared" ca="1" si="4"/>
        <v>T</v>
      </c>
      <c r="AG6" s="8" t="str">
        <f t="shared" ca="1" si="4"/>
        <v>F</v>
      </c>
      <c r="AH6" s="8" t="str">
        <f t="shared" ca="1" si="4"/>
        <v>S</v>
      </c>
      <c r="AI6" s="8" t="str">
        <f t="shared" ca="1" si="4"/>
        <v>S</v>
      </c>
      <c r="AJ6" s="8" t="str">
        <f t="shared" ca="1" si="4"/>
        <v>M</v>
      </c>
      <c r="AK6" s="8" t="str">
        <f t="shared" ca="1" si="4"/>
        <v>T</v>
      </c>
      <c r="AL6" s="8" t="str">
        <f t="shared" ca="1" si="4"/>
        <v>W</v>
      </c>
      <c r="AM6" s="8" t="str">
        <f t="shared" ca="1" si="4"/>
        <v>T</v>
      </c>
      <c r="AN6" s="8" t="str">
        <f t="shared" ca="1" si="4"/>
        <v>F</v>
      </c>
      <c r="AO6" s="8" t="str">
        <f t="shared" ca="1" si="4"/>
        <v>S</v>
      </c>
      <c r="AP6" s="8" t="str">
        <f t="shared" ca="1" si="4"/>
        <v>S</v>
      </c>
      <c r="AQ6" s="8" t="str">
        <f t="shared" ca="1" si="4"/>
        <v>M</v>
      </c>
      <c r="AR6" s="8" t="str">
        <f t="shared" ref="AR6:BK6" ca="1" si="5">LEFT(TEXT(AR5,"ddd"),1)</f>
        <v>T</v>
      </c>
      <c r="AS6" s="8" t="str">
        <f t="shared" ca="1" si="5"/>
        <v>W</v>
      </c>
      <c r="AT6" s="8" t="str">
        <f t="shared" ca="1" si="5"/>
        <v>T</v>
      </c>
      <c r="AU6" s="8" t="str">
        <f t="shared" ca="1" si="5"/>
        <v>F</v>
      </c>
      <c r="AV6" s="8" t="str">
        <f t="shared" ca="1" si="5"/>
        <v>S</v>
      </c>
      <c r="AW6" s="8" t="str">
        <f t="shared" ca="1" si="5"/>
        <v>S</v>
      </c>
      <c r="AX6" s="8" t="str">
        <f t="shared" ca="1" si="5"/>
        <v>M</v>
      </c>
      <c r="AY6" s="8" t="str">
        <f t="shared" ca="1" si="5"/>
        <v>T</v>
      </c>
      <c r="AZ6" s="8" t="str">
        <f t="shared" ca="1" si="5"/>
        <v>W</v>
      </c>
      <c r="BA6" s="8" t="str">
        <f t="shared" ca="1" si="5"/>
        <v>T</v>
      </c>
      <c r="BB6" s="8" t="str">
        <f t="shared" ca="1" si="5"/>
        <v>F</v>
      </c>
      <c r="BC6" s="8" t="str">
        <f t="shared" ca="1" si="5"/>
        <v>S</v>
      </c>
      <c r="BD6" s="8" t="str">
        <f t="shared" ca="1" si="5"/>
        <v>S</v>
      </c>
      <c r="BE6" s="8" t="str">
        <f t="shared" ca="1" si="5"/>
        <v>M</v>
      </c>
      <c r="BF6" s="8" t="str">
        <f t="shared" ca="1" si="5"/>
        <v>T</v>
      </c>
      <c r="BG6" s="8" t="str">
        <f t="shared" ca="1" si="5"/>
        <v>W</v>
      </c>
      <c r="BH6" s="8" t="str">
        <f t="shared" ca="1" si="5"/>
        <v>T</v>
      </c>
      <c r="BI6" s="8" t="str">
        <f t="shared" ca="1" si="5"/>
        <v>F</v>
      </c>
      <c r="BJ6" s="8" t="str">
        <f t="shared" ca="1" si="5"/>
        <v>S</v>
      </c>
      <c r="BK6" s="8" t="str">
        <f t="shared" ca="1" si="5"/>
        <v>S</v>
      </c>
    </row>
    <row r="7" spans="1:63" ht="30" hidden="1" customHeight="1" thickBot="1" x14ac:dyDescent="0.25">
      <c r="A7" s="28" t="s">
        <v>6</v>
      </c>
      <c r="D7"/>
      <c r="G7" t="str">
        <f>IF(OR(ISBLANK(task_start),ISBLANK(task_end)),"",task_end-task_start+1)</f>
        <v/>
      </c>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row>
    <row r="8" spans="1:63" s="2" customFormat="1" ht="30" customHeight="1" thickBot="1" x14ac:dyDescent="0.25">
      <c r="A8" s="29" t="s">
        <v>7</v>
      </c>
      <c r="B8" s="11" t="s">
        <v>35</v>
      </c>
      <c r="C8" s="46">
        <v>0.97</v>
      </c>
      <c r="D8" s="71">
        <v>43724</v>
      </c>
      <c r="E8" s="72">
        <v>43749</v>
      </c>
      <c r="F8" s="10"/>
      <c r="G8" s="10">
        <f t="shared" ref="G8:G50" si="6">IF(OR(ISBLANK(task_start),ISBLANK(task_end)),"",task_end-task_start+1)</f>
        <v>26</v>
      </c>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row>
    <row r="9" spans="1:63" s="2" customFormat="1" ht="30" customHeight="1" thickBot="1" x14ac:dyDescent="0.25">
      <c r="A9" s="29" t="s">
        <v>8</v>
      </c>
      <c r="B9" s="34" t="s">
        <v>36</v>
      </c>
      <c r="C9" s="47">
        <v>1</v>
      </c>
      <c r="D9" s="73">
        <f ca="1">Project_Start</f>
        <v>43736</v>
      </c>
      <c r="E9" s="73">
        <f ca="1">D9+4</f>
        <v>43740</v>
      </c>
      <c r="F9" s="10"/>
      <c r="G9" s="10">
        <f t="shared" ca="1" si="6"/>
        <v>5</v>
      </c>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row>
    <row r="10" spans="1:63" s="2" customFormat="1" ht="30" customHeight="1" thickBot="1" x14ac:dyDescent="0.25">
      <c r="A10" s="29"/>
      <c r="B10" s="98" t="s">
        <v>61</v>
      </c>
      <c r="C10" s="47">
        <v>0.8</v>
      </c>
      <c r="D10" s="73">
        <f ca="1">E9+1</f>
        <v>43741</v>
      </c>
      <c r="E10" s="73">
        <f>E8+7</f>
        <v>43756</v>
      </c>
      <c r="F10" s="10"/>
      <c r="G10" s="10"/>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row>
    <row r="11" spans="1:63" s="2" customFormat="1" ht="30" customHeight="1" thickBot="1" x14ac:dyDescent="0.25">
      <c r="A11" s="29" t="s">
        <v>9</v>
      </c>
      <c r="B11" s="34" t="s">
        <v>37</v>
      </c>
      <c r="C11" s="47">
        <v>1</v>
      </c>
      <c r="D11" s="73">
        <f ca="1">D9</f>
        <v>43736</v>
      </c>
      <c r="E11" s="73">
        <v>43741</v>
      </c>
      <c r="F11" s="10"/>
      <c r="G11" s="10">
        <f t="shared" ca="1" si="6"/>
        <v>6</v>
      </c>
      <c r="H11" s="16"/>
      <c r="I11" s="16"/>
      <c r="J11" s="16"/>
      <c r="K11" s="16"/>
      <c r="L11" s="16"/>
      <c r="M11" s="16"/>
      <c r="N11" s="16"/>
      <c r="O11" s="16"/>
      <c r="P11" s="16"/>
      <c r="Q11" s="16"/>
      <c r="R11" s="16"/>
      <c r="S11" s="16"/>
      <c r="T11" s="17"/>
      <c r="U11" s="17"/>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row>
    <row r="12" spans="1:63" s="2" customFormat="1" ht="30" customHeight="1" thickBot="1" x14ac:dyDescent="0.25">
      <c r="A12" s="29"/>
      <c r="B12" s="34" t="s">
        <v>42</v>
      </c>
      <c r="C12" s="47">
        <v>1</v>
      </c>
      <c r="D12" s="73">
        <f>D8</f>
        <v>43724</v>
      </c>
      <c r="E12" s="73">
        <f>E8</f>
        <v>43749</v>
      </c>
      <c r="F12" s="10"/>
      <c r="G12" s="10"/>
      <c r="H12" s="16"/>
      <c r="I12" s="16"/>
      <c r="J12" s="16"/>
      <c r="K12" s="16"/>
      <c r="L12" s="16"/>
      <c r="M12" s="16"/>
      <c r="N12" s="16"/>
      <c r="O12" s="16"/>
      <c r="P12" s="16"/>
      <c r="Q12" s="16"/>
      <c r="R12" s="16"/>
      <c r="S12" s="16"/>
      <c r="T12" s="17"/>
      <c r="U12" s="17"/>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row>
    <row r="13" spans="1:63" s="2" customFormat="1" ht="30" customHeight="1" thickBot="1" x14ac:dyDescent="0.25">
      <c r="A13" s="28"/>
      <c r="B13" s="34" t="s">
        <v>38</v>
      </c>
      <c r="C13" s="47">
        <v>0.9</v>
      </c>
      <c r="D13" s="73">
        <f>E11</f>
        <v>43741</v>
      </c>
      <c r="E13" s="73">
        <v>43748</v>
      </c>
      <c r="F13" s="10"/>
      <c r="G13" s="10">
        <f t="shared" si="6"/>
        <v>8</v>
      </c>
      <c r="H13" s="16"/>
      <c r="I13" s="16"/>
      <c r="J13" s="16"/>
      <c r="K13" s="16"/>
      <c r="L13" s="16"/>
      <c r="M13" s="16"/>
      <c r="N13" s="16"/>
      <c r="O13" s="16"/>
      <c r="P13" s="16"/>
      <c r="Q13" s="16"/>
      <c r="R13" s="16"/>
      <c r="S13" s="16"/>
      <c r="T13" s="16"/>
      <c r="U13" s="16"/>
      <c r="V13" s="16"/>
      <c r="W13" s="16"/>
      <c r="X13" s="17"/>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row>
    <row r="14" spans="1:63" s="2" customFormat="1" ht="30" customHeight="1" thickBot="1" x14ac:dyDescent="0.25">
      <c r="A14" s="28"/>
      <c r="B14" s="34" t="s">
        <v>59</v>
      </c>
      <c r="C14" s="47"/>
      <c r="D14" s="73">
        <f>E8</f>
        <v>43749</v>
      </c>
      <c r="E14" s="73">
        <f>D14</f>
        <v>43749</v>
      </c>
      <c r="F14" s="10"/>
      <c r="G14" s="10"/>
      <c r="H14" s="16"/>
      <c r="I14" s="16"/>
      <c r="J14" s="16"/>
      <c r="K14" s="16"/>
      <c r="L14" s="16"/>
      <c r="M14" s="16"/>
      <c r="N14" s="16"/>
      <c r="O14" s="16"/>
      <c r="P14" s="16"/>
      <c r="Q14" s="16"/>
      <c r="R14" s="16"/>
      <c r="S14" s="16"/>
      <c r="T14" s="16"/>
      <c r="U14" s="16"/>
      <c r="V14" s="16"/>
      <c r="W14" s="16"/>
      <c r="X14" s="17"/>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row>
    <row r="15" spans="1:63" s="2" customFormat="1" ht="30" customHeight="1" thickBot="1" x14ac:dyDescent="0.25">
      <c r="A15" s="29" t="s">
        <v>10</v>
      </c>
      <c r="B15" s="12" t="s">
        <v>41</v>
      </c>
      <c r="C15" s="48">
        <v>0</v>
      </c>
      <c r="D15" s="74">
        <v>43759</v>
      </c>
      <c r="E15" s="75">
        <v>43784</v>
      </c>
      <c r="F15" s="10"/>
      <c r="G15" s="10">
        <f t="shared" si="6"/>
        <v>26</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row>
    <row r="16" spans="1:63" s="2" customFormat="1" ht="30" customHeight="1" thickBot="1" x14ac:dyDescent="0.25">
      <c r="A16" s="29"/>
      <c r="B16" s="35" t="s">
        <v>47</v>
      </c>
      <c r="C16" s="49">
        <v>0</v>
      </c>
      <c r="D16" s="76">
        <f>D15</f>
        <v>43759</v>
      </c>
      <c r="E16" s="76">
        <f>E15</f>
        <v>43784</v>
      </c>
      <c r="F16" s="10"/>
      <c r="G16" s="10">
        <f t="shared" si="6"/>
        <v>26</v>
      </c>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row>
    <row r="17" spans="1:63" s="2" customFormat="1" ht="30" customHeight="1" thickBot="1" x14ac:dyDescent="0.25">
      <c r="A17" s="28"/>
      <c r="B17" s="35" t="s">
        <v>44</v>
      </c>
      <c r="C17" s="49">
        <v>0</v>
      </c>
      <c r="D17" s="76">
        <f>D16+2</f>
        <v>43761</v>
      </c>
      <c r="E17" s="76">
        <f>D17+5</f>
        <v>43766</v>
      </c>
      <c r="F17" s="10"/>
      <c r="G17" s="10">
        <f t="shared" si="6"/>
        <v>6</v>
      </c>
      <c r="H17" s="16"/>
      <c r="I17" s="16"/>
      <c r="J17" s="16"/>
      <c r="K17" s="16"/>
      <c r="L17" s="16"/>
      <c r="M17" s="16"/>
      <c r="N17" s="16"/>
      <c r="O17" s="16"/>
      <c r="P17" s="16"/>
      <c r="Q17" s="16"/>
      <c r="R17" s="16"/>
      <c r="S17" s="16"/>
      <c r="T17" s="17"/>
      <c r="U17" s="17"/>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row>
    <row r="18" spans="1:63" s="2" customFormat="1" ht="30" customHeight="1" thickBot="1" x14ac:dyDescent="0.25">
      <c r="A18" s="28"/>
      <c r="B18" s="35" t="s">
        <v>43</v>
      </c>
      <c r="C18" s="49">
        <v>0</v>
      </c>
      <c r="D18" s="76">
        <f>D15</f>
        <v>43759</v>
      </c>
      <c r="E18" s="76">
        <f>E15</f>
        <v>43784</v>
      </c>
      <c r="F18" s="10"/>
      <c r="G18" s="10">
        <f t="shared" si="6"/>
        <v>26</v>
      </c>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row>
    <row r="19" spans="1:63" s="2" customFormat="1" ht="30" customHeight="1" thickBot="1" x14ac:dyDescent="0.25">
      <c r="A19" s="28" t="s">
        <v>11</v>
      </c>
      <c r="B19" s="59" t="s">
        <v>50</v>
      </c>
      <c r="C19" s="56">
        <v>0</v>
      </c>
      <c r="D19" s="77">
        <v>43794</v>
      </c>
      <c r="E19" s="78">
        <v>43819</v>
      </c>
      <c r="F19" s="10"/>
      <c r="G19" s="10">
        <f t="shared" si="6"/>
        <v>26</v>
      </c>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row>
    <row r="20" spans="1:63" s="2" customFormat="1" ht="30" customHeight="1" thickBot="1" x14ac:dyDescent="0.25">
      <c r="A20" s="28"/>
      <c r="B20" s="54" t="s">
        <v>48</v>
      </c>
      <c r="C20" s="55"/>
      <c r="D20" s="79">
        <f>D19</f>
        <v>43794</v>
      </c>
      <c r="E20" s="79">
        <f>E19</f>
        <v>43819</v>
      </c>
      <c r="F20" s="10"/>
      <c r="G20" s="10">
        <f t="shared" si="6"/>
        <v>26</v>
      </c>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row>
    <row r="21" spans="1:63" s="2" customFormat="1" ht="30" customHeight="1" thickBot="1" x14ac:dyDescent="0.25">
      <c r="A21" s="28"/>
      <c r="B21" s="54" t="s">
        <v>43</v>
      </c>
      <c r="C21" s="55"/>
      <c r="D21" s="79">
        <f>D20</f>
        <v>43794</v>
      </c>
      <c r="E21" s="79">
        <f>E20</f>
        <v>43819</v>
      </c>
      <c r="F21" s="10"/>
      <c r="G21" s="10">
        <f t="shared" si="6"/>
        <v>26</v>
      </c>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row>
    <row r="22" spans="1:63" s="2" customFormat="1" ht="30" customHeight="1" thickBot="1" x14ac:dyDescent="0.25">
      <c r="A22" s="28"/>
      <c r="B22" s="102" t="s">
        <v>63</v>
      </c>
      <c r="C22" s="55"/>
      <c r="D22" s="79">
        <f>D21</f>
        <v>43794</v>
      </c>
      <c r="E22" s="79">
        <f>E21</f>
        <v>43819</v>
      </c>
      <c r="F22" s="10"/>
      <c r="G22" s="10"/>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row>
    <row r="23" spans="1:63" s="2" customFormat="1" ht="30" customHeight="1" thickBot="1" x14ac:dyDescent="0.25">
      <c r="A23" s="28"/>
      <c r="B23" s="54" t="s">
        <v>45</v>
      </c>
      <c r="C23" s="55"/>
      <c r="D23" s="79">
        <f>D21+5</f>
        <v>43799</v>
      </c>
      <c r="E23" s="79">
        <f>D23+5</f>
        <v>43804</v>
      </c>
      <c r="F23" s="10"/>
      <c r="G23" s="10">
        <f t="shared" si="6"/>
        <v>6</v>
      </c>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row>
    <row r="24" spans="1:63" s="2" customFormat="1" ht="30" customHeight="1" thickBot="1" x14ac:dyDescent="0.25">
      <c r="A24" s="28" t="s">
        <v>11</v>
      </c>
      <c r="B24" s="13" t="s">
        <v>46</v>
      </c>
      <c r="C24" s="50"/>
      <c r="D24" s="80">
        <v>43820</v>
      </c>
      <c r="E24" s="81">
        <v>43835</v>
      </c>
      <c r="F24" s="10"/>
      <c r="G24" s="10">
        <f t="shared" si="6"/>
        <v>16</v>
      </c>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row>
    <row r="25" spans="1:63" s="2" customFormat="1" ht="30" customHeight="1" thickBot="1" x14ac:dyDescent="0.25">
      <c r="A25" s="28"/>
      <c r="B25" s="99" t="s">
        <v>64</v>
      </c>
      <c r="C25" s="51"/>
      <c r="D25" s="82">
        <f>D24</f>
        <v>43820</v>
      </c>
      <c r="E25" s="82">
        <f>E24</f>
        <v>43835</v>
      </c>
      <c r="F25" s="10"/>
      <c r="G25" s="10">
        <f t="shared" si="6"/>
        <v>16</v>
      </c>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row>
    <row r="26" spans="1:63" s="2" customFormat="1" ht="30" customHeight="1" thickBot="1" x14ac:dyDescent="0.25">
      <c r="A26" s="28"/>
      <c r="B26" s="99" t="s">
        <v>65</v>
      </c>
      <c r="C26" s="51"/>
      <c r="D26" s="82">
        <f>D24</f>
        <v>43820</v>
      </c>
      <c r="E26" s="82">
        <f>E25</f>
        <v>43835</v>
      </c>
      <c r="F26" s="10"/>
      <c r="G26" s="10">
        <f t="shared" si="6"/>
        <v>16</v>
      </c>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row>
    <row r="27" spans="1:63" s="2" customFormat="1" ht="30" customHeight="1" thickBot="1" x14ac:dyDescent="0.25">
      <c r="A27" s="28"/>
      <c r="B27" s="57" t="s">
        <v>49</v>
      </c>
      <c r="C27" s="60"/>
      <c r="D27" s="83">
        <v>43836</v>
      </c>
      <c r="E27" s="83">
        <v>43861</v>
      </c>
      <c r="F27" s="10"/>
      <c r="G27" s="10"/>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row>
    <row r="28" spans="1:63" s="2" customFormat="1" ht="30" customHeight="1" thickBot="1" x14ac:dyDescent="0.25">
      <c r="A28" s="28"/>
      <c r="B28" s="58" t="s">
        <v>43</v>
      </c>
      <c r="C28" s="58"/>
      <c r="D28" s="66">
        <f>D27</f>
        <v>43836</v>
      </c>
      <c r="E28" s="66">
        <f>E27</f>
        <v>43861</v>
      </c>
      <c r="F28" s="10"/>
      <c r="G28" s="10"/>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row>
    <row r="29" spans="1:63" s="2" customFormat="1" ht="30" customHeight="1" thickBot="1" x14ac:dyDescent="0.25">
      <c r="A29" s="28"/>
      <c r="B29" s="100" t="s">
        <v>66</v>
      </c>
      <c r="C29" s="58"/>
      <c r="D29" s="66">
        <f>D27</f>
        <v>43836</v>
      </c>
      <c r="E29" s="66">
        <f>D32-1</f>
        <v>43863</v>
      </c>
      <c r="F29" s="10"/>
      <c r="G29" s="10"/>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row>
    <row r="30" spans="1:63" s="2" customFormat="1" ht="30" customHeight="1" thickBot="1" x14ac:dyDescent="0.25">
      <c r="A30" s="28"/>
      <c r="B30" s="100" t="s">
        <v>67</v>
      </c>
      <c r="C30" s="58"/>
      <c r="D30" s="66">
        <f>D27</f>
        <v>43836</v>
      </c>
      <c r="E30" s="66">
        <f>E27</f>
        <v>43861</v>
      </c>
      <c r="F30" s="10"/>
      <c r="G30" s="10"/>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row>
    <row r="31" spans="1:63" s="2" customFormat="1" ht="30" customHeight="1" thickBot="1" x14ac:dyDescent="0.25">
      <c r="A31" s="28"/>
      <c r="B31" s="58" t="s">
        <v>54</v>
      </c>
      <c r="C31" s="58"/>
      <c r="D31" s="66">
        <f>D28+15</f>
        <v>43851</v>
      </c>
      <c r="E31" s="66">
        <f>E28</f>
        <v>43861</v>
      </c>
      <c r="F31" s="10"/>
      <c r="G31" s="10"/>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row>
    <row r="32" spans="1:63" s="2" customFormat="1" ht="30" customHeight="1" thickBot="1" x14ac:dyDescent="0.25">
      <c r="A32" s="28"/>
      <c r="B32" s="100" t="s">
        <v>62</v>
      </c>
      <c r="C32" s="58"/>
      <c r="D32" s="66">
        <v>43864</v>
      </c>
      <c r="E32" s="66">
        <f>D32</f>
        <v>43864</v>
      </c>
      <c r="F32" s="10"/>
      <c r="G32" s="10"/>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row>
    <row r="33" spans="1:63" s="2" customFormat="1" ht="30" customHeight="1" thickBot="1" x14ac:dyDescent="0.25">
      <c r="A33" s="28"/>
      <c r="B33" s="61" t="s">
        <v>51</v>
      </c>
      <c r="C33" s="61"/>
      <c r="D33" s="65">
        <v>43871</v>
      </c>
      <c r="E33" s="65">
        <v>43896</v>
      </c>
      <c r="F33" s="10"/>
      <c r="G33" s="10"/>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row>
    <row r="34" spans="1:63" s="2" customFormat="1" ht="30" customHeight="1" thickBot="1" x14ac:dyDescent="0.25">
      <c r="A34" s="28"/>
      <c r="B34" s="36" t="s">
        <v>56</v>
      </c>
      <c r="C34" s="36"/>
      <c r="D34" s="67">
        <f>D33</f>
        <v>43871</v>
      </c>
      <c r="E34" s="67">
        <f>D34+10</f>
        <v>43881</v>
      </c>
      <c r="F34" s="10"/>
      <c r="G34" s="10"/>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row>
    <row r="35" spans="1:63" s="2" customFormat="1" ht="30" customHeight="1" thickBot="1" x14ac:dyDescent="0.25">
      <c r="A35" s="28"/>
      <c r="B35" s="36" t="s">
        <v>57</v>
      </c>
      <c r="C35" s="36"/>
      <c r="D35" s="67">
        <f>E34+1</f>
        <v>43882</v>
      </c>
      <c r="E35" s="67">
        <f>D35+10</f>
        <v>43892</v>
      </c>
      <c r="F35" s="10"/>
      <c r="G35" s="10"/>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row>
    <row r="36" spans="1:63" s="2" customFormat="1" ht="30" customHeight="1" thickBot="1" x14ac:dyDescent="0.25">
      <c r="A36" s="28"/>
      <c r="B36" s="99" t="s">
        <v>72</v>
      </c>
      <c r="C36" s="36"/>
      <c r="D36" s="67">
        <f>D33</f>
        <v>43871</v>
      </c>
      <c r="E36" s="67">
        <f>E33</f>
        <v>43896</v>
      </c>
      <c r="F36" s="10"/>
      <c r="G36" s="10"/>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row>
    <row r="37" spans="1:63" s="2" customFormat="1" ht="30" customHeight="1" thickBot="1" x14ac:dyDescent="0.25">
      <c r="A37" s="28"/>
      <c r="B37" s="99" t="s">
        <v>68</v>
      </c>
      <c r="C37" s="36"/>
      <c r="D37" s="67">
        <f>E35+1</f>
        <v>43893</v>
      </c>
      <c r="E37" s="67">
        <f>E33</f>
        <v>43896</v>
      </c>
      <c r="F37" s="10"/>
      <c r="G37" s="10"/>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row>
    <row r="38" spans="1:63" s="2" customFormat="1" ht="30" customHeight="1" thickBot="1" x14ac:dyDescent="0.25">
      <c r="A38" s="28"/>
      <c r="B38" s="62" t="s">
        <v>52</v>
      </c>
      <c r="C38" s="62"/>
      <c r="D38" s="68">
        <v>43906</v>
      </c>
      <c r="E38" s="68">
        <v>43930</v>
      </c>
      <c r="F38" s="10"/>
      <c r="G38" s="10"/>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row>
    <row r="39" spans="1:63" s="2" customFormat="1" ht="30" customHeight="1" thickBot="1" x14ac:dyDescent="0.25">
      <c r="A39" s="28"/>
      <c r="B39" s="101" t="s">
        <v>69</v>
      </c>
      <c r="C39" s="63"/>
      <c r="D39" s="69">
        <f>D38</f>
        <v>43906</v>
      </c>
      <c r="E39" s="69">
        <f>D39+7</f>
        <v>43913</v>
      </c>
      <c r="F39" s="10"/>
      <c r="G39" s="10"/>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row>
    <row r="40" spans="1:63" s="2" customFormat="1" ht="30" customHeight="1" thickBot="1" x14ac:dyDescent="0.25">
      <c r="A40" s="28"/>
      <c r="B40" s="101" t="s">
        <v>70</v>
      </c>
      <c r="C40" s="63"/>
      <c r="D40" s="69">
        <f>D38-4</f>
        <v>43902</v>
      </c>
      <c r="E40" s="69">
        <f>D40+7</f>
        <v>43909</v>
      </c>
      <c r="F40" s="10"/>
      <c r="G40" s="10"/>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row>
    <row r="41" spans="1:63" s="2" customFormat="1" ht="30" customHeight="1" thickBot="1" x14ac:dyDescent="0.25">
      <c r="A41" s="28"/>
      <c r="B41" s="101" t="s">
        <v>75</v>
      </c>
      <c r="C41" s="63"/>
      <c r="D41" s="69">
        <f>E40+1</f>
        <v>43910</v>
      </c>
      <c r="E41" s="69">
        <f>E38-1</f>
        <v>43929</v>
      </c>
      <c r="F41" s="10"/>
      <c r="G41" s="10"/>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row>
    <row r="42" spans="1:63" s="2" customFormat="1" ht="30" customHeight="1" thickBot="1" x14ac:dyDescent="0.25">
      <c r="A42" s="28"/>
      <c r="B42" s="101" t="s">
        <v>71</v>
      </c>
      <c r="C42" s="63"/>
      <c r="D42" s="69">
        <f>D38</f>
        <v>43906</v>
      </c>
      <c r="E42" s="69">
        <f>E38</f>
        <v>43930</v>
      </c>
      <c r="F42" s="10"/>
      <c r="G42" s="10"/>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row>
    <row r="43" spans="1:63" s="2" customFormat="1" ht="30" customHeight="1" thickBot="1" x14ac:dyDescent="0.25">
      <c r="A43" s="28"/>
      <c r="B43" s="87" t="s">
        <v>55</v>
      </c>
      <c r="C43" s="87"/>
      <c r="D43" s="88">
        <f>E38+1</f>
        <v>43931</v>
      </c>
      <c r="E43" s="88">
        <f>D48-1</f>
        <v>43961</v>
      </c>
      <c r="F43" s="10"/>
      <c r="G43" s="10"/>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row>
    <row r="44" spans="1:63" s="2" customFormat="1" ht="30" customHeight="1" thickBot="1" x14ac:dyDescent="0.25">
      <c r="A44" s="28"/>
      <c r="B44" s="97" t="s">
        <v>73</v>
      </c>
      <c r="C44" s="85"/>
      <c r="D44" s="86">
        <f>D43</f>
        <v>43931</v>
      </c>
      <c r="E44" s="86">
        <f>D44+5</f>
        <v>43936</v>
      </c>
      <c r="F44" s="10"/>
      <c r="G44" s="10"/>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row>
    <row r="45" spans="1:63" s="2" customFormat="1" ht="30" customHeight="1" thickBot="1" x14ac:dyDescent="0.25">
      <c r="A45" s="28"/>
      <c r="B45" s="97" t="s">
        <v>74</v>
      </c>
      <c r="C45" s="85"/>
      <c r="D45" s="86">
        <f>E44</f>
        <v>43936</v>
      </c>
      <c r="E45" s="86">
        <f>D45+5</f>
        <v>43941</v>
      </c>
      <c r="F45" s="10"/>
      <c r="G45" s="10"/>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row>
    <row r="46" spans="1:63" s="2" customFormat="1" ht="30" customHeight="1" thickBot="1" x14ac:dyDescent="0.25">
      <c r="A46" s="28"/>
      <c r="B46" s="85" t="s">
        <v>58</v>
      </c>
      <c r="C46" s="85"/>
      <c r="D46" s="86">
        <f>E45+1</f>
        <v>43942</v>
      </c>
      <c r="E46" s="86">
        <f>D46</f>
        <v>43942</v>
      </c>
      <c r="F46" s="10"/>
      <c r="G46" s="10"/>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row>
    <row r="47" spans="1:63" s="2" customFormat="1" ht="30" customHeight="1" thickBot="1" x14ac:dyDescent="0.25">
      <c r="A47" s="28"/>
      <c r="B47" s="97" t="s">
        <v>60</v>
      </c>
      <c r="C47" s="85"/>
      <c r="D47" s="86">
        <v>43952</v>
      </c>
      <c r="E47" s="86">
        <f>D47</f>
        <v>43952</v>
      </c>
      <c r="F47" s="10"/>
      <c r="G47" s="10"/>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row>
    <row r="48" spans="1:63" s="2" customFormat="1" ht="30" customHeight="1" thickBot="1" x14ac:dyDescent="0.25">
      <c r="A48" s="28"/>
      <c r="B48" s="64" t="s">
        <v>53</v>
      </c>
      <c r="C48" s="64"/>
      <c r="D48" s="70">
        <v>43962</v>
      </c>
      <c r="E48" s="70">
        <v>43987</v>
      </c>
      <c r="F48" s="10"/>
      <c r="G48" s="10"/>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row>
    <row r="49" spans="1:63" s="2" customFormat="1" ht="30" customHeight="1" thickBot="1" x14ac:dyDescent="0.25">
      <c r="A49" s="28" t="s">
        <v>12</v>
      </c>
      <c r="B49" s="37"/>
      <c r="C49" s="52"/>
      <c r="D49" s="40"/>
      <c r="E49" s="40"/>
      <c r="F49" s="10"/>
      <c r="G49" s="10" t="str">
        <f t="shared" si="6"/>
        <v/>
      </c>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row>
    <row r="50" spans="1:63" s="2" customFormat="1" ht="30" customHeight="1" thickBot="1" x14ac:dyDescent="0.25">
      <c r="A50" s="29" t="s">
        <v>13</v>
      </c>
      <c r="B50" s="14" t="s">
        <v>15</v>
      </c>
      <c r="C50" s="53"/>
      <c r="D50" s="41"/>
      <c r="E50" s="41"/>
      <c r="F50" s="15"/>
      <c r="G50" s="15" t="str">
        <f t="shared" si="6"/>
        <v/>
      </c>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row>
    <row r="51" spans="1:63" ht="30" customHeight="1" x14ac:dyDescent="0.2">
      <c r="A51"/>
      <c r="D51"/>
      <c r="F51" s="5"/>
    </row>
    <row r="52" spans="1:63" ht="30" customHeight="1" x14ac:dyDescent="0.2">
      <c r="A52"/>
      <c r="D52"/>
      <c r="E52" s="30"/>
    </row>
  </sheetData>
  <mergeCells count="10">
    <mergeCell ref="B5:F5"/>
    <mergeCell ref="AJ4:AP4"/>
    <mergeCell ref="AQ4:AW4"/>
    <mergeCell ref="AX4:BD4"/>
    <mergeCell ref="BE4:BK4"/>
    <mergeCell ref="D3:E3"/>
    <mergeCell ref="H4:N4"/>
    <mergeCell ref="O4:U4"/>
    <mergeCell ref="V4:AB4"/>
    <mergeCell ref="AC4:AI4"/>
  </mergeCells>
  <conditionalFormatting sqref="C49:C50 C7:C27">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H5:BK50">
    <cfRule type="expression" dxfId="2" priority="33">
      <formula>AND(TODAY()&gt;=H$5,TODAY()&lt;I$5)</formula>
    </cfRule>
  </conditionalFormatting>
  <conditionalFormatting sqref="H7:BK50">
    <cfRule type="expression" dxfId="1" priority="27">
      <formula>AND(task_start&lt;=H$5,ROUNDDOWN((task_end-task_start+1)*task_progress,0)+task_start-1&gt;=H$5)</formula>
    </cfRule>
    <cfRule type="expression" dxfId="0" priority="28" stopIfTrue="1">
      <formula>AND(task_end&gt;=H$5,task_start&lt;I$5)</formula>
    </cfRule>
  </conditionalFormatting>
  <dataValidations count="1">
    <dataValidation type="whole" operator="greaterThanOrEqual" allowBlank="1" showInputMessage="1" promptTitle="Display Week" prompt="Changing this number will scroll the Gantt Chart view." sqref="D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ignoredErrors>
    <ignoredError sqref="E23 D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C49:C50 C7:C27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6"/>
  <sheetViews>
    <sheetView showGridLines="0" zoomScaleNormal="100" workbookViewId="0"/>
  </sheetViews>
  <sheetFormatPr baseColWidth="10" defaultColWidth="9.1640625" defaultRowHeight="14" x14ac:dyDescent="0.2"/>
  <cols>
    <col min="1" max="1" width="87.1640625" style="20" customWidth="1"/>
    <col min="2" max="16384" width="9.1640625" style="1"/>
  </cols>
  <sheetData>
    <row r="1" spans="1:2" ht="46.5" customHeight="1" x14ac:dyDescent="0.2"/>
    <row r="2" spans="1:2" s="22" customFormat="1" ht="16" x14ac:dyDescent="0.2">
      <c r="A2" s="21" t="s">
        <v>20</v>
      </c>
      <c r="B2" s="21"/>
    </row>
    <row r="3" spans="1:2" s="26" customFormat="1" ht="27" customHeight="1" x14ac:dyDescent="0.2">
      <c r="A3" s="27" t="s">
        <v>21</v>
      </c>
      <c r="B3" s="27"/>
    </row>
    <row r="4" spans="1:2" s="23" customFormat="1" ht="26" x14ac:dyDescent="0.3">
      <c r="A4" s="24" t="s">
        <v>22</v>
      </c>
    </row>
    <row r="5" spans="1:2" ht="74" customHeight="1" x14ac:dyDescent="0.2">
      <c r="A5" s="25" t="s">
        <v>23</v>
      </c>
    </row>
    <row r="6" spans="1:2" ht="26.25" customHeight="1" x14ac:dyDescent="0.2">
      <c r="A6" s="24" t="s">
        <v>24</v>
      </c>
    </row>
    <row r="7" spans="1:2" s="20" customFormat="1" ht="205" customHeight="1" x14ac:dyDescent="0.2">
      <c r="A7" s="38" t="s">
        <v>25</v>
      </c>
    </row>
    <row r="8" spans="1:2" s="23" customFormat="1" ht="26" x14ac:dyDescent="0.3">
      <c r="A8" s="24" t="s">
        <v>26</v>
      </c>
    </row>
    <row r="9" spans="1:2" ht="48" x14ac:dyDescent="0.2">
      <c r="A9" s="25" t="s">
        <v>27</v>
      </c>
    </row>
    <row r="10" spans="1:2" s="20" customFormat="1" ht="28" customHeight="1" x14ac:dyDescent="0.2">
      <c r="A10" s="39" t="s">
        <v>28</v>
      </c>
    </row>
    <row r="11" spans="1:2" s="23" customFormat="1" ht="26" x14ac:dyDescent="0.3">
      <c r="A11" s="24" t="s">
        <v>29</v>
      </c>
    </row>
    <row r="12" spans="1:2" ht="32" x14ac:dyDescent="0.2">
      <c r="A12" s="25" t="s">
        <v>30</v>
      </c>
    </row>
    <row r="13" spans="1:2" s="20" customFormat="1" ht="28" customHeight="1" x14ac:dyDescent="0.2">
      <c r="A13" s="39" t="s">
        <v>31</v>
      </c>
    </row>
    <row r="14" spans="1:2" s="23" customFormat="1" ht="26" x14ac:dyDescent="0.3">
      <c r="A14" s="24" t="s">
        <v>32</v>
      </c>
    </row>
    <row r="15" spans="1:2" ht="75" customHeight="1" x14ac:dyDescent="0.2">
      <c r="A15" s="25" t="s">
        <v>33</v>
      </c>
    </row>
    <row r="16" spans="1:2" ht="64" x14ac:dyDescent="0.2">
      <c r="A16" s="25" t="s">
        <v>34</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rintOptions horizontalCentered="1"/>
  <pageMargins left="0.35" right="0.35" top="0.35" bottom="0.5" header="0.3" footer="0.3"/>
  <pageSetup paperSize="9" fitToHeight="0" orientation="landscape" r:id="rId5"/>
  <headerFooter differentFirst="1" scaleWithDoc="0">
    <oddFooter>Page &amp;P of &amp;N</oddFooter>
  </headerFooter>
  <drawing r:id="rId6"/>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Printed>2019-09-30T12:17:23Z</cp:lastPrinted>
  <dcterms:created xsi:type="dcterms:W3CDTF">2019-03-19T17:17:03Z</dcterms:created>
  <dcterms:modified xsi:type="dcterms:W3CDTF">2019-10-11T13:31:46Z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v-abdarl@microsoft.com</vt:lpwstr>
  </property>
  <property fmtid="{D5CDD505-2E9C-101B-9397-08002B2CF9AE}" pid="5" name="MSIP_Label_f42aa342-8706-4288-bd11-ebb85995028c_SetDate">
    <vt:lpwstr>2019-03-19T17:17:07.6273720Z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ActionId">
    <vt:lpwstr>ae87efaf-4711-40ea-b5db-c90354dd2317</vt:lpwstr>
  </property>
  <property fmtid="{D5CDD505-2E9C-101B-9397-08002B2CF9AE}" pid="9" name="MSIP_Label_f42aa342-8706-4288-bd11-ebb85995028c_Extended_MSFT_Method">
    <vt:lpwstr>Automatic</vt:lpwstr>
  </property>
  <property fmtid="{D5CDD505-2E9C-101B-9397-08002B2CF9AE}" pid="10" name="Sensitivity">
    <vt:lpwstr>General</vt:lpwstr>
  </property>
</Properties>
</file>