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2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USB STICK/Uni Work/Andrew/"/>
    </mc:Choice>
  </mc:AlternateContent>
  <xr:revisionPtr revIDLastSave="0" documentId="13_ncr:1_{34977A11-47B8-1749-9116-644EDBF6AB27}" xr6:coauthVersionLast="47" xr6:coauthVersionMax="47" xr10:uidLastSave="{00000000-0000-0000-0000-000000000000}"/>
  <bookViews>
    <workbookView xWindow="0" yWindow="660" windowWidth="29400" windowHeight="16900" xr2:uid="{4BF2AD4F-545A-B543-BD68-463FCE7FE207}"/>
  </bookViews>
  <sheets>
    <sheet name="Original Resul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" i="1" l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8" i="1" l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7" i="1"/>
  <c r="I8" i="1"/>
  <c r="E8" i="1" s="1"/>
  <c r="F8" i="1" s="1"/>
  <c r="G8" i="1" s="1"/>
  <c r="I9" i="1"/>
  <c r="E9" i="1" s="1"/>
  <c r="O9" i="1" s="1"/>
  <c r="I10" i="1"/>
  <c r="E10" i="1" s="1"/>
  <c r="O10" i="1" s="1"/>
  <c r="I11" i="1"/>
  <c r="E11" i="1" s="1"/>
  <c r="F11" i="1" s="1"/>
  <c r="G11" i="1" s="1"/>
  <c r="I12" i="1"/>
  <c r="E12" i="1" s="1"/>
  <c r="F12" i="1" s="1"/>
  <c r="G12" i="1" s="1"/>
  <c r="I13" i="1"/>
  <c r="E13" i="1" s="1"/>
  <c r="O13" i="1" s="1"/>
  <c r="I14" i="1"/>
  <c r="E14" i="1" s="1"/>
  <c r="F14" i="1" s="1"/>
  <c r="G14" i="1" s="1"/>
  <c r="I15" i="1"/>
  <c r="E15" i="1" s="1"/>
  <c r="F15" i="1" s="1"/>
  <c r="G15" i="1" s="1"/>
  <c r="I16" i="1"/>
  <c r="E16" i="1" s="1"/>
  <c r="F16" i="1" s="1"/>
  <c r="G16" i="1" s="1"/>
  <c r="I17" i="1"/>
  <c r="E17" i="1" s="1"/>
  <c r="F17" i="1" s="1"/>
  <c r="G17" i="1" s="1"/>
  <c r="I18" i="1"/>
  <c r="E18" i="1" s="1"/>
  <c r="F18" i="1" s="1"/>
  <c r="G18" i="1" s="1"/>
  <c r="I19" i="1"/>
  <c r="E19" i="1" s="1"/>
  <c r="F19" i="1" s="1"/>
  <c r="G19" i="1" s="1"/>
  <c r="I20" i="1"/>
  <c r="E20" i="1" s="1"/>
  <c r="O20" i="1" s="1"/>
  <c r="I21" i="1"/>
  <c r="E21" i="1" s="1"/>
  <c r="F21" i="1" s="1"/>
  <c r="G21" i="1" s="1"/>
  <c r="I22" i="1"/>
  <c r="E22" i="1" s="1"/>
  <c r="F22" i="1" s="1"/>
  <c r="G22" i="1" s="1"/>
  <c r="I23" i="1"/>
  <c r="E23" i="1" s="1"/>
  <c r="O23" i="1" s="1"/>
  <c r="I24" i="1"/>
  <c r="E24" i="1" s="1"/>
  <c r="F24" i="1" s="1"/>
  <c r="G24" i="1" s="1"/>
  <c r="I25" i="1"/>
  <c r="E25" i="1" s="1"/>
  <c r="F25" i="1" s="1"/>
  <c r="G25" i="1" s="1"/>
  <c r="I26" i="1"/>
  <c r="E26" i="1" s="1"/>
  <c r="F26" i="1" s="1"/>
  <c r="G26" i="1" s="1"/>
  <c r="I27" i="1"/>
  <c r="E27" i="1" s="1"/>
  <c r="F27" i="1" s="1"/>
  <c r="G27" i="1" s="1"/>
  <c r="I28" i="1"/>
  <c r="E28" i="1" s="1"/>
  <c r="F28" i="1" s="1"/>
  <c r="G28" i="1" s="1"/>
  <c r="I29" i="1"/>
  <c r="E29" i="1" s="1"/>
  <c r="F29" i="1" s="1"/>
  <c r="G29" i="1" s="1"/>
  <c r="I30" i="1"/>
  <c r="E30" i="1" s="1"/>
  <c r="F30" i="1" s="1"/>
  <c r="G30" i="1" s="1"/>
  <c r="I31" i="1"/>
  <c r="E31" i="1" s="1"/>
  <c r="I32" i="1"/>
  <c r="E32" i="1" s="1"/>
  <c r="O32" i="1" s="1"/>
  <c r="I33" i="1"/>
  <c r="E33" i="1" s="1"/>
  <c r="O33" i="1" s="1"/>
  <c r="I34" i="1"/>
  <c r="E34" i="1" s="1"/>
  <c r="I35" i="1"/>
  <c r="E35" i="1" s="1"/>
  <c r="O35" i="1" s="1"/>
  <c r="I36" i="1"/>
  <c r="E36" i="1" s="1"/>
  <c r="I37" i="1"/>
  <c r="E37" i="1" s="1"/>
  <c r="O37" i="1" s="1"/>
  <c r="I38" i="1"/>
  <c r="E38" i="1" s="1"/>
  <c r="I39" i="1"/>
  <c r="E39" i="1" s="1"/>
  <c r="I40" i="1"/>
  <c r="E40" i="1" s="1"/>
  <c r="O40" i="1" s="1"/>
  <c r="I41" i="1"/>
  <c r="E41" i="1" s="1"/>
  <c r="I42" i="1"/>
  <c r="E42" i="1" s="1"/>
  <c r="I43" i="1"/>
  <c r="E43" i="1" s="1"/>
  <c r="I44" i="1"/>
  <c r="E44" i="1" s="1"/>
  <c r="I45" i="1"/>
  <c r="E45" i="1" s="1"/>
  <c r="O45" i="1" s="1"/>
  <c r="I46" i="1"/>
  <c r="E46" i="1" s="1"/>
  <c r="I47" i="1"/>
  <c r="E47" i="1" s="1"/>
  <c r="I48" i="1"/>
  <c r="E48" i="1" s="1"/>
  <c r="O48" i="1" s="1"/>
  <c r="I49" i="1"/>
  <c r="E49" i="1" s="1"/>
  <c r="O49" i="1" s="1"/>
  <c r="I50" i="1"/>
  <c r="E50" i="1" s="1"/>
  <c r="O50" i="1" s="1"/>
  <c r="I51" i="1"/>
  <c r="E51" i="1" s="1"/>
  <c r="O51" i="1" s="1"/>
  <c r="I52" i="1"/>
  <c r="E52" i="1" s="1"/>
  <c r="O52" i="1" s="1"/>
  <c r="I53" i="1"/>
  <c r="E53" i="1" s="1"/>
  <c r="O53" i="1" s="1"/>
  <c r="I54" i="1"/>
  <c r="E54" i="1" s="1"/>
  <c r="O54" i="1" s="1"/>
  <c r="I55" i="1"/>
  <c r="E55" i="1" s="1"/>
  <c r="I56" i="1"/>
  <c r="E56" i="1" s="1"/>
  <c r="O56" i="1" s="1"/>
  <c r="I57" i="1"/>
  <c r="E57" i="1" s="1"/>
  <c r="O57" i="1" s="1"/>
  <c r="I58" i="1"/>
  <c r="E58" i="1" s="1"/>
  <c r="I59" i="1"/>
  <c r="E59" i="1" s="1"/>
  <c r="I60" i="1"/>
  <c r="E60" i="1" s="1"/>
  <c r="I61" i="1"/>
  <c r="E61" i="1" s="1"/>
  <c r="O61" i="1" s="1"/>
  <c r="I62" i="1"/>
  <c r="E62" i="1" s="1"/>
  <c r="I63" i="1"/>
  <c r="E63" i="1" s="1"/>
  <c r="I64" i="1"/>
  <c r="E64" i="1" s="1"/>
  <c r="O64" i="1" s="1"/>
  <c r="I65" i="1"/>
  <c r="E65" i="1" s="1"/>
  <c r="O65" i="1" s="1"/>
  <c r="I66" i="1"/>
  <c r="E66" i="1" s="1"/>
  <c r="I67" i="1"/>
  <c r="E67" i="1" s="1"/>
  <c r="I68" i="1"/>
  <c r="E68" i="1" s="1"/>
  <c r="I69" i="1"/>
  <c r="E69" i="1" s="1"/>
  <c r="O69" i="1" s="1"/>
  <c r="I70" i="1"/>
  <c r="E70" i="1" s="1"/>
  <c r="O70" i="1" s="1"/>
  <c r="I71" i="1"/>
  <c r="E71" i="1" s="1"/>
  <c r="O71" i="1" s="1"/>
  <c r="I72" i="1"/>
  <c r="E72" i="1" s="1"/>
  <c r="O72" i="1" s="1"/>
  <c r="I73" i="1"/>
  <c r="E73" i="1" s="1"/>
  <c r="O73" i="1" s="1"/>
  <c r="I74" i="1"/>
  <c r="E74" i="1" s="1"/>
  <c r="O74" i="1" s="1"/>
  <c r="I75" i="1"/>
  <c r="E75" i="1" s="1"/>
  <c r="I76" i="1"/>
  <c r="E76" i="1" s="1"/>
  <c r="I77" i="1"/>
  <c r="E77" i="1" s="1"/>
  <c r="O77" i="1" s="1"/>
  <c r="I78" i="1"/>
  <c r="E78" i="1" s="1"/>
  <c r="O78" i="1" s="1"/>
  <c r="I79" i="1"/>
  <c r="E79" i="1" s="1"/>
  <c r="I80" i="1"/>
  <c r="E80" i="1" s="1"/>
  <c r="O80" i="1" s="1"/>
  <c r="I81" i="1"/>
  <c r="E81" i="1" s="1"/>
  <c r="I82" i="1"/>
  <c r="E82" i="1" s="1"/>
  <c r="I83" i="1"/>
  <c r="E83" i="1" s="1"/>
  <c r="I84" i="1"/>
  <c r="E84" i="1" s="1"/>
  <c r="I85" i="1"/>
  <c r="E85" i="1" s="1"/>
  <c r="O85" i="1" s="1"/>
  <c r="I86" i="1"/>
  <c r="E86" i="1" s="1"/>
  <c r="O86" i="1" s="1"/>
  <c r="I87" i="1"/>
  <c r="E87" i="1" s="1"/>
  <c r="I88" i="1"/>
  <c r="E88" i="1" s="1"/>
  <c r="O88" i="1" s="1"/>
  <c r="I89" i="1"/>
  <c r="E89" i="1" s="1"/>
  <c r="O89" i="1" s="1"/>
  <c r="I90" i="1"/>
  <c r="E90" i="1" s="1"/>
  <c r="O90" i="1" s="1"/>
  <c r="I91" i="1"/>
  <c r="E91" i="1" s="1"/>
  <c r="I92" i="1"/>
  <c r="E92" i="1" s="1"/>
  <c r="I93" i="1"/>
  <c r="E93" i="1" s="1"/>
  <c r="O93" i="1" s="1"/>
  <c r="I94" i="1"/>
  <c r="E94" i="1" s="1"/>
  <c r="O94" i="1" s="1"/>
  <c r="I95" i="1"/>
  <c r="E95" i="1" s="1"/>
  <c r="I96" i="1"/>
  <c r="E96" i="1" s="1"/>
  <c r="O96" i="1" s="1"/>
  <c r="I97" i="1"/>
  <c r="E97" i="1" s="1"/>
  <c r="O97" i="1" s="1"/>
  <c r="I7" i="1"/>
  <c r="E7" i="1" s="1"/>
  <c r="F7" i="1" s="1"/>
  <c r="G7" i="1" s="1"/>
  <c r="F56" i="1" l="1"/>
  <c r="G56" i="1" s="1"/>
  <c r="F70" i="1"/>
  <c r="G70" i="1" s="1"/>
  <c r="F54" i="1"/>
  <c r="G54" i="1" s="1"/>
  <c r="F53" i="1"/>
  <c r="G53" i="1" s="1"/>
  <c r="F37" i="1"/>
  <c r="G37" i="1" s="1"/>
  <c r="F69" i="1"/>
  <c r="G69" i="1" s="1"/>
  <c r="F94" i="1"/>
  <c r="G94" i="1" s="1"/>
  <c r="F93" i="1"/>
  <c r="G93" i="1" s="1"/>
  <c r="F13" i="1"/>
  <c r="G13" i="1" s="1"/>
  <c r="J22" i="1"/>
  <c r="J17" i="1"/>
  <c r="K24" i="1"/>
  <c r="J24" i="1"/>
  <c r="K16" i="1"/>
  <c r="J16" i="1"/>
  <c r="J8" i="1"/>
  <c r="O46" i="1"/>
  <c r="L46" i="1" s="1"/>
  <c r="F46" i="1"/>
  <c r="G46" i="1" s="1"/>
  <c r="F38" i="1"/>
  <c r="G38" i="1" s="1"/>
  <c r="O38" i="1"/>
  <c r="L38" i="1" s="1"/>
  <c r="J30" i="1"/>
  <c r="J29" i="1"/>
  <c r="J21" i="1"/>
  <c r="F81" i="1"/>
  <c r="G81" i="1" s="1"/>
  <c r="O81" i="1"/>
  <c r="L81" i="1" s="1"/>
  <c r="F33" i="1"/>
  <c r="G33" i="1" s="1"/>
  <c r="F87" i="1"/>
  <c r="G87" i="1" s="1"/>
  <c r="O87" i="1"/>
  <c r="L87" i="1" s="1"/>
  <c r="F63" i="1"/>
  <c r="G63" i="1" s="1"/>
  <c r="O63" i="1"/>
  <c r="L63" i="1" s="1"/>
  <c r="F39" i="1"/>
  <c r="G39" i="1" s="1"/>
  <c r="O39" i="1"/>
  <c r="L39" i="1" s="1"/>
  <c r="F31" i="1"/>
  <c r="G31" i="1" s="1"/>
  <c r="O31" i="1"/>
  <c r="L31" i="1" s="1"/>
  <c r="F62" i="1"/>
  <c r="G62" i="1" s="1"/>
  <c r="O62" i="1"/>
  <c r="L62" i="1" s="1"/>
  <c r="J53" i="1"/>
  <c r="J69" i="1"/>
  <c r="F65" i="1"/>
  <c r="F92" i="1"/>
  <c r="G92" i="1" s="1"/>
  <c r="O92" i="1"/>
  <c r="L92" i="1" s="1"/>
  <c r="F84" i="1"/>
  <c r="G84" i="1" s="1"/>
  <c r="O84" i="1"/>
  <c r="L84" i="1" s="1"/>
  <c r="F76" i="1"/>
  <c r="G76" i="1" s="1"/>
  <c r="O76" i="1"/>
  <c r="L76" i="1" s="1"/>
  <c r="F68" i="1"/>
  <c r="G68" i="1" s="1"/>
  <c r="O68" i="1"/>
  <c r="L68" i="1" s="1"/>
  <c r="F60" i="1"/>
  <c r="G60" i="1" s="1"/>
  <c r="O60" i="1"/>
  <c r="L60" i="1" s="1"/>
  <c r="F44" i="1"/>
  <c r="G44" i="1" s="1"/>
  <c r="O44" i="1"/>
  <c r="L44" i="1" s="1"/>
  <c r="F36" i="1"/>
  <c r="G36" i="1" s="1"/>
  <c r="O36" i="1"/>
  <c r="L36" i="1" s="1"/>
  <c r="F80" i="1"/>
  <c r="G80" i="1" s="1"/>
  <c r="F64" i="1"/>
  <c r="G64" i="1" s="1"/>
  <c r="F73" i="1"/>
  <c r="G73" i="1" s="1"/>
  <c r="F95" i="1"/>
  <c r="G95" i="1" s="1"/>
  <c r="O95" i="1"/>
  <c r="L95" i="1" s="1"/>
  <c r="F79" i="1"/>
  <c r="G79" i="1" s="1"/>
  <c r="O79" i="1"/>
  <c r="L79" i="1" s="1"/>
  <c r="F55" i="1"/>
  <c r="G55" i="1" s="1"/>
  <c r="O55" i="1"/>
  <c r="L55" i="1" s="1"/>
  <c r="F88" i="1"/>
  <c r="G88" i="1" s="1"/>
  <c r="F32" i="1"/>
  <c r="G32" i="1" s="1"/>
  <c r="F86" i="1"/>
  <c r="G86" i="1" s="1"/>
  <c r="F85" i="1"/>
  <c r="G85" i="1" s="1"/>
  <c r="F83" i="1"/>
  <c r="G83" i="1" s="1"/>
  <c r="O83" i="1"/>
  <c r="L83" i="1" s="1"/>
  <c r="F75" i="1"/>
  <c r="G75" i="1" s="1"/>
  <c r="O75" i="1"/>
  <c r="L75" i="1" s="1"/>
  <c r="F67" i="1"/>
  <c r="G67" i="1" s="1"/>
  <c r="O67" i="1"/>
  <c r="L67" i="1" s="1"/>
  <c r="F59" i="1"/>
  <c r="G59" i="1" s="1"/>
  <c r="O59" i="1"/>
  <c r="L59" i="1" s="1"/>
  <c r="F43" i="1"/>
  <c r="G43" i="1" s="1"/>
  <c r="O43" i="1"/>
  <c r="L43" i="1" s="1"/>
  <c r="F97" i="1"/>
  <c r="G97" i="1" s="1"/>
  <c r="F78" i="1"/>
  <c r="G78" i="1" s="1"/>
  <c r="F61" i="1"/>
  <c r="G61" i="1" s="1"/>
  <c r="F45" i="1"/>
  <c r="G45" i="1" s="1"/>
  <c r="F41" i="1"/>
  <c r="G41" i="1" s="1"/>
  <c r="O41" i="1"/>
  <c r="L41" i="1" s="1"/>
  <c r="K56" i="1"/>
  <c r="F72" i="1"/>
  <c r="G72" i="1" s="1"/>
  <c r="F47" i="1"/>
  <c r="G47" i="1" s="1"/>
  <c r="O47" i="1"/>
  <c r="L47" i="1" s="1"/>
  <c r="J70" i="1"/>
  <c r="J14" i="1"/>
  <c r="J56" i="1"/>
  <c r="F49" i="1"/>
  <c r="G49" i="1" s="1"/>
  <c r="F48" i="1"/>
  <c r="G48" i="1" s="1"/>
  <c r="F91" i="1"/>
  <c r="G91" i="1" s="1"/>
  <c r="O91" i="1"/>
  <c r="L91" i="1" s="1"/>
  <c r="J7" i="1"/>
  <c r="F82" i="1"/>
  <c r="G82" i="1" s="1"/>
  <c r="O82" i="1"/>
  <c r="L82" i="1" s="1"/>
  <c r="F66" i="1"/>
  <c r="G66" i="1" s="1"/>
  <c r="O66" i="1"/>
  <c r="L66" i="1" s="1"/>
  <c r="F58" i="1"/>
  <c r="G58" i="1" s="1"/>
  <c r="O58" i="1"/>
  <c r="F42" i="1"/>
  <c r="G42" i="1" s="1"/>
  <c r="O42" i="1"/>
  <c r="F34" i="1"/>
  <c r="G34" i="1" s="1"/>
  <c r="O34" i="1"/>
  <c r="L34" i="1" s="1"/>
  <c r="F96" i="1"/>
  <c r="G96" i="1" s="1"/>
  <c r="F77" i="1"/>
  <c r="G77" i="1" s="1"/>
  <c r="F57" i="1"/>
  <c r="G57" i="1" s="1"/>
  <c r="F40" i="1"/>
  <c r="G40" i="1" s="1"/>
  <c r="K38" i="1"/>
  <c r="J28" i="1"/>
  <c r="K28" i="1"/>
  <c r="K27" i="1"/>
  <c r="J27" i="1"/>
  <c r="K7" i="1"/>
  <c r="J26" i="1"/>
  <c r="K26" i="1"/>
  <c r="L89" i="1"/>
  <c r="F89" i="1"/>
  <c r="G89" i="1" s="1"/>
  <c r="J25" i="1"/>
  <c r="K25" i="1"/>
  <c r="J44" i="1"/>
  <c r="K44" i="1"/>
  <c r="J12" i="1"/>
  <c r="K12" i="1"/>
  <c r="K19" i="1"/>
  <c r="J19" i="1"/>
  <c r="J31" i="1"/>
  <c r="K31" i="1"/>
  <c r="K11" i="1"/>
  <c r="J11" i="1"/>
  <c r="J18" i="1"/>
  <c r="K18" i="1"/>
  <c r="J15" i="1"/>
  <c r="K15" i="1"/>
  <c r="K70" i="1"/>
  <c r="K30" i="1"/>
  <c r="K22" i="1"/>
  <c r="K14" i="1"/>
  <c r="F52" i="1"/>
  <c r="G52" i="1" s="1"/>
  <c r="F20" i="1"/>
  <c r="G20" i="1" s="1"/>
  <c r="O7" i="1"/>
  <c r="L7" i="1" s="1"/>
  <c r="K69" i="1"/>
  <c r="K37" i="1"/>
  <c r="K29" i="1"/>
  <c r="K21" i="1"/>
  <c r="F51" i="1"/>
  <c r="G51" i="1" s="1"/>
  <c r="F35" i="1"/>
  <c r="G35" i="1" s="1"/>
  <c r="F90" i="1"/>
  <c r="G90" i="1" s="1"/>
  <c r="F74" i="1"/>
  <c r="G74" i="1" s="1"/>
  <c r="F50" i="1"/>
  <c r="G50" i="1" s="1"/>
  <c r="F10" i="1"/>
  <c r="G10" i="1" s="1"/>
  <c r="K17" i="1"/>
  <c r="K8" i="1"/>
  <c r="F71" i="1"/>
  <c r="G71" i="1" s="1"/>
  <c r="F23" i="1"/>
  <c r="G23" i="1" s="1"/>
  <c r="F9" i="1"/>
  <c r="G9" i="1" s="1"/>
  <c r="L93" i="1"/>
  <c r="L77" i="1"/>
  <c r="L52" i="1"/>
  <c r="L69" i="1"/>
  <c r="L45" i="1"/>
  <c r="L58" i="1"/>
  <c r="L51" i="1"/>
  <c r="L35" i="1"/>
  <c r="L90" i="1"/>
  <c r="L74" i="1"/>
  <c r="L50" i="1"/>
  <c r="L10" i="1"/>
  <c r="L33" i="1"/>
  <c r="O17" i="1"/>
  <c r="L17" i="1" s="1"/>
  <c r="L37" i="1"/>
  <c r="O19" i="1"/>
  <c r="L19" i="1" s="1"/>
  <c r="L42" i="1"/>
  <c r="L20" i="1"/>
  <c r="O27" i="1"/>
  <c r="L27" i="1" s="1"/>
  <c r="O12" i="1"/>
  <c r="L12" i="1" s="1"/>
  <c r="L80" i="1"/>
  <c r="L56" i="1"/>
  <c r="L40" i="1"/>
  <c r="O16" i="1"/>
  <c r="L16" i="1" s="1"/>
  <c r="L88" i="1"/>
  <c r="L64" i="1"/>
  <c r="L72" i="1"/>
  <c r="L48" i="1"/>
  <c r="O24" i="1"/>
  <c r="L24" i="1" s="1"/>
  <c r="O8" i="1"/>
  <c r="L8" i="1" s="1"/>
  <c r="L96" i="1"/>
  <c r="L70" i="1"/>
  <c r="L94" i="1"/>
  <c r="O30" i="1"/>
  <c r="L30" i="1" s="1"/>
  <c r="L57" i="1"/>
  <c r="O18" i="1"/>
  <c r="L18" i="1" s="1"/>
  <c r="L54" i="1"/>
  <c r="L53" i="1"/>
  <c r="O15" i="1"/>
  <c r="L15" i="1" s="1"/>
  <c r="L65" i="1"/>
  <c r="O26" i="1"/>
  <c r="L26" i="1" s="1"/>
  <c r="L32" i="1"/>
  <c r="L71" i="1"/>
  <c r="O28" i="1"/>
  <c r="L28" i="1" s="1"/>
  <c r="O29" i="1"/>
  <c r="L29" i="1" s="1"/>
  <c r="L78" i="1"/>
  <c r="O14" i="1"/>
  <c r="L14" i="1" s="1"/>
  <c r="O25" i="1"/>
  <c r="L25" i="1" s="1"/>
  <c r="O11" i="1"/>
  <c r="L11" i="1" s="1"/>
  <c r="L97" i="1"/>
  <c r="L73" i="1"/>
  <c r="L49" i="1"/>
  <c r="L9" i="1"/>
  <c r="L23" i="1"/>
  <c r="L85" i="1"/>
  <c r="L61" i="1"/>
  <c r="O21" i="1"/>
  <c r="L21" i="1" s="1"/>
  <c r="L86" i="1"/>
  <c r="O22" i="1"/>
  <c r="L22" i="1" s="1"/>
  <c r="L13" i="1"/>
  <c r="K78" i="1" l="1"/>
  <c r="J75" i="1"/>
  <c r="J67" i="1"/>
  <c r="K42" i="1"/>
  <c r="J47" i="1"/>
  <c r="K47" i="1"/>
  <c r="K53" i="1"/>
  <c r="K54" i="1"/>
  <c r="J42" i="1"/>
  <c r="K58" i="1"/>
  <c r="K76" i="1"/>
  <c r="J92" i="1"/>
  <c r="K61" i="1"/>
  <c r="K82" i="1"/>
  <c r="J82" i="1"/>
  <c r="K33" i="1"/>
  <c r="K67" i="1"/>
  <c r="J54" i="1"/>
  <c r="J83" i="1"/>
  <c r="K83" i="1"/>
  <c r="J13" i="1"/>
  <c r="K55" i="1"/>
  <c r="K13" i="1"/>
  <c r="J79" i="1"/>
  <c r="J63" i="1"/>
  <c r="J76" i="1"/>
  <c r="J93" i="1"/>
  <c r="K77" i="1"/>
  <c r="J55" i="1"/>
  <c r="K79" i="1"/>
  <c r="K63" i="1"/>
  <c r="K86" i="1"/>
  <c r="K41" i="1"/>
  <c r="K36" i="1"/>
  <c r="K95" i="1"/>
  <c r="K84" i="1"/>
  <c r="J37" i="1"/>
  <c r="K57" i="1"/>
  <c r="K93" i="1"/>
  <c r="K45" i="1"/>
  <c r="K94" i="1"/>
  <c r="J36" i="1"/>
  <c r="J95" i="1"/>
  <c r="J91" i="1"/>
  <c r="K59" i="1"/>
  <c r="J84" i="1"/>
  <c r="K65" i="1"/>
  <c r="G65" i="1"/>
  <c r="J94" i="1"/>
  <c r="K72" i="1"/>
  <c r="J72" i="1"/>
  <c r="J73" i="1"/>
  <c r="K66" i="1"/>
  <c r="K64" i="1"/>
  <c r="J64" i="1"/>
  <c r="J85" i="1"/>
  <c r="J97" i="1"/>
  <c r="J33" i="1"/>
  <c r="K81" i="1"/>
  <c r="J65" i="1"/>
  <c r="J46" i="1"/>
  <c r="K80" i="1"/>
  <c r="J80" i="1"/>
  <c r="K68" i="1"/>
  <c r="K73" i="1"/>
  <c r="J41" i="1"/>
  <c r="J68" i="1"/>
  <c r="J34" i="1"/>
  <c r="K60" i="1"/>
  <c r="K40" i="1"/>
  <c r="J40" i="1"/>
  <c r="J45" i="1"/>
  <c r="J49" i="1"/>
  <c r="K88" i="1"/>
  <c r="J88" i="1"/>
  <c r="K75" i="1"/>
  <c r="J66" i="1"/>
  <c r="J81" i="1"/>
  <c r="K34" i="1"/>
  <c r="K85" i="1"/>
  <c r="K46" i="1"/>
  <c r="K39" i="1"/>
  <c r="J43" i="1"/>
  <c r="K62" i="1"/>
  <c r="K87" i="1"/>
  <c r="J60" i="1"/>
  <c r="J57" i="1"/>
  <c r="J61" i="1"/>
  <c r="J86" i="1"/>
  <c r="K96" i="1"/>
  <c r="J96" i="1"/>
  <c r="K49" i="1"/>
  <c r="J38" i="1"/>
  <c r="K97" i="1"/>
  <c r="J39" i="1"/>
  <c r="K43" i="1"/>
  <c r="J62" i="1"/>
  <c r="J87" i="1"/>
  <c r="J58" i="1"/>
  <c r="K91" i="1"/>
  <c r="J59" i="1"/>
  <c r="K92" i="1"/>
  <c r="J77" i="1"/>
  <c r="K48" i="1"/>
  <c r="J48" i="1"/>
  <c r="J78" i="1"/>
  <c r="K32" i="1"/>
  <c r="J32" i="1"/>
  <c r="J71" i="1"/>
  <c r="K71" i="1"/>
  <c r="J10" i="1"/>
  <c r="K10" i="1"/>
  <c r="J20" i="1"/>
  <c r="K20" i="1"/>
  <c r="J35" i="1"/>
  <c r="K35" i="1"/>
  <c r="J90" i="1"/>
  <c r="K90" i="1"/>
  <c r="K51" i="1"/>
  <c r="J51" i="1"/>
  <c r="J50" i="1"/>
  <c r="K50" i="1"/>
  <c r="J89" i="1"/>
  <c r="K89" i="1"/>
  <c r="J74" i="1"/>
  <c r="K74" i="1"/>
  <c r="J52" i="1"/>
  <c r="K52" i="1"/>
  <c r="J23" i="1"/>
  <c r="K23" i="1"/>
  <c r="J9" i="1"/>
  <c r="K9" i="1"/>
</calcChain>
</file>

<file path=xl/sharedStrings.xml><?xml version="1.0" encoding="utf-8"?>
<sst xmlns="http://schemas.openxmlformats.org/spreadsheetml/2006/main" count="36" uniqueCount="29">
  <si>
    <t>Load</t>
  </si>
  <si>
    <t>Dyno Speed</t>
  </si>
  <si>
    <t>Fuel Flow Rate</t>
  </si>
  <si>
    <t>Lambda</t>
  </si>
  <si>
    <t>Newtons</t>
  </si>
  <si>
    <t>rpm</t>
  </si>
  <si>
    <t>l/min</t>
  </si>
  <si>
    <t>Baro</t>
  </si>
  <si>
    <t>Humidity</t>
  </si>
  <si>
    <t>Ambient temp</t>
  </si>
  <si>
    <t>mBar</t>
  </si>
  <si>
    <t>%</t>
  </si>
  <si>
    <t>Deg C</t>
  </si>
  <si>
    <t>Power</t>
  </si>
  <si>
    <t xml:space="preserve">Torque </t>
  </si>
  <si>
    <t>BMEP</t>
  </si>
  <si>
    <t>SFC</t>
  </si>
  <si>
    <t>Overall Thermal  Efficiency</t>
  </si>
  <si>
    <t>Arm Length</t>
  </si>
  <si>
    <t>m</t>
  </si>
  <si>
    <t>N/m</t>
  </si>
  <si>
    <t>kPa</t>
  </si>
  <si>
    <t>kg/kWh</t>
  </si>
  <si>
    <t>W</t>
  </si>
  <si>
    <t>Engine Efficiency</t>
  </si>
  <si>
    <t>Mechanical Energy/Hour</t>
  </si>
  <si>
    <t>MJ</t>
  </si>
  <si>
    <t>kW</t>
  </si>
  <si>
    <t>Corrected 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</si>
</sst>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</a:t>
            </a:r>
            <a:r>
              <a:rPr lang="en-GB" baseline="0"/>
              <a:t> to show the relationship of an engine's SFC at different speeds.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'Original Results'!$B$7:$B$97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'Original Results'!$K$7:$K$97</c:f>
              <c:numCache>
                <c:formatCode>General</c:formatCode>
                <c:ptCount val="91"/>
                <c:pt idx="0">
                  <c:v>0.36311959274441286</c:v>
                </c:pt>
                <c:pt idx="1">
                  <c:v>0.35398803978458676</c:v>
                </c:pt>
                <c:pt idx="2">
                  <c:v>0.34086988046636207</c:v>
                </c:pt>
                <c:pt idx="3">
                  <c:v>0.32046073338992526</c:v>
                </c:pt>
                <c:pt idx="4">
                  <c:v>0.30910596240691474</c:v>
                </c:pt>
                <c:pt idx="5">
                  <c:v>0.30991298364099895</c:v>
                </c:pt>
                <c:pt idx="6">
                  <c:v>0.29279504848813165</c:v>
                </c:pt>
                <c:pt idx="7">
                  <c:v>0.27822468618035379</c:v>
                </c:pt>
                <c:pt idx="8">
                  <c:v>0.27534698498407145</c:v>
                </c:pt>
                <c:pt idx="9">
                  <c:v>0.26614427073957964</c:v>
                </c:pt>
                <c:pt idx="10">
                  <c:v>0.26650404992711629</c:v>
                </c:pt>
                <c:pt idx="11">
                  <c:v>0.26929586082077822</c:v>
                </c:pt>
                <c:pt idx="12">
                  <c:v>0.26689047947320149</c:v>
                </c:pt>
                <c:pt idx="13">
                  <c:v>0.2658187443265958</c:v>
                </c:pt>
                <c:pt idx="14">
                  <c:v>0.26165255473680438</c:v>
                </c:pt>
                <c:pt idx="15">
                  <c:v>0.261346735323294</c:v>
                </c:pt>
                <c:pt idx="16">
                  <c:v>0.26786815867696329</c:v>
                </c:pt>
                <c:pt idx="17">
                  <c:v>0.27139908599739843</c:v>
                </c:pt>
                <c:pt idx="18">
                  <c:v>0.27134897612594339</c:v>
                </c:pt>
                <c:pt idx="19">
                  <c:v>0.26963758192223114</c:v>
                </c:pt>
                <c:pt idx="20">
                  <c:v>0.27109085951350337</c:v>
                </c:pt>
                <c:pt idx="21">
                  <c:v>0.26781561707447626</c:v>
                </c:pt>
                <c:pt idx="22">
                  <c:v>0.265619681234186</c:v>
                </c:pt>
                <c:pt idx="23">
                  <c:v>0.26415085286477291</c:v>
                </c:pt>
                <c:pt idx="24">
                  <c:v>0.26385907280695897</c:v>
                </c:pt>
                <c:pt idx="25">
                  <c:v>0.26240375154107409</c:v>
                </c:pt>
                <c:pt idx="26">
                  <c:v>0.26248072180656068</c:v>
                </c:pt>
                <c:pt idx="27">
                  <c:v>0.2652410869103301</c:v>
                </c:pt>
                <c:pt idx="28">
                  <c:v>0.26666548102409138</c:v>
                </c:pt>
                <c:pt idx="29">
                  <c:v>0.26482595024828753</c:v>
                </c:pt>
                <c:pt idx="30">
                  <c:v>0.26635556346743416</c:v>
                </c:pt>
                <c:pt idx="31">
                  <c:v>0.2664607996525164</c:v>
                </c:pt>
                <c:pt idx="32">
                  <c:v>0.27026297793603699</c:v>
                </c:pt>
                <c:pt idx="33">
                  <c:v>0.27120348133625566</c:v>
                </c:pt>
                <c:pt idx="34">
                  <c:v>0.27318110179493321</c:v>
                </c:pt>
                <c:pt idx="35">
                  <c:v>0.27614852724179284</c:v>
                </c:pt>
                <c:pt idx="36">
                  <c:v>0.27425245739678394</c:v>
                </c:pt>
                <c:pt idx="37">
                  <c:v>0.27467146978241486</c:v>
                </c:pt>
                <c:pt idx="38">
                  <c:v>0.27897921663027303</c:v>
                </c:pt>
                <c:pt idx="39">
                  <c:v>0.28261084387645641</c:v>
                </c:pt>
                <c:pt idx="40">
                  <c:v>0.28751177723930138</c:v>
                </c:pt>
                <c:pt idx="41">
                  <c:v>0.2942338755630004</c:v>
                </c:pt>
                <c:pt idx="42">
                  <c:v>0.29510549693381033</c:v>
                </c:pt>
                <c:pt idx="43">
                  <c:v>0.29939185432676935</c:v>
                </c:pt>
                <c:pt idx="44">
                  <c:v>0.29793429925082121</c:v>
                </c:pt>
                <c:pt idx="45">
                  <c:v>0.29960886659087377</c:v>
                </c:pt>
                <c:pt idx="46">
                  <c:v>0.29636553661418819</c:v>
                </c:pt>
                <c:pt idx="47">
                  <c:v>0.29449927754099559</c:v>
                </c:pt>
                <c:pt idx="48">
                  <c:v>0.29558745979283263</c:v>
                </c:pt>
                <c:pt idx="49">
                  <c:v>0.29231586491327316</c:v>
                </c:pt>
                <c:pt idx="50">
                  <c:v>0.29545435913025425</c:v>
                </c:pt>
                <c:pt idx="51">
                  <c:v>0.29365818882744071</c:v>
                </c:pt>
                <c:pt idx="52">
                  <c:v>0.30124271866014096</c:v>
                </c:pt>
                <c:pt idx="53">
                  <c:v>0.30026804062981383</c:v>
                </c:pt>
                <c:pt idx="54">
                  <c:v>0.30451949224382291</c:v>
                </c:pt>
                <c:pt idx="55">
                  <c:v>0.30131455274333674</c:v>
                </c:pt>
                <c:pt idx="56">
                  <c:v>0.30269180493354303</c:v>
                </c:pt>
                <c:pt idx="57">
                  <c:v>0.30576971194065983</c:v>
                </c:pt>
                <c:pt idx="58">
                  <c:v>0.3055028362988515</c:v>
                </c:pt>
                <c:pt idx="59">
                  <c:v>0.31171687640512119</c:v>
                </c:pt>
                <c:pt idx="60">
                  <c:v>0.31271548564991175</c:v>
                </c:pt>
                <c:pt idx="61">
                  <c:v>0.31495577944832737</c:v>
                </c:pt>
                <c:pt idx="62">
                  <c:v>0.31656428452170882</c:v>
                </c:pt>
                <c:pt idx="63">
                  <c:v>0.31975269629323866</c:v>
                </c:pt>
                <c:pt idx="64">
                  <c:v>0.31950113979523503</c:v>
                </c:pt>
                <c:pt idx="65">
                  <c:v>0.32063217033383112</c:v>
                </c:pt>
                <c:pt idx="66">
                  <c:v>0.32410121528748126</c:v>
                </c:pt>
                <c:pt idx="67">
                  <c:v>0.32552461796794357</c:v>
                </c:pt>
                <c:pt idx="68">
                  <c:v>0.32555186365911687</c:v>
                </c:pt>
                <c:pt idx="69">
                  <c:v>0.32230005036192222</c:v>
                </c:pt>
                <c:pt idx="70">
                  <c:v>0.32533642412466257</c:v>
                </c:pt>
                <c:pt idx="71">
                  <c:v>0.32513865242493734</c:v>
                </c:pt>
                <c:pt idx="72">
                  <c:v>0.32647511903842646</c:v>
                </c:pt>
                <c:pt idx="73">
                  <c:v>0.32743700589860014</c:v>
                </c:pt>
                <c:pt idx="74">
                  <c:v>0.32731170858516101</c:v>
                </c:pt>
                <c:pt idx="75">
                  <c:v>0.33203973153231509</c:v>
                </c:pt>
                <c:pt idx="76">
                  <c:v>0.33311542918743942</c:v>
                </c:pt>
                <c:pt idx="77">
                  <c:v>0.33662137701972777</c:v>
                </c:pt>
                <c:pt idx="78">
                  <c:v>0.34043405147319311</c:v>
                </c:pt>
                <c:pt idx="79">
                  <c:v>0.34204747204539371</c:v>
                </c:pt>
                <c:pt idx="80">
                  <c:v>0.34300407722313303</c:v>
                </c:pt>
                <c:pt idx="81">
                  <c:v>0.34694226731400457</c:v>
                </c:pt>
                <c:pt idx="82">
                  <c:v>0.34948439854769597</c:v>
                </c:pt>
                <c:pt idx="83">
                  <c:v>0.3536843914579722</c:v>
                </c:pt>
                <c:pt idx="84">
                  <c:v>0.35719555471291559</c:v>
                </c:pt>
                <c:pt idx="85">
                  <c:v>0.35757747957551256</c:v>
                </c:pt>
                <c:pt idx="86">
                  <c:v>0.36044824169950762</c:v>
                </c:pt>
                <c:pt idx="87">
                  <c:v>0.36004746193156095</c:v>
                </c:pt>
                <c:pt idx="88">
                  <c:v>0.36923843580510313</c:v>
                </c:pt>
                <c:pt idx="89">
                  <c:v>0.37422179502179231</c:v>
                </c:pt>
                <c:pt idx="90">
                  <c:v>0.37739339587729986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FB-1042-97F3-AAC2505935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9092096"/>
        <c:axId val="1750631744"/>
      </c:scatterChart>
      <c:valAx>
        <c:axId val="1749092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631744"/>
        <c:crosses val="autoZero"/>
        <c:crossBetween val="midCat"/>
      </c:valAx>
      <c:valAx>
        <c:axId val="175063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9092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to show the Torque</a:t>
            </a:r>
            <a:r>
              <a:rPr lang="en-GB" baseline="0"/>
              <a:t> generated at different speeds.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'Original Results'!$B$7:$B$97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'Original Results'!$I$7:$I$97</c:f>
              <c:numCache>
                <c:formatCode>General</c:formatCode>
                <c:ptCount val="91"/>
                <c:pt idx="0">
                  <c:v>83.354124999999996</c:v>
                </c:pt>
                <c:pt idx="1">
                  <c:v>83.746139999999997</c:v>
                </c:pt>
                <c:pt idx="2">
                  <c:v>84.506534999999985</c:v>
                </c:pt>
                <c:pt idx="3">
                  <c:v>84.930334999999999</c:v>
                </c:pt>
                <c:pt idx="4">
                  <c:v>86.235964999999993</c:v>
                </c:pt>
                <c:pt idx="5">
                  <c:v>87.620649999999998</c:v>
                </c:pt>
                <c:pt idx="6">
                  <c:v>89.23272</c:v>
                </c:pt>
                <c:pt idx="7">
                  <c:v>91.114554999999996</c:v>
                </c:pt>
                <c:pt idx="8">
                  <c:v>93.128419999999991</c:v>
                </c:pt>
                <c:pt idx="9">
                  <c:v>94.363144999999989</c:v>
                </c:pt>
                <c:pt idx="10">
                  <c:v>95.342774999999989</c:v>
                </c:pt>
                <c:pt idx="11">
                  <c:v>95.997219999999984</c:v>
                </c:pt>
                <c:pt idx="12">
                  <c:v>96.553865000000002</c:v>
                </c:pt>
                <c:pt idx="13">
                  <c:v>96.799179999999993</c:v>
                </c:pt>
                <c:pt idx="14">
                  <c:v>96.704639999999998</c:v>
                </c:pt>
                <c:pt idx="15">
                  <c:v>96.871714999999995</c:v>
                </c:pt>
                <c:pt idx="16">
                  <c:v>97.46096</c:v>
                </c:pt>
                <c:pt idx="17">
                  <c:v>97.746209999999991</c:v>
                </c:pt>
                <c:pt idx="18">
                  <c:v>97.943439999999995</c:v>
                </c:pt>
                <c:pt idx="19">
                  <c:v>98.572619999999986</c:v>
                </c:pt>
                <c:pt idx="20">
                  <c:v>99.557954999999993</c:v>
                </c:pt>
                <c:pt idx="21">
                  <c:v>100.118675</c:v>
                </c:pt>
                <c:pt idx="22">
                  <c:v>100.89373999999999</c:v>
                </c:pt>
                <c:pt idx="23">
                  <c:v>101.70710999999999</c:v>
                </c:pt>
                <c:pt idx="24">
                  <c:v>101.986655</c:v>
                </c:pt>
                <c:pt idx="25">
                  <c:v>102.71281999999999</c:v>
                </c:pt>
                <c:pt idx="26">
                  <c:v>103.22789999999999</c:v>
                </c:pt>
                <c:pt idx="27">
                  <c:v>103.35992999999999</c:v>
                </c:pt>
                <c:pt idx="28">
                  <c:v>103.25234999999999</c:v>
                </c:pt>
                <c:pt idx="29">
                  <c:v>103.13988000000001</c:v>
                </c:pt>
                <c:pt idx="30">
                  <c:v>103.04697</c:v>
                </c:pt>
                <c:pt idx="31">
                  <c:v>102.88478499999999</c:v>
                </c:pt>
                <c:pt idx="32">
                  <c:v>102.821215</c:v>
                </c:pt>
                <c:pt idx="33">
                  <c:v>102.565305</c:v>
                </c:pt>
                <c:pt idx="34">
                  <c:v>101.802465</c:v>
                </c:pt>
                <c:pt idx="35">
                  <c:v>101.000505</c:v>
                </c:pt>
                <c:pt idx="36">
                  <c:v>100.80653499999998</c:v>
                </c:pt>
                <c:pt idx="37">
                  <c:v>100.56203499999999</c:v>
                </c:pt>
                <c:pt idx="38">
                  <c:v>99.852985000000004</c:v>
                </c:pt>
                <c:pt idx="39">
                  <c:v>99.297154999999989</c:v>
                </c:pt>
                <c:pt idx="40">
                  <c:v>99.192835000000002</c:v>
                </c:pt>
                <c:pt idx="41">
                  <c:v>98.715244999999996</c:v>
                </c:pt>
                <c:pt idx="42">
                  <c:v>98.716059999999985</c:v>
                </c:pt>
                <c:pt idx="43">
                  <c:v>98.49356499999999</c:v>
                </c:pt>
                <c:pt idx="44">
                  <c:v>98.28573999999999</c:v>
                </c:pt>
                <c:pt idx="45">
                  <c:v>98.4846</c:v>
                </c:pt>
                <c:pt idx="46">
                  <c:v>99.130894999999995</c:v>
                </c:pt>
                <c:pt idx="47">
                  <c:v>99.577514999999991</c:v>
                </c:pt>
                <c:pt idx="48">
                  <c:v>100.190395</c:v>
                </c:pt>
                <c:pt idx="49">
                  <c:v>100.63212499999999</c:v>
                </c:pt>
                <c:pt idx="50">
                  <c:v>100.59381999999999</c:v>
                </c:pt>
                <c:pt idx="51">
                  <c:v>101.22707499999999</c:v>
                </c:pt>
                <c:pt idx="52">
                  <c:v>101.11378999999999</c:v>
                </c:pt>
                <c:pt idx="53">
                  <c:v>101.03310499999999</c:v>
                </c:pt>
                <c:pt idx="54">
                  <c:v>100.90922499999999</c:v>
                </c:pt>
                <c:pt idx="55">
                  <c:v>100.870105</c:v>
                </c:pt>
                <c:pt idx="56">
                  <c:v>100.65983499999999</c:v>
                </c:pt>
                <c:pt idx="57">
                  <c:v>99.977679999999992</c:v>
                </c:pt>
                <c:pt idx="58">
                  <c:v>99.557954999999993</c:v>
                </c:pt>
                <c:pt idx="59">
                  <c:v>98.764959999999988</c:v>
                </c:pt>
                <c:pt idx="60">
                  <c:v>97.803259999999995</c:v>
                </c:pt>
                <c:pt idx="61">
                  <c:v>96.768209999999996</c:v>
                </c:pt>
                <c:pt idx="62">
                  <c:v>95.715229999999991</c:v>
                </c:pt>
                <c:pt idx="63">
                  <c:v>94.947499999999991</c:v>
                </c:pt>
                <c:pt idx="64">
                  <c:v>94.483764999999991</c:v>
                </c:pt>
                <c:pt idx="65">
                  <c:v>93.752709999999993</c:v>
                </c:pt>
                <c:pt idx="66">
                  <c:v>93.228664999999992</c:v>
                </c:pt>
                <c:pt idx="67">
                  <c:v>92.92304</c:v>
                </c:pt>
                <c:pt idx="68">
                  <c:v>92.804864999999992</c:v>
                </c:pt>
                <c:pt idx="69">
                  <c:v>92.897774999999996</c:v>
                </c:pt>
                <c:pt idx="70">
                  <c:v>92.34438999999999</c:v>
                </c:pt>
                <c:pt idx="71">
                  <c:v>92.155309999999986</c:v>
                </c:pt>
                <c:pt idx="72">
                  <c:v>91.438924999999983</c:v>
                </c:pt>
                <c:pt idx="73">
                  <c:v>90.514714999999995</c:v>
                </c:pt>
                <c:pt idx="74">
                  <c:v>89.627994999999999</c:v>
                </c:pt>
                <c:pt idx="75">
                  <c:v>88.553009999999986</c:v>
                </c:pt>
                <c:pt idx="76">
                  <c:v>87.266939999999991</c:v>
                </c:pt>
                <c:pt idx="77">
                  <c:v>85.770599999999988</c:v>
                </c:pt>
                <c:pt idx="78">
                  <c:v>84.460080000000005</c:v>
                </c:pt>
                <c:pt idx="79">
                  <c:v>83.403024999999985</c:v>
                </c:pt>
                <c:pt idx="80">
                  <c:v>82.401389999999992</c:v>
                </c:pt>
                <c:pt idx="81">
                  <c:v>80.941643499999984</c:v>
                </c:pt>
                <c:pt idx="82">
                  <c:v>79.528922499999993</c:v>
                </c:pt>
                <c:pt idx="83">
                  <c:v>78.116608999999997</c:v>
                </c:pt>
                <c:pt idx="84">
                  <c:v>77.264689499999989</c:v>
                </c:pt>
                <c:pt idx="85">
                  <c:v>75.874544</c:v>
                </c:pt>
                <c:pt idx="86">
                  <c:v>74.807709000000003</c:v>
                </c:pt>
                <c:pt idx="87">
                  <c:v>73.833946999999995</c:v>
                </c:pt>
                <c:pt idx="88">
                  <c:v>73.054480999999996</c:v>
                </c:pt>
                <c:pt idx="89">
                  <c:v>72.474363999999994</c:v>
                </c:pt>
                <c:pt idx="90">
                  <c:v>72.247630999999998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5C3-6646-A057-656DB87D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3769536"/>
        <c:axId val="1713778496"/>
      </c:scatterChart>
      <c:valAx>
        <c:axId val="1713769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3778496"/>
        <c:crosses val="autoZero"/>
        <c:crossBetween val="midCat"/>
      </c:valAx>
      <c:valAx>
        <c:axId val="171377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(N/m)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3769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</a:t>
            </a:r>
            <a:r>
              <a:rPr lang="en-GB" baseline="0"/>
              <a:t> to show the Power generated at different engine speeds.</a:t>
            </a:r>
            <a:endParaRPr lang="en-GB"/>
          </a:p>
        </c:rich>
      </c:tx>
      <c:layout>
        <c:manualLayout>
          <c:xMode val="edge"/>
          <c:yMode val="edge"/>
          <c:x val="0.1496528871391076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6.3867399831132321E-2"/>
          <c:y val="0.15595043943550435"/>
          <c:w val="0.89848668807935916"/>
          <c:h val="0.7081413927519792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'Original Results'!$B$7:$B$97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'Original Results'!$G$7:$G$97</c:f>
              <c:numCache>
                <c:formatCode>General</c:formatCode>
                <c:ptCount val="91"/>
                <c:pt idx="0">
                  <c:v>8.7790466669692204</c:v>
                </c:pt>
                <c:pt idx="1">
                  <c:v>9.261351310453616</c:v>
                </c:pt>
                <c:pt idx="2">
                  <c:v>9.7904632298851944</c:v>
                </c:pt>
                <c:pt idx="3">
                  <c:v>10.286815206413344</c:v>
                </c:pt>
                <c:pt idx="4">
                  <c:v>10.899082358879649</c:v>
                </c:pt>
                <c:pt idx="5">
                  <c:v>11.535508520726728</c:v>
                </c:pt>
                <c:pt idx="6">
                  <c:v>12.217651820240173</c:v>
                </c:pt>
                <c:pt idx="7">
                  <c:v>12.955130367212545</c:v>
                </c:pt>
                <c:pt idx="8">
                  <c:v>13.731896811124265</c:v>
                </c:pt>
                <c:pt idx="9">
                  <c:v>14.410885576636135</c:v>
                </c:pt>
                <c:pt idx="10">
                  <c:v>15.06257796629764</c:v>
                </c:pt>
                <c:pt idx="11">
                  <c:v>15.671501741910575</c:v>
                </c:pt>
                <c:pt idx="12">
                  <c:v>16.27083745091192</c:v>
                </c:pt>
                <c:pt idx="13">
                  <c:v>16.821932395045636</c:v>
                </c:pt>
                <c:pt idx="14">
                  <c:v>17.314760735634611</c:v>
                </c:pt>
                <c:pt idx="15">
                  <c:v>17.854812664821313</c:v>
                </c:pt>
                <c:pt idx="16">
                  <c:v>18.476659300133218</c:v>
                </c:pt>
                <c:pt idx="17">
                  <c:v>19.045479721037687</c:v>
                </c:pt>
                <c:pt idx="18">
                  <c:v>19.59969057222602</c:v>
                </c:pt>
                <c:pt idx="19">
                  <c:v>20.244691916297789</c:v>
                </c:pt>
                <c:pt idx="20">
                  <c:v>20.971342042472919</c:v>
                </c:pt>
                <c:pt idx="21">
                  <c:v>21.616691029067315</c:v>
                </c:pt>
                <c:pt idx="22">
                  <c:v>22.315353786229821</c:v>
                </c:pt>
                <c:pt idx="23">
                  <c:v>23.030853600383054</c:v>
                </c:pt>
                <c:pt idx="24">
                  <c:v>23.631227945069273</c:v>
                </c:pt>
                <c:pt idx="25">
                  <c:v>24.34038435615539</c:v>
                </c:pt>
                <c:pt idx="26">
                  <c:v>25.00605540873272</c:v>
                </c:pt>
                <c:pt idx="27">
                  <c:v>25.582343706049084</c:v>
                </c:pt>
                <c:pt idx="28">
                  <c:v>26.099455520625693</c:v>
                </c:pt>
                <c:pt idx="29">
                  <c:v>26.614172464490906</c:v>
                </c:pt>
                <c:pt idx="30">
                  <c:v>27.132855108243806</c:v>
                </c:pt>
                <c:pt idx="31">
                  <c:v>27.631953889888969</c:v>
                </c:pt>
                <c:pt idx="32">
                  <c:v>28.156349029908675</c:v>
                </c:pt>
                <c:pt idx="33">
                  <c:v>28.626391763675382</c:v>
                </c:pt>
                <c:pt idx="34">
                  <c:v>28.94958342887352</c:v>
                </c:pt>
                <c:pt idx="35">
                  <c:v>29.253410117996676</c:v>
                </c:pt>
                <c:pt idx="36">
                  <c:v>29.728088085398344</c:v>
                </c:pt>
                <c:pt idx="37">
                  <c:v>30.185555601988714</c:v>
                </c:pt>
                <c:pt idx="38">
                  <c:v>30.498558336955909</c:v>
                </c:pt>
                <c:pt idx="39">
                  <c:v>30.851698761695523</c:v>
                </c:pt>
                <c:pt idx="40">
                  <c:v>31.341647248794626</c:v>
                </c:pt>
                <c:pt idx="41">
                  <c:v>31.710590386723087</c:v>
                </c:pt>
                <c:pt idx="42">
                  <c:v>32.23070222751344</c:v>
                </c:pt>
                <c:pt idx="43">
                  <c:v>32.676736167804215</c:v>
                </c:pt>
                <c:pt idx="44">
                  <c:v>33.125370989190166</c:v>
                </c:pt>
                <c:pt idx="45">
                  <c:v>33.711024175202361</c:v>
                </c:pt>
                <c:pt idx="46">
                  <c:v>34.454283888569456</c:v>
                </c:pt>
                <c:pt idx="47">
                  <c:v>35.133899268998647</c:v>
                </c:pt>
                <c:pt idx="48">
                  <c:v>35.877755554102102</c:v>
                </c:pt>
                <c:pt idx="49">
                  <c:v>36.565877446628051</c:v>
                </c:pt>
                <c:pt idx="50">
                  <c:v>37.081697404423068</c:v>
                </c:pt>
                <c:pt idx="51">
                  <c:v>37.848206247975916</c:v>
                </c:pt>
                <c:pt idx="52">
                  <c:v>38.338326410394828</c:v>
                </c:pt>
                <c:pt idx="53">
                  <c:v>38.839785727687428</c:v>
                </c:pt>
                <c:pt idx="54">
                  <c:v>39.323562487039233</c:v>
                </c:pt>
                <c:pt idx="55">
                  <c:v>39.8395112013241</c:v>
                </c:pt>
                <c:pt idx="56">
                  <c:v>40.286549442235781</c:v>
                </c:pt>
                <c:pt idx="57">
                  <c:v>40.540028051940595</c:v>
                </c:pt>
                <c:pt idx="58">
                  <c:v>40.894116982822197</c:v>
                </c:pt>
                <c:pt idx="59">
                  <c:v>41.088496363681166</c:v>
                </c:pt>
                <c:pt idx="60">
                  <c:v>41.203450157828378</c:v>
                </c:pt>
                <c:pt idx="61">
                  <c:v>41.276987281070546</c:v>
                </c:pt>
                <c:pt idx="62">
                  <c:v>41.331880464580948</c:v>
                </c:pt>
                <c:pt idx="63">
                  <c:v>41.50036262344603</c:v>
                </c:pt>
                <c:pt idx="64">
                  <c:v>41.795232152757912</c:v>
                </c:pt>
                <c:pt idx="65">
                  <c:v>41.965559821310997</c:v>
                </c:pt>
                <c:pt idx="66">
                  <c:v>42.221939743920665</c:v>
                </c:pt>
                <c:pt idx="67">
                  <c:v>42.572869848917691</c:v>
                </c:pt>
                <c:pt idx="68">
                  <c:v>43.007448753493904</c:v>
                </c:pt>
                <c:pt idx="69">
                  <c:v>43.539715206927063</c:v>
                </c:pt>
                <c:pt idx="70">
                  <c:v>43.766648520305687</c:v>
                </c:pt>
                <c:pt idx="71">
                  <c:v>44.162334381178127</c:v>
                </c:pt>
                <c:pt idx="72">
                  <c:v>44.300558764926059</c:v>
                </c:pt>
                <c:pt idx="73">
                  <c:v>44.329456013133701</c:v>
                </c:pt>
                <c:pt idx="74">
                  <c:v>44.367177372779736</c:v>
                </c:pt>
                <c:pt idx="75">
                  <c:v>44.301374222695173</c:v>
                </c:pt>
                <c:pt idx="76">
                  <c:v>44.117535706472765</c:v>
                </c:pt>
                <c:pt idx="77">
                  <c:v>43.812743343675649</c:v>
                </c:pt>
                <c:pt idx="78">
                  <c:v>43.588089020167544</c:v>
                </c:pt>
                <c:pt idx="79">
                  <c:v>43.481774786489957</c:v>
                </c:pt>
                <c:pt idx="80">
                  <c:v>43.39351221269078</c:v>
                </c:pt>
                <c:pt idx="81">
                  <c:v>43.051040979889272</c:v>
                </c:pt>
                <c:pt idx="82">
                  <c:v>42.718454812002641</c:v>
                </c:pt>
                <c:pt idx="83">
                  <c:v>42.371210576122031</c:v>
                </c:pt>
                <c:pt idx="84">
                  <c:v>42.316005801906151</c:v>
                </c:pt>
                <c:pt idx="85">
                  <c:v>41.954220666437315</c:v>
                </c:pt>
                <c:pt idx="86">
                  <c:v>41.758268739648848</c:v>
                </c:pt>
                <c:pt idx="87">
                  <c:v>41.603524898251841</c:v>
                </c:pt>
                <c:pt idx="88">
                  <c:v>41.549029143106807</c:v>
                </c:pt>
                <c:pt idx="89">
                  <c:v>41.600751483460243</c:v>
                </c:pt>
                <c:pt idx="90">
                  <c:v>41.851069550527299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335-5B46-9FB4-FDE5857826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8498304"/>
        <c:axId val="1788495168"/>
      </c:scatterChart>
      <c:valAx>
        <c:axId val="1788498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8495168"/>
        <c:crosses val="autoZero"/>
        <c:crossBetween val="midCat"/>
      </c:valAx>
      <c:valAx>
        <c:axId val="178849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8498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264672</xdr:colOff>
      <xdr:row>12</xdr:row>
      <xdr:rowOff>53362</xdr:rowOff>
    </xdr:from>
    <xdr:to>
      <xdr:col>25</xdr:col>
      <xdr:colOff>522941</xdr:colOff>
      <xdr:row>30</xdr:row>
      <xdr:rowOff>106723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A91904F-70C0-DE3D-CB6A-A41DE6C958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280681</xdr:colOff>
      <xdr:row>30</xdr:row>
      <xdr:rowOff>202559</xdr:rowOff>
    </xdr:from>
    <xdr:to>
      <xdr:col>25</xdr:col>
      <xdr:colOff>501597</xdr:colOff>
      <xdr:row>46</xdr:row>
      <xdr:rowOff>117394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DFCD002-5740-494C-E111-EAA2559B5C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277479</xdr:colOff>
      <xdr:row>46</xdr:row>
      <xdr:rowOff>159870</xdr:rowOff>
    </xdr:from>
    <xdr:to>
      <xdr:col>25</xdr:col>
      <xdr:colOff>490924</xdr:colOff>
      <xdr:row>61</xdr:row>
      <xdr:rowOff>138739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DB0EACB-D1DD-D6B3-81BD-A447546C84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4480-18B3-ED4F-B303-B71B1806CB82}">
  <dimension ref="A5:U97"/>
  <sheetViews>
    <sheetView tabSelected="1" zoomScale="111" zoomScaleNormal="100" workbookViewId="0">
      <selection activeCell="J3" sqref="J3"/>
    </sheetView>
  </sheetViews>
  <sheetFormatPr baseColWidth="10" defaultRowHeight="16" x14ac:dyDescent="0.2"/>
  <cols>
    <col min="3" max="3" width="12.1640625" customWidth="1"/>
    <col min="12" max="13" width="10.83203125" style="3"/>
    <col min="14" max="14" width="16.1640625" customWidth="1"/>
    <col min="15" max="15" width="19" customWidth="1"/>
    <col min="16" max="16" width="13.5" customWidth="1"/>
    <col min="20" max="20" width="12.83203125" customWidth="1"/>
  </cols>
  <sheetData>
    <row r="5" spans="1:21" x14ac:dyDescent="0.2">
      <c r="A5" s="1" t="s">
        <v>0</v>
      </c>
      <c r="B5" s="1" t="s">
        <v>1</v>
      </c>
      <c r="C5" s="1" t="s">
        <v>2</v>
      </c>
      <c r="D5" s="1" t="s">
        <v>3</v>
      </c>
      <c r="E5" s="1" t="s">
        <v>13</v>
      </c>
      <c r="F5" s="1" t="s">
        <v>13</v>
      </c>
      <c r="G5" s="1" t="s">
        <v>28</v>
      </c>
      <c r="H5" s="1"/>
      <c r="I5" s="1" t="s">
        <v>14</v>
      </c>
      <c r="J5" s="1" t="s">
        <v>15</v>
      </c>
      <c r="K5" s="1" t="s">
        <v>16</v>
      </c>
      <c r="L5" s="5" t="s">
        <v>17</v>
      </c>
      <c r="M5" s="5"/>
      <c r="N5" s="1" t="s">
        <v>24</v>
      </c>
      <c r="O5" s="1" t="s">
        <v>25</v>
      </c>
      <c r="Q5" s="1" t="s">
        <v>7</v>
      </c>
      <c r="R5" s="1" t="s">
        <v>7</v>
      </c>
      <c r="S5" s="1" t="s">
        <v>8</v>
      </c>
      <c r="T5" s="1" t="s">
        <v>9</v>
      </c>
      <c r="U5" s="1" t="s">
        <v>18</v>
      </c>
    </row>
    <row r="6" spans="1:21" x14ac:dyDescent="0.2">
      <c r="A6" s="1" t="s">
        <v>4</v>
      </c>
      <c r="B6" s="1" t="s">
        <v>5</v>
      </c>
      <c r="C6" s="1" t="s">
        <v>6</v>
      </c>
      <c r="D6" s="1" t="s">
        <v>3</v>
      </c>
      <c r="E6" s="1" t="s">
        <v>23</v>
      </c>
      <c r="F6" s="1" t="s">
        <v>27</v>
      </c>
      <c r="G6" s="1" t="s">
        <v>27</v>
      </c>
      <c r="H6" s="1"/>
      <c r="I6" s="1" t="s">
        <v>20</v>
      </c>
      <c r="J6" s="1" t="s">
        <v>21</v>
      </c>
      <c r="K6" s="1" t="s">
        <v>22</v>
      </c>
      <c r="L6" s="5" t="s">
        <v>11</v>
      </c>
      <c r="M6" s="5"/>
      <c r="N6" s="1" t="s">
        <v>26</v>
      </c>
      <c r="O6" s="1" t="s">
        <v>26</v>
      </c>
      <c r="Q6" s="1" t="s">
        <v>10</v>
      </c>
      <c r="R6" s="1" t="s">
        <v>21</v>
      </c>
      <c r="S6" s="1" t="s">
        <v>11</v>
      </c>
      <c r="T6" s="1" t="s">
        <v>12</v>
      </c>
      <c r="U6" s="1" t="s">
        <v>19</v>
      </c>
    </row>
    <row r="7" spans="1:21" x14ac:dyDescent="0.2">
      <c r="A7" s="2">
        <v>102.27500000000001</v>
      </c>
      <c r="B7" s="2">
        <v>1000</v>
      </c>
      <c r="C7" s="2">
        <v>7.0400000000000004E-2</v>
      </c>
      <c r="D7" s="2">
        <v>1.2658</v>
      </c>
      <c r="E7">
        <f t="shared" ref="E7:E38" si="0">((2*3.14*B7*I7)/60)</f>
        <v>8724.3984166666669</v>
      </c>
      <c r="F7">
        <f>E7/1000</f>
        <v>8.7243984166666664</v>
      </c>
      <c r="G7">
        <f>F7*(101.325/$R$7)*SQRT(($T$7+273)/293)</f>
        <v>8.7790466669692204</v>
      </c>
      <c r="I7" s="2">
        <f t="shared" ref="I7:I38" si="1">A7*0.815</f>
        <v>83.354124999999996</v>
      </c>
      <c r="J7">
        <f>(120*F7)/(0.09*0.0044*B7*4)</f>
        <v>660.93927398989888</v>
      </c>
      <c r="K7">
        <f>((C7*0.75*60)/F7)</f>
        <v>0.36311959274441286</v>
      </c>
      <c r="L7" s="4">
        <f t="shared" ref="L7:L38" si="2">(O7/N7)*100</f>
        <v>22.532020704201102</v>
      </c>
      <c r="M7" s="4"/>
      <c r="N7">
        <f t="shared" ref="N7:N38" si="3">((C7*0.75*60)*(44*10^6))/(1*10^6)</f>
        <v>139.392</v>
      </c>
      <c r="O7">
        <f t="shared" ref="O7:O38" si="4">((E7)*3600)/(1*10^6)</f>
        <v>31.407834300000001</v>
      </c>
      <c r="Q7" s="2">
        <v>1018.9</v>
      </c>
      <c r="R7" s="2">
        <f>Q7/10</f>
        <v>101.89</v>
      </c>
      <c r="S7" s="2">
        <v>46</v>
      </c>
      <c r="T7" s="2">
        <v>27</v>
      </c>
      <c r="U7" s="2">
        <v>0.81499999999999995</v>
      </c>
    </row>
    <row r="8" spans="1:21" x14ac:dyDescent="0.2">
      <c r="A8" s="2">
        <v>102.756</v>
      </c>
      <c r="B8" s="2">
        <v>1050</v>
      </c>
      <c r="C8" s="2">
        <v>7.2400000000000006E-2</v>
      </c>
      <c r="D8" s="2">
        <v>1.26783</v>
      </c>
      <c r="E8">
        <f t="shared" si="0"/>
        <v>9203.7007859999994</v>
      </c>
      <c r="F8">
        <f t="shared" ref="F8:F71" si="5">E8/1000</f>
        <v>9.2037007859999989</v>
      </c>
      <c r="G8">
        <f t="shared" ref="G8:G71" si="6">F8*(101.325/$R$7)*SQRT(($T$7+273)/293)</f>
        <v>9.261351310453616</v>
      </c>
      <c r="I8" s="2">
        <f t="shared" si="1"/>
        <v>83.746139999999997</v>
      </c>
      <c r="J8">
        <f t="shared" ref="J8:J71" si="7">(120*F8)/(0.09*0.0044*B8*4)</f>
        <v>664.04767575757546</v>
      </c>
      <c r="K8">
        <f t="shared" ref="K8:K71" si="8">((C8*0.75*60)/F8)</f>
        <v>0.35398803978458676</v>
      </c>
      <c r="L8" s="4">
        <f t="shared" si="2"/>
        <v>23.113261642390757</v>
      </c>
      <c r="M8" s="4"/>
      <c r="N8">
        <f t="shared" si="3"/>
        <v>143.352</v>
      </c>
      <c r="O8">
        <f t="shared" si="4"/>
        <v>33.133322829599997</v>
      </c>
    </row>
    <row r="9" spans="1:21" x14ac:dyDescent="0.2">
      <c r="A9" s="2">
        <v>103.68899999999999</v>
      </c>
      <c r="B9" s="2">
        <v>1100</v>
      </c>
      <c r="C9" s="2">
        <v>7.3700000000000002E-2</v>
      </c>
      <c r="D9" s="2">
        <v>1.2734399999999999</v>
      </c>
      <c r="E9">
        <f t="shared" si="0"/>
        <v>9729.5190629999979</v>
      </c>
      <c r="F9">
        <f t="shared" si="5"/>
        <v>9.7295190629999979</v>
      </c>
      <c r="G9">
        <f t="shared" si="6"/>
        <v>9.7904632298851944</v>
      </c>
      <c r="I9" s="2">
        <f t="shared" si="1"/>
        <v>84.506534999999985</v>
      </c>
      <c r="J9">
        <f t="shared" si="7"/>
        <v>670.07707045454526</v>
      </c>
      <c r="K9">
        <f t="shared" si="8"/>
        <v>0.34086988046636207</v>
      </c>
      <c r="L9" s="4">
        <f t="shared" si="2"/>
        <v>24.002760732700132</v>
      </c>
      <c r="M9" s="4"/>
      <c r="N9">
        <f t="shared" si="3"/>
        <v>145.92600000000002</v>
      </c>
      <c r="O9">
        <f t="shared" si="4"/>
        <v>35.026268626799997</v>
      </c>
    </row>
    <row r="10" spans="1:21" x14ac:dyDescent="0.2">
      <c r="A10" s="2">
        <v>104.209</v>
      </c>
      <c r="B10" s="2">
        <v>1150</v>
      </c>
      <c r="C10" s="2">
        <v>7.2800000000000004E-2</v>
      </c>
      <c r="D10" s="2">
        <v>1.2847599999999999</v>
      </c>
      <c r="E10">
        <f t="shared" si="0"/>
        <v>10222.781322833333</v>
      </c>
      <c r="F10">
        <f t="shared" si="5"/>
        <v>10.222781322833333</v>
      </c>
      <c r="G10">
        <f t="shared" si="6"/>
        <v>10.286815206413344</v>
      </c>
      <c r="I10" s="2">
        <f t="shared" si="1"/>
        <v>84.930334999999999</v>
      </c>
      <c r="J10">
        <f t="shared" si="7"/>
        <v>673.43750479797973</v>
      </c>
      <c r="K10">
        <f t="shared" si="8"/>
        <v>0.32046073338992526</v>
      </c>
      <c r="L10" s="4">
        <f t="shared" si="2"/>
        <v>25.531421885198135</v>
      </c>
      <c r="M10" s="4"/>
      <c r="N10">
        <f t="shared" si="3"/>
        <v>144.14400000000001</v>
      </c>
      <c r="O10">
        <f t="shared" si="4"/>
        <v>36.8020127622</v>
      </c>
    </row>
    <row r="11" spans="1:21" x14ac:dyDescent="0.2">
      <c r="A11" s="2">
        <v>105.81100000000001</v>
      </c>
      <c r="B11" s="2">
        <v>1200</v>
      </c>
      <c r="C11" s="2">
        <v>7.4399999999999994E-2</v>
      </c>
      <c r="D11" s="2">
        <v>1.2918099999999999</v>
      </c>
      <c r="E11">
        <f t="shared" si="0"/>
        <v>10831.237203999999</v>
      </c>
      <c r="F11">
        <f t="shared" si="5"/>
        <v>10.831237203999999</v>
      </c>
      <c r="G11">
        <f t="shared" si="6"/>
        <v>10.899082358879649</v>
      </c>
      <c r="I11" s="2">
        <f t="shared" si="1"/>
        <v>86.235964999999993</v>
      </c>
      <c r="J11">
        <f t="shared" si="7"/>
        <v>683.79022752525248</v>
      </c>
      <c r="K11">
        <f t="shared" si="8"/>
        <v>0.30910596240691474</v>
      </c>
      <c r="L11" s="4">
        <f t="shared" si="2"/>
        <v>26.469299130009773</v>
      </c>
      <c r="M11" s="4"/>
      <c r="N11">
        <f t="shared" si="3"/>
        <v>147.31200000000001</v>
      </c>
      <c r="O11">
        <f t="shared" si="4"/>
        <v>38.992453934399997</v>
      </c>
    </row>
    <row r="12" spans="1:21" x14ac:dyDescent="0.2">
      <c r="A12" s="2">
        <v>107.51</v>
      </c>
      <c r="B12" s="2">
        <v>1250</v>
      </c>
      <c r="C12" s="2">
        <v>7.8950000000000006E-2</v>
      </c>
      <c r="D12" s="2">
        <v>1.2972900000000001</v>
      </c>
      <c r="E12">
        <f t="shared" si="0"/>
        <v>11463.701708333334</v>
      </c>
      <c r="F12">
        <f t="shared" si="5"/>
        <v>11.463701708333334</v>
      </c>
      <c r="G12">
        <f t="shared" si="6"/>
        <v>11.535508520726728</v>
      </c>
      <c r="I12" s="2">
        <f t="shared" si="1"/>
        <v>87.620649999999998</v>
      </c>
      <c r="J12">
        <f t="shared" si="7"/>
        <v>694.76980050505051</v>
      </c>
      <c r="K12">
        <f t="shared" si="8"/>
        <v>0.30991298364099895</v>
      </c>
      <c r="L12" s="4">
        <f t="shared" si="2"/>
        <v>26.400372406778359</v>
      </c>
      <c r="M12" s="4"/>
      <c r="N12">
        <f t="shared" si="3"/>
        <v>156.321</v>
      </c>
      <c r="O12">
        <f t="shared" si="4"/>
        <v>41.269326150000005</v>
      </c>
    </row>
    <row r="13" spans="1:21" x14ac:dyDescent="0.2">
      <c r="A13" s="2">
        <v>109.488</v>
      </c>
      <c r="B13" s="2">
        <v>1300</v>
      </c>
      <c r="C13" s="2">
        <v>7.9000000000000001E-2</v>
      </c>
      <c r="D13" s="2">
        <v>1.29895</v>
      </c>
      <c r="E13">
        <f t="shared" si="0"/>
        <v>12141.598768</v>
      </c>
      <c r="F13">
        <f t="shared" si="5"/>
        <v>12.141598768</v>
      </c>
      <c r="G13">
        <f t="shared" si="6"/>
        <v>12.217651820240173</v>
      </c>
      <c r="I13" s="2">
        <f t="shared" si="1"/>
        <v>89.23272</v>
      </c>
      <c r="J13">
        <f t="shared" si="7"/>
        <v>707.55237575757576</v>
      </c>
      <c r="K13">
        <f t="shared" si="8"/>
        <v>0.29279504848813165</v>
      </c>
      <c r="L13" s="4">
        <f t="shared" si="2"/>
        <v>27.943840662830844</v>
      </c>
      <c r="M13" s="4"/>
      <c r="N13">
        <f t="shared" si="3"/>
        <v>156.41999999999999</v>
      </c>
      <c r="O13">
        <f t="shared" si="4"/>
        <v>43.709755564799998</v>
      </c>
    </row>
    <row r="14" spans="1:21" x14ac:dyDescent="0.2">
      <c r="A14" s="2">
        <v>111.797</v>
      </c>
      <c r="B14" s="2">
        <v>1350</v>
      </c>
      <c r="C14" s="2">
        <v>7.9600000000000004E-2</v>
      </c>
      <c r="D14" s="2">
        <v>1.2946899999999999</v>
      </c>
      <c r="E14">
        <f t="shared" si="0"/>
        <v>12874.486621499998</v>
      </c>
      <c r="F14">
        <f t="shared" si="5"/>
        <v>12.874486621499999</v>
      </c>
      <c r="G14">
        <f t="shared" si="6"/>
        <v>12.955130367212545</v>
      </c>
      <c r="I14" s="2">
        <f t="shared" si="1"/>
        <v>91.114554999999996</v>
      </c>
      <c r="J14">
        <f t="shared" si="7"/>
        <v>722.47399671717153</v>
      </c>
      <c r="K14">
        <f t="shared" si="8"/>
        <v>0.27822468618035379</v>
      </c>
      <c r="L14" s="4">
        <f t="shared" si="2"/>
        <v>29.407233032206481</v>
      </c>
      <c r="M14" s="4"/>
      <c r="N14">
        <f t="shared" si="3"/>
        <v>157.608</v>
      </c>
      <c r="O14">
        <f t="shared" si="4"/>
        <v>46.348151837399996</v>
      </c>
    </row>
    <row r="15" spans="1:21" x14ac:dyDescent="0.2">
      <c r="A15" s="2">
        <v>114.268</v>
      </c>
      <c r="B15" s="2">
        <v>1400</v>
      </c>
      <c r="C15" s="2">
        <v>8.3500000000000005E-2</v>
      </c>
      <c r="D15" s="2">
        <v>1.2855000000000001</v>
      </c>
      <c r="E15">
        <f t="shared" si="0"/>
        <v>13646.417810666666</v>
      </c>
      <c r="F15">
        <f t="shared" si="5"/>
        <v>13.646417810666666</v>
      </c>
      <c r="G15">
        <f t="shared" si="6"/>
        <v>13.731896811124265</v>
      </c>
      <c r="I15" s="2">
        <f t="shared" si="1"/>
        <v>93.128419999999991</v>
      </c>
      <c r="J15">
        <f t="shared" si="7"/>
        <v>738.44252222222224</v>
      </c>
      <c r="K15">
        <f t="shared" si="8"/>
        <v>0.27534698498407145</v>
      </c>
      <c r="L15" s="4">
        <f t="shared" si="2"/>
        <v>29.714573349301393</v>
      </c>
      <c r="M15" s="4"/>
      <c r="N15">
        <f t="shared" si="3"/>
        <v>165.33</v>
      </c>
      <c r="O15">
        <f t="shared" si="4"/>
        <v>49.127104118399998</v>
      </c>
    </row>
    <row r="16" spans="1:21" x14ac:dyDescent="0.2">
      <c r="A16" s="2">
        <v>115.783</v>
      </c>
      <c r="B16" s="2">
        <v>1450</v>
      </c>
      <c r="C16" s="2">
        <v>8.4699999999999998E-2</v>
      </c>
      <c r="D16" s="2">
        <v>1.2781800000000001</v>
      </c>
      <c r="E16">
        <f t="shared" si="0"/>
        <v>14321.179972833332</v>
      </c>
      <c r="F16">
        <f t="shared" si="5"/>
        <v>14.321179972833331</v>
      </c>
      <c r="G16">
        <f t="shared" si="6"/>
        <v>14.410885576636135</v>
      </c>
      <c r="I16" s="2">
        <f t="shared" si="1"/>
        <v>94.363144999999989</v>
      </c>
      <c r="J16">
        <f t="shared" si="7"/>
        <v>748.23301843434319</v>
      </c>
      <c r="K16">
        <f t="shared" si="8"/>
        <v>0.26614427073957964</v>
      </c>
      <c r="L16" s="4">
        <f t="shared" si="2"/>
        <v>30.742041371328394</v>
      </c>
      <c r="M16" s="4"/>
      <c r="N16">
        <f t="shared" si="3"/>
        <v>167.70599999999999</v>
      </c>
      <c r="O16">
        <f t="shared" si="4"/>
        <v>51.556247902199992</v>
      </c>
    </row>
    <row r="17" spans="1:15" x14ac:dyDescent="0.2">
      <c r="A17" s="2">
        <v>116.985</v>
      </c>
      <c r="B17" s="2">
        <v>1500</v>
      </c>
      <c r="C17" s="2">
        <v>8.8650000000000007E-2</v>
      </c>
      <c r="D17" s="2">
        <v>1.2795000000000001</v>
      </c>
      <c r="E17">
        <f t="shared" si="0"/>
        <v>14968.815674999998</v>
      </c>
      <c r="F17">
        <f t="shared" si="5"/>
        <v>14.968815674999998</v>
      </c>
      <c r="G17">
        <f t="shared" si="6"/>
        <v>15.06257796629764</v>
      </c>
      <c r="I17" s="2">
        <f t="shared" si="1"/>
        <v>95.342774999999989</v>
      </c>
      <c r="J17">
        <f t="shared" si="7"/>
        <v>756.00079166666649</v>
      </c>
      <c r="K17">
        <f t="shared" si="8"/>
        <v>0.26650404992711629</v>
      </c>
      <c r="L17" s="4">
        <f t="shared" si="2"/>
        <v>30.700539763113365</v>
      </c>
      <c r="M17" s="4"/>
      <c r="N17">
        <f t="shared" si="3"/>
        <v>175.52699999999999</v>
      </c>
      <c r="O17">
        <f t="shared" si="4"/>
        <v>53.88773642999999</v>
      </c>
    </row>
    <row r="18" spans="1:15" x14ac:dyDescent="0.2">
      <c r="A18" s="2">
        <v>117.788</v>
      </c>
      <c r="B18" s="2">
        <v>1550</v>
      </c>
      <c r="C18" s="2">
        <v>9.3200000000000005E-2</v>
      </c>
      <c r="D18" s="2">
        <v>1.27766</v>
      </c>
      <c r="E18">
        <f t="shared" si="0"/>
        <v>15573.948991333331</v>
      </c>
      <c r="F18">
        <f t="shared" si="5"/>
        <v>15.573948991333332</v>
      </c>
      <c r="G18">
        <f t="shared" si="6"/>
        <v>15.671501741910575</v>
      </c>
      <c r="I18" s="2">
        <f t="shared" si="1"/>
        <v>95.997219999999984</v>
      </c>
      <c r="J18">
        <f t="shared" si="7"/>
        <v>761.19007777777767</v>
      </c>
      <c r="K18">
        <f t="shared" si="8"/>
        <v>0.26929586082077822</v>
      </c>
      <c r="L18" s="4">
        <f t="shared" si="2"/>
        <v>30.382264907010008</v>
      </c>
      <c r="M18" s="4"/>
      <c r="N18">
        <f t="shared" si="3"/>
        <v>184.536</v>
      </c>
      <c r="O18">
        <f t="shared" si="4"/>
        <v>56.066216368799992</v>
      </c>
    </row>
    <row r="19" spans="1:15" x14ac:dyDescent="0.2">
      <c r="A19" s="2">
        <v>118.471</v>
      </c>
      <c r="B19" s="2">
        <v>1600</v>
      </c>
      <c r="C19" s="2">
        <v>9.5899999999999999E-2</v>
      </c>
      <c r="D19" s="2">
        <v>1.2823500000000001</v>
      </c>
      <c r="E19">
        <f t="shared" si="0"/>
        <v>16169.553925333334</v>
      </c>
      <c r="F19">
        <f t="shared" si="5"/>
        <v>16.169553925333332</v>
      </c>
      <c r="G19">
        <f t="shared" si="6"/>
        <v>16.27083745091192</v>
      </c>
      <c r="I19" s="2">
        <f t="shared" si="1"/>
        <v>96.553865000000002</v>
      </c>
      <c r="J19">
        <f t="shared" si="7"/>
        <v>765.60387904040397</v>
      </c>
      <c r="K19">
        <f t="shared" si="8"/>
        <v>0.26689047947320149</v>
      </c>
      <c r="L19" s="4">
        <f t="shared" si="2"/>
        <v>30.656088587227853</v>
      </c>
      <c r="M19" s="4"/>
      <c r="N19">
        <f t="shared" si="3"/>
        <v>189.88200000000001</v>
      </c>
      <c r="O19">
        <f t="shared" si="4"/>
        <v>58.210394131199998</v>
      </c>
    </row>
    <row r="20" spans="1:15" x14ac:dyDescent="0.2">
      <c r="A20" s="2">
        <v>118.77200000000001</v>
      </c>
      <c r="B20" s="2">
        <v>1650</v>
      </c>
      <c r="C20" s="2">
        <v>9.8750000000000004E-2</v>
      </c>
      <c r="D20" s="2">
        <v>1.2902800000000001</v>
      </c>
      <c r="E20">
        <f t="shared" si="0"/>
        <v>16717.218386</v>
      </c>
      <c r="F20">
        <f t="shared" si="5"/>
        <v>16.717218385999999</v>
      </c>
      <c r="G20">
        <f t="shared" si="6"/>
        <v>16.821932395045636</v>
      </c>
      <c r="I20" s="2">
        <f t="shared" si="1"/>
        <v>96.799179999999993</v>
      </c>
      <c r="J20">
        <f t="shared" si="7"/>
        <v>767.54905353535332</v>
      </c>
      <c r="K20">
        <f t="shared" si="8"/>
        <v>0.2658187443265958</v>
      </c>
      <c r="L20" s="4">
        <f t="shared" si="2"/>
        <v>30.779688627848095</v>
      </c>
      <c r="M20" s="4"/>
      <c r="N20">
        <f t="shared" si="3"/>
        <v>195.52500000000003</v>
      </c>
      <c r="O20">
        <f t="shared" si="4"/>
        <v>60.181986189599996</v>
      </c>
    </row>
    <row r="21" spans="1:15" x14ac:dyDescent="0.2">
      <c r="A21" s="2">
        <v>118.65600000000001</v>
      </c>
      <c r="B21" s="2">
        <v>1700</v>
      </c>
      <c r="C21" s="2">
        <v>0.10005</v>
      </c>
      <c r="D21" s="2">
        <v>1.29942</v>
      </c>
      <c r="E21">
        <f t="shared" si="0"/>
        <v>17206.978943999999</v>
      </c>
      <c r="F21">
        <f t="shared" si="5"/>
        <v>17.206978943999999</v>
      </c>
      <c r="G21">
        <f t="shared" si="6"/>
        <v>17.314760735634611</v>
      </c>
      <c r="I21" s="2">
        <f t="shared" si="1"/>
        <v>96.704639999999998</v>
      </c>
      <c r="J21">
        <f t="shared" si="7"/>
        <v>766.79941818181806</v>
      </c>
      <c r="K21">
        <f t="shared" si="8"/>
        <v>0.26165255473680438</v>
      </c>
      <c r="L21" s="4">
        <f t="shared" si="2"/>
        <v>31.269781371132616</v>
      </c>
      <c r="M21" s="4"/>
      <c r="N21">
        <f t="shared" si="3"/>
        <v>198.09899999999999</v>
      </c>
      <c r="O21">
        <f t="shared" si="4"/>
        <v>61.945124198399995</v>
      </c>
    </row>
    <row r="22" spans="1:15" x14ac:dyDescent="0.2">
      <c r="A22" s="2">
        <v>118.861</v>
      </c>
      <c r="B22" s="2">
        <v>1750</v>
      </c>
      <c r="C22" s="2">
        <v>0.10305</v>
      </c>
      <c r="D22" s="2">
        <v>1.31053</v>
      </c>
      <c r="E22">
        <f t="shared" si="0"/>
        <v>17743.669130833332</v>
      </c>
      <c r="F22">
        <f t="shared" si="5"/>
        <v>17.743669130833332</v>
      </c>
      <c r="G22">
        <f t="shared" si="6"/>
        <v>17.854812664821313</v>
      </c>
      <c r="I22" s="2">
        <f t="shared" si="1"/>
        <v>96.871714999999995</v>
      </c>
      <c r="J22">
        <f t="shared" si="7"/>
        <v>768.1242047979797</v>
      </c>
      <c r="K22">
        <f t="shared" si="8"/>
        <v>0.261346735323294</v>
      </c>
      <c r="L22" s="4">
        <f t="shared" si="2"/>
        <v>31.306372247952591</v>
      </c>
      <c r="M22" s="4"/>
      <c r="N22">
        <f t="shared" si="3"/>
        <v>204.03900000000002</v>
      </c>
      <c r="O22">
        <f t="shared" si="4"/>
        <v>63.877208870999993</v>
      </c>
    </row>
    <row r="23" spans="1:15" x14ac:dyDescent="0.2">
      <c r="A23" s="2">
        <v>119.584</v>
      </c>
      <c r="B23" s="2">
        <v>1800</v>
      </c>
      <c r="C23" s="2">
        <v>0.10929999999999999</v>
      </c>
      <c r="D23" s="2">
        <v>1.3149</v>
      </c>
      <c r="E23">
        <f t="shared" si="0"/>
        <v>18361.644863999998</v>
      </c>
      <c r="F23">
        <f t="shared" si="5"/>
        <v>18.361644863999999</v>
      </c>
      <c r="G23">
        <f t="shared" si="6"/>
        <v>18.476659300133218</v>
      </c>
      <c r="I23" s="2">
        <f t="shared" si="1"/>
        <v>97.46096</v>
      </c>
      <c r="J23">
        <f t="shared" si="7"/>
        <v>772.79650101010077</v>
      </c>
      <c r="K23">
        <f t="shared" si="8"/>
        <v>0.26786815867696329</v>
      </c>
      <c r="L23" s="4">
        <f t="shared" si="2"/>
        <v>30.544198393079931</v>
      </c>
      <c r="M23" s="4"/>
      <c r="N23">
        <f t="shared" si="3"/>
        <v>216.41399999999999</v>
      </c>
      <c r="O23">
        <f t="shared" si="4"/>
        <v>66.10192151039999</v>
      </c>
    </row>
    <row r="24" spans="1:15" x14ac:dyDescent="0.2">
      <c r="A24" s="2">
        <v>119.934</v>
      </c>
      <c r="B24" s="2">
        <v>1850</v>
      </c>
      <c r="C24" s="2">
        <v>0.11415</v>
      </c>
      <c r="D24" s="2">
        <v>1.3184899999999999</v>
      </c>
      <c r="E24">
        <f t="shared" si="0"/>
        <v>18926.924462999996</v>
      </c>
      <c r="F24">
        <f t="shared" si="5"/>
        <v>18.926924462999995</v>
      </c>
      <c r="G24">
        <f t="shared" si="6"/>
        <v>19.045479721037687</v>
      </c>
      <c r="I24" s="2">
        <f t="shared" si="1"/>
        <v>97.746209999999991</v>
      </c>
      <c r="J24">
        <f t="shared" si="7"/>
        <v>775.05833181818161</v>
      </c>
      <c r="K24">
        <f t="shared" si="8"/>
        <v>0.27139908599739843</v>
      </c>
      <c r="L24" s="4">
        <f t="shared" si="2"/>
        <v>30.146815534583677</v>
      </c>
      <c r="M24" s="4"/>
      <c r="N24">
        <f t="shared" si="3"/>
        <v>226.017</v>
      </c>
      <c r="O24">
        <f t="shared" si="4"/>
        <v>68.136928066799982</v>
      </c>
    </row>
    <row r="25" spans="1:15" x14ac:dyDescent="0.2">
      <c r="A25" s="2">
        <v>120.176</v>
      </c>
      <c r="B25" s="2">
        <v>1900</v>
      </c>
      <c r="C25" s="2">
        <v>0.11745</v>
      </c>
      <c r="D25" s="2">
        <v>1.3189200000000001</v>
      </c>
      <c r="E25">
        <f t="shared" si="0"/>
        <v>19477.685434666662</v>
      </c>
      <c r="F25">
        <f t="shared" si="5"/>
        <v>19.477685434666661</v>
      </c>
      <c r="G25">
        <f t="shared" si="6"/>
        <v>19.59969057222602</v>
      </c>
      <c r="I25" s="2">
        <f t="shared" si="1"/>
        <v>97.943439999999995</v>
      </c>
      <c r="J25">
        <f t="shared" si="7"/>
        <v>776.62222626262587</v>
      </c>
      <c r="K25">
        <f t="shared" si="8"/>
        <v>0.27134897612594339</v>
      </c>
      <c r="L25" s="4">
        <f t="shared" si="2"/>
        <v>30.152382731013837</v>
      </c>
      <c r="M25" s="4"/>
      <c r="N25">
        <f t="shared" si="3"/>
        <v>232.55099999999996</v>
      </c>
      <c r="O25">
        <f t="shared" si="4"/>
        <v>70.119667564799983</v>
      </c>
    </row>
    <row r="26" spans="1:15" x14ac:dyDescent="0.2">
      <c r="A26" s="2">
        <v>120.94799999999999</v>
      </c>
      <c r="B26" s="2">
        <v>1950</v>
      </c>
      <c r="C26" s="2">
        <v>0.12055</v>
      </c>
      <c r="D26" s="2">
        <v>1.31484</v>
      </c>
      <c r="E26">
        <f t="shared" si="0"/>
        <v>20118.671741999995</v>
      </c>
      <c r="F26">
        <f t="shared" si="5"/>
        <v>20.118671741999997</v>
      </c>
      <c r="G26">
        <f t="shared" si="6"/>
        <v>20.244691916297789</v>
      </c>
      <c r="I26" s="2">
        <f t="shared" si="1"/>
        <v>98.572619999999986</v>
      </c>
      <c r="J26">
        <f t="shared" si="7"/>
        <v>781.61117878787854</v>
      </c>
      <c r="K26">
        <f t="shared" si="8"/>
        <v>0.26963758192223114</v>
      </c>
      <c r="L26" s="4">
        <f t="shared" si="2"/>
        <v>30.34376040420798</v>
      </c>
      <c r="M26" s="4"/>
      <c r="N26">
        <f t="shared" si="3"/>
        <v>238.68900000000002</v>
      </c>
      <c r="O26">
        <f t="shared" si="4"/>
        <v>72.42721827119999</v>
      </c>
    </row>
    <row r="27" spans="1:15" x14ac:dyDescent="0.2">
      <c r="A27" s="2">
        <v>122.157</v>
      </c>
      <c r="B27" s="2">
        <v>2000</v>
      </c>
      <c r="C27" s="2">
        <v>0.12554999999999999</v>
      </c>
      <c r="D27" s="2">
        <v>1.31653</v>
      </c>
      <c r="E27">
        <f t="shared" si="0"/>
        <v>20840.798579999999</v>
      </c>
      <c r="F27">
        <f t="shared" si="5"/>
        <v>20.840798579999998</v>
      </c>
      <c r="G27">
        <f t="shared" si="6"/>
        <v>20.971342042472919</v>
      </c>
      <c r="I27" s="2">
        <f t="shared" si="1"/>
        <v>99.557954999999993</v>
      </c>
      <c r="J27">
        <f t="shared" si="7"/>
        <v>789.42418863636351</v>
      </c>
      <c r="K27">
        <f t="shared" si="8"/>
        <v>0.27109085951350337</v>
      </c>
      <c r="L27" s="4">
        <f t="shared" si="2"/>
        <v>30.181092038666229</v>
      </c>
      <c r="M27" s="4"/>
      <c r="N27">
        <f t="shared" si="3"/>
        <v>248.589</v>
      </c>
      <c r="O27">
        <f t="shared" si="4"/>
        <v>75.026874887999995</v>
      </c>
    </row>
    <row r="28" spans="1:15" x14ac:dyDescent="0.2">
      <c r="A28" s="2">
        <v>122.845</v>
      </c>
      <c r="B28" s="2">
        <v>2050</v>
      </c>
      <c r="C28" s="2">
        <v>0.12784999999999999</v>
      </c>
      <c r="D28" s="2">
        <v>1.32098</v>
      </c>
      <c r="E28">
        <f t="shared" si="0"/>
        <v>21482.130365833335</v>
      </c>
      <c r="F28">
        <f t="shared" si="5"/>
        <v>21.482130365833335</v>
      </c>
      <c r="G28">
        <f t="shared" si="6"/>
        <v>21.616691029067315</v>
      </c>
      <c r="I28" s="2">
        <f t="shared" si="1"/>
        <v>100.118675</v>
      </c>
      <c r="J28">
        <f t="shared" si="7"/>
        <v>793.87030176767678</v>
      </c>
      <c r="K28">
        <f t="shared" si="8"/>
        <v>0.26781561707447626</v>
      </c>
      <c r="L28" s="4">
        <f t="shared" si="2"/>
        <v>30.550190728955574</v>
      </c>
      <c r="M28" s="4"/>
      <c r="N28">
        <f t="shared" si="3"/>
        <v>253.14299999999997</v>
      </c>
      <c r="O28">
        <f t="shared" si="4"/>
        <v>77.335669316999997</v>
      </c>
    </row>
    <row r="29" spans="1:15" x14ac:dyDescent="0.2">
      <c r="A29" s="2">
        <v>123.79600000000001</v>
      </c>
      <c r="B29" s="2">
        <v>2100</v>
      </c>
      <c r="C29" s="2">
        <v>0.13089999999999999</v>
      </c>
      <c r="D29" s="2">
        <v>1.32287</v>
      </c>
      <c r="E29">
        <f t="shared" si="0"/>
        <v>22176.444051999999</v>
      </c>
      <c r="F29">
        <f t="shared" si="5"/>
        <v>22.176444051999997</v>
      </c>
      <c r="G29">
        <f t="shared" si="6"/>
        <v>22.315353786229821</v>
      </c>
      <c r="I29" s="2">
        <f t="shared" si="1"/>
        <v>100.89373999999999</v>
      </c>
      <c r="J29">
        <f t="shared" si="7"/>
        <v>800.01601919191887</v>
      </c>
      <c r="K29">
        <f t="shared" si="8"/>
        <v>0.265619681234186</v>
      </c>
      <c r="L29" s="4">
        <f t="shared" si="2"/>
        <v>30.802755819154111</v>
      </c>
      <c r="M29" s="4"/>
      <c r="N29">
        <f t="shared" si="3"/>
        <v>259.18199999999996</v>
      </c>
      <c r="O29">
        <f t="shared" si="4"/>
        <v>79.835198587199997</v>
      </c>
    </row>
    <row r="30" spans="1:15" x14ac:dyDescent="0.2">
      <c r="A30" s="2">
        <v>124.794</v>
      </c>
      <c r="B30" s="2">
        <v>2150</v>
      </c>
      <c r="C30" s="2">
        <v>0.13435</v>
      </c>
      <c r="D30" s="2">
        <v>1.3216399999999999</v>
      </c>
      <c r="E30">
        <f t="shared" si="0"/>
        <v>22887.489986999997</v>
      </c>
      <c r="F30">
        <f t="shared" si="5"/>
        <v>22.887489986999999</v>
      </c>
      <c r="G30">
        <f t="shared" si="6"/>
        <v>23.030853600383054</v>
      </c>
      <c r="I30" s="2">
        <f t="shared" si="1"/>
        <v>101.70710999999999</v>
      </c>
      <c r="J30">
        <f t="shared" si="7"/>
        <v>806.4654681818181</v>
      </c>
      <c r="K30">
        <f t="shared" si="8"/>
        <v>0.26415085286477291</v>
      </c>
      <c r="L30" s="4">
        <f t="shared" si="2"/>
        <v>30.974036589640352</v>
      </c>
      <c r="M30" s="4"/>
      <c r="N30">
        <f t="shared" si="3"/>
        <v>266.01299999999998</v>
      </c>
      <c r="O30">
        <f t="shared" si="4"/>
        <v>82.394963953199976</v>
      </c>
    </row>
    <row r="31" spans="1:15" x14ac:dyDescent="0.2">
      <c r="A31" s="2">
        <v>125.137</v>
      </c>
      <c r="B31" s="2">
        <v>2200</v>
      </c>
      <c r="C31" s="2">
        <v>0.13769999999999999</v>
      </c>
      <c r="D31" s="2">
        <v>1.3165199999999999</v>
      </c>
      <c r="E31">
        <f t="shared" si="0"/>
        <v>23484.127091333332</v>
      </c>
      <c r="F31">
        <f t="shared" si="5"/>
        <v>23.484127091333331</v>
      </c>
      <c r="G31">
        <f t="shared" si="6"/>
        <v>23.631227945069273</v>
      </c>
      <c r="I31" s="2">
        <f t="shared" si="1"/>
        <v>101.986655</v>
      </c>
      <c r="J31">
        <f t="shared" si="7"/>
        <v>808.68206237373715</v>
      </c>
      <c r="K31">
        <f t="shared" si="8"/>
        <v>0.26385907280695897</v>
      </c>
      <c r="L31" s="4">
        <f t="shared" si="2"/>
        <v>31.008288230452674</v>
      </c>
      <c r="M31" s="4"/>
      <c r="N31">
        <f t="shared" si="3"/>
        <v>272.64600000000002</v>
      </c>
      <c r="O31">
        <f t="shared" si="4"/>
        <v>84.542857528799999</v>
      </c>
    </row>
    <row r="32" spans="1:15" x14ac:dyDescent="0.2">
      <c r="A32" s="2">
        <v>126.02800000000001</v>
      </c>
      <c r="B32" s="2">
        <v>2250</v>
      </c>
      <c r="C32" s="2">
        <v>0.14105000000000001</v>
      </c>
      <c r="D32" s="2">
        <v>1.3046500000000001</v>
      </c>
      <c r="E32">
        <f t="shared" si="0"/>
        <v>24188.869109999996</v>
      </c>
      <c r="F32">
        <f t="shared" si="5"/>
        <v>24.188869109999995</v>
      </c>
      <c r="G32">
        <f t="shared" si="6"/>
        <v>24.34038435615539</v>
      </c>
      <c r="I32" s="2">
        <f t="shared" si="1"/>
        <v>102.71281999999999</v>
      </c>
      <c r="J32">
        <f t="shared" si="7"/>
        <v>814.44003737373725</v>
      </c>
      <c r="K32">
        <f t="shared" si="8"/>
        <v>0.26240375154107409</v>
      </c>
      <c r="L32" s="4">
        <f t="shared" si="2"/>
        <v>31.180263749154065</v>
      </c>
      <c r="M32" s="4"/>
      <c r="N32">
        <f t="shared" si="3"/>
        <v>279.27900000000005</v>
      </c>
      <c r="O32">
        <f t="shared" si="4"/>
        <v>87.07992879599999</v>
      </c>
    </row>
    <row r="33" spans="1:15" x14ac:dyDescent="0.2">
      <c r="A33" s="2">
        <v>126.66</v>
      </c>
      <c r="B33" s="2">
        <v>2300</v>
      </c>
      <c r="C33" s="2">
        <v>0.14495</v>
      </c>
      <c r="D33" s="2">
        <v>1.2964599999999999</v>
      </c>
      <c r="E33">
        <f t="shared" si="0"/>
        <v>24850.39646</v>
      </c>
      <c r="F33">
        <f t="shared" si="5"/>
        <v>24.850396459999999</v>
      </c>
      <c r="G33">
        <f t="shared" si="6"/>
        <v>25.00605540873272</v>
      </c>
      <c r="I33" s="2">
        <f t="shared" si="1"/>
        <v>103.22789999999999</v>
      </c>
      <c r="J33">
        <f t="shared" si="7"/>
        <v>818.52425757575747</v>
      </c>
      <c r="K33">
        <f t="shared" si="8"/>
        <v>0.26248072180656068</v>
      </c>
      <c r="L33" s="4">
        <f t="shared" si="2"/>
        <v>31.171120398883627</v>
      </c>
      <c r="M33" s="4"/>
      <c r="N33">
        <f t="shared" si="3"/>
        <v>287.00099999999998</v>
      </c>
      <c r="O33">
        <f t="shared" si="4"/>
        <v>89.461427255999993</v>
      </c>
    </row>
    <row r="34" spans="1:15" x14ac:dyDescent="0.2">
      <c r="A34" s="2">
        <v>126.822</v>
      </c>
      <c r="B34" s="2">
        <v>2350</v>
      </c>
      <c r="C34" s="2">
        <v>0.14985000000000001</v>
      </c>
      <c r="D34" s="2">
        <v>1.2822899999999999</v>
      </c>
      <c r="E34">
        <f t="shared" si="0"/>
        <v>25423.097448999997</v>
      </c>
      <c r="F34">
        <f t="shared" si="5"/>
        <v>25.423097448999997</v>
      </c>
      <c r="G34">
        <f t="shared" si="6"/>
        <v>25.582343706049084</v>
      </c>
      <c r="I34" s="2">
        <f t="shared" si="1"/>
        <v>103.35992999999999</v>
      </c>
      <c r="J34">
        <f t="shared" si="7"/>
        <v>819.57116212121184</v>
      </c>
      <c r="K34">
        <f t="shared" si="8"/>
        <v>0.2652410869103301</v>
      </c>
      <c r="L34" s="4">
        <f t="shared" si="2"/>
        <v>30.846722418175748</v>
      </c>
      <c r="M34" s="4"/>
      <c r="N34">
        <f t="shared" si="3"/>
        <v>296.70299999999997</v>
      </c>
      <c r="O34">
        <f t="shared" si="4"/>
        <v>91.523150816399991</v>
      </c>
    </row>
    <row r="35" spans="1:15" x14ac:dyDescent="0.2">
      <c r="A35" s="2">
        <v>126.69</v>
      </c>
      <c r="B35" s="2">
        <v>2400</v>
      </c>
      <c r="C35" s="2">
        <v>0.1537</v>
      </c>
      <c r="D35" s="2">
        <v>1.2730399999999999</v>
      </c>
      <c r="E35">
        <f t="shared" si="0"/>
        <v>25936.990319999997</v>
      </c>
      <c r="F35">
        <f t="shared" si="5"/>
        <v>25.936990319999996</v>
      </c>
      <c r="G35">
        <f t="shared" si="6"/>
        <v>26.099455520625693</v>
      </c>
      <c r="I35" s="2">
        <f t="shared" si="1"/>
        <v>103.25234999999999</v>
      </c>
      <c r="J35">
        <f t="shared" si="7"/>
        <v>818.71812878787864</v>
      </c>
      <c r="K35">
        <f t="shared" si="8"/>
        <v>0.26666548102409138</v>
      </c>
      <c r="L35" s="4">
        <f t="shared" si="2"/>
        <v>30.681954598686932</v>
      </c>
      <c r="M35" s="4"/>
      <c r="N35">
        <f t="shared" si="3"/>
        <v>304.32600000000002</v>
      </c>
      <c r="O35">
        <f t="shared" si="4"/>
        <v>93.373165151999999</v>
      </c>
    </row>
    <row r="36" spans="1:15" x14ac:dyDescent="0.2">
      <c r="A36" s="2">
        <v>126.55200000000001</v>
      </c>
      <c r="B36" s="2">
        <v>2450</v>
      </c>
      <c r="C36" s="2">
        <v>0.15565000000000001</v>
      </c>
      <c r="D36" s="2">
        <v>1.2698400000000001</v>
      </c>
      <c r="E36">
        <f t="shared" si="0"/>
        <v>26448.503228000001</v>
      </c>
      <c r="F36">
        <f t="shared" si="5"/>
        <v>26.448503228</v>
      </c>
      <c r="G36">
        <f t="shared" si="6"/>
        <v>26.614172464490906</v>
      </c>
      <c r="I36" s="2">
        <f t="shared" si="1"/>
        <v>103.13988000000001</v>
      </c>
      <c r="J36">
        <f t="shared" si="7"/>
        <v>817.82632121212112</v>
      </c>
      <c r="K36">
        <f t="shared" si="8"/>
        <v>0.26482595024828753</v>
      </c>
      <c r="L36" s="4">
        <f t="shared" si="2"/>
        <v>30.89507721636538</v>
      </c>
      <c r="M36" s="4"/>
      <c r="N36">
        <f t="shared" si="3"/>
        <v>308.18700000000007</v>
      </c>
      <c r="O36">
        <f t="shared" si="4"/>
        <v>95.2146116208</v>
      </c>
    </row>
    <row r="37" spans="1:15" x14ac:dyDescent="0.2">
      <c r="A37" s="2">
        <v>126.438</v>
      </c>
      <c r="B37" s="2">
        <v>2500</v>
      </c>
      <c r="C37" s="2">
        <v>0.15959999999999999</v>
      </c>
      <c r="D37" s="2">
        <v>1.2744599999999999</v>
      </c>
      <c r="E37">
        <f t="shared" si="0"/>
        <v>26963.957149999998</v>
      </c>
      <c r="F37">
        <f t="shared" si="5"/>
        <v>26.963957149999999</v>
      </c>
      <c r="G37">
        <f t="shared" si="6"/>
        <v>27.132855108243806</v>
      </c>
      <c r="I37" s="2">
        <f t="shared" si="1"/>
        <v>103.04697</v>
      </c>
      <c r="J37">
        <f t="shared" si="7"/>
        <v>817.08961060606043</v>
      </c>
      <c r="K37">
        <f t="shared" si="8"/>
        <v>0.26635556346743416</v>
      </c>
      <c r="L37" s="4">
        <f t="shared" si="2"/>
        <v>30.717654534062426</v>
      </c>
      <c r="M37" s="4"/>
      <c r="N37">
        <f t="shared" si="3"/>
        <v>316.00799999999998</v>
      </c>
      <c r="O37">
        <f t="shared" si="4"/>
        <v>97.07024573999999</v>
      </c>
    </row>
    <row r="38" spans="1:15" x14ac:dyDescent="0.2">
      <c r="A38" s="2">
        <v>126.239</v>
      </c>
      <c r="B38" s="2">
        <v>2550</v>
      </c>
      <c r="C38" s="2">
        <v>0.16259999999999999</v>
      </c>
      <c r="D38" s="2">
        <v>1.2787599999999999</v>
      </c>
      <c r="E38">
        <f t="shared" si="0"/>
        <v>27459.949116499996</v>
      </c>
      <c r="F38">
        <f t="shared" si="5"/>
        <v>27.459949116499995</v>
      </c>
      <c r="G38">
        <f t="shared" si="6"/>
        <v>27.631953889888969</v>
      </c>
      <c r="I38" s="2">
        <f t="shared" si="1"/>
        <v>102.88478499999999</v>
      </c>
      <c r="J38">
        <f t="shared" si="7"/>
        <v>815.803598232323</v>
      </c>
      <c r="K38">
        <f t="shared" si="8"/>
        <v>0.2664607996525164</v>
      </c>
      <c r="L38" s="4">
        <f t="shared" si="2"/>
        <v>30.705522885497032</v>
      </c>
      <c r="M38" s="4"/>
      <c r="N38">
        <f t="shared" si="3"/>
        <v>321.94799999999998</v>
      </c>
      <c r="O38">
        <f t="shared" si="4"/>
        <v>98.855816819399976</v>
      </c>
    </row>
    <row r="39" spans="1:15" x14ac:dyDescent="0.2">
      <c r="A39" s="2">
        <v>126.161</v>
      </c>
      <c r="B39" s="2">
        <v>2600</v>
      </c>
      <c r="C39" s="2">
        <v>0.16805</v>
      </c>
      <c r="D39" s="2">
        <v>1.27634</v>
      </c>
      <c r="E39">
        <f t="shared" ref="E39:E70" si="9">((2*3.14*B39*I39)/60)</f>
        <v>27981.079975333334</v>
      </c>
      <c r="F39">
        <f t="shared" si="5"/>
        <v>27.981079975333333</v>
      </c>
      <c r="G39">
        <f t="shared" si="6"/>
        <v>28.156349029908675</v>
      </c>
      <c r="I39" s="2">
        <f t="shared" ref="I39:I70" si="10">A39*0.815</f>
        <v>102.821215</v>
      </c>
      <c r="J39">
        <f t="shared" si="7"/>
        <v>815.29953308080803</v>
      </c>
      <c r="K39">
        <f t="shared" si="8"/>
        <v>0.27026297793603699</v>
      </c>
      <c r="L39" s="4">
        <f t="shared" ref="L39:L70" si="11">(O39/N39)*100</f>
        <v>30.273544102494753</v>
      </c>
      <c r="M39" s="4"/>
      <c r="N39">
        <f t="shared" ref="N39:N70" si="12">((C39*0.75*60)*(44*10^6))/(1*10^6)</f>
        <v>332.73899999999998</v>
      </c>
      <c r="O39">
        <f t="shared" ref="O39:O70" si="13">((E39)*3600)/(1*10^6)</f>
        <v>100.7318879112</v>
      </c>
    </row>
    <row r="40" spans="1:15" x14ac:dyDescent="0.2">
      <c r="A40" s="2">
        <v>125.84699999999999</v>
      </c>
      <c r="B40" s="2">
        <v>2650</v>
      </c>
      <c r="C40" s="2">
        <v>0.17144999999999999</v>
      </c>
      <c r="D40" s="2">
        <v>1.28027</v>
      </c>
      <c r="E40">
        <f t="shared" si="9"/>
        <v>28448.196763499996</v>
      </c>
      <c r="F40">
        <f t="shared" si="5"/>
        <v>28.448196763499997</v>
      </c>
      <c r="G40">
        <f t="shared" si="6"/>
        <v>28.626391763675382</v>
      </c>
      <c r="I40" s="2">
        <f t="shared" si="10"/>
        <v>102.565305</v>
      </c>
      <c r="J40">
        <f t="shared" si="7"/>
        <v>813.27034772727256</v>
      </c>
      <c r="K40">
        <f t="shared" si="8"/>
        <v>0.27120348133625566</v>
      </c>
      <c r="L40" s="4">
        <f t="shared" si="11"/>
        <v>30.168558830827969</v>
      </c>
      <c r="M40" s="4"/>
      <c r="N40">
        <f t="shared" si="12"/>
        <v>339.47099999999995</v>
      </c>
      <c r="O40">
        <f t="shared" si="13"/>
        <v>102.41350834859999</v>
      </c>
    </row>
    <row r="41" spans="1:15" x14ac:dyDescent="0.2">
      <c r="A41" s="2">
        <v>124.911</v>
      </c>
      <c r="B41" s="2">
        <v>2700</v>
      </c>
      <c r="C41" s="2">
        <v>0.17465</v>
      </c>
      <c r="D41" s="2">
        <v>1.2837099999999999</v>
      </c>
      <c r="E41">
        <f t="shared" si="9"/>
        <v>28769.376609000003</v>
      </c>
      <c r="F41">
        <f t="shared" si="5"/>
        <v>28.769376609000002</v>
      </c>
      <c r="G41">
        <f t="shared" si="6"/>
        <v>28.94958342887352</v>
      </c>
      <c r="I41" s="2">
        <f t="shared" si="10"/>
        <v>101.802465</v>
      </c>
      <c r="J41">
        <f t="shared" si="7"/>
        <v>807.22156590909083</v>
      </c>
      <c r="K41">
        <f t="shared" si="8"/>
        <v>0.27318110179493321</v>
      </c>
      <c r="L41" s="4">
        <f t="shared" si="11"/>
        <v>29.950161735418888</v>
      </c>
      <c r="M41" s="4"/>
      <c r="N41">
        <f t="shared" si="12"/>
        <v>345.80700000000002</v>
      </c>
      <c r="O41">
        <f t="shared" si="13"/>
        <v>103.5697557924</v>
      </c>
    </row>
    <row r="42" spans="1:15" x14ac:dyDescent="0.2">
      <c r="A42" s="2">
        <v>123.92700000000001</v>
      </c>
      <c r="B42" s="2">
        <v>2750</v>
      </c>
      <c r="C42" s="2">
        <v>0.1784</v>
      </c>
      <c r="D42" s="2">
        <v>1.2811999999999999</v>
      </c>
      <c r="E42">
        <f t="shared" si="9"/>
        <v>29071.312022499998</v>
      </c>
      <c r="F42">
        <f t="shared" si="5"/>
        <v>29.071312022499999</v>
      </c>
      <c r="G42">
        <f t="shared" si="6"/>
        <v>29.253410117996676</v>
      </c>
      <c r="I42" s="2">
        <f t="shared" si="10"/>
        <v>101.000505</v>
      </c>
      <c r="J42">
        <f t="shared" si="7"/>
        <v>800.86259015151495</v>
      </c>
      <c r="K42">
        <f t="shared" si="8"/>
        <v>0.27614852724179284</v>
      </c>
      <c r="L42" s="4">
        <f t="shared" si="11"/>
        <v>29.628324523542592</v>
      </c>
      <c r="M42" s="4"/>
      <c r="N42">
        <f t="shared" si="12"/>
        <v>353.23200000000003</v>
      </c>
      <c r="O42">
        <f t="shared" si="13"/>
        <v>104.65672328099998</v>
      </c>
    </row>
    <row r="43" spans="1:15" x14ac:dyDescent="0.2">
      <c r="A43" s="2">
        <v>123.68899999999999</v>
      </c>
      <c r="B43" s="2">
        <v>2800</v>
      </c>
      <c r="C43" s="2">
        <v>0.18004999999999999</v>
      </c>
      <c r="D43" s="2">
        <v>1.2744800000000001</v>
      </c>
      <c r="E43">
        <f t="shared" si="9"/>
        <v>29543.035190666662</v>
      </c>
      <c r="F43">
        <f t="shared" si="5"/>
        <v>29.543035190666661</v>
      </c>
      <c r="G43">
        <f t="shared" si="6"/>
        <v>29.728088085398344</v>
      </c>
      <c r="I43" s="2">
        <f t="shared" si="10"/>
        <v>100.80653499999998</v>
      </c>
      <c r="J43">
        <f t="shared" si="7"/>
        <v>799.32454520201998</v>
      </c>
      <c r="K43">
        <f t="shared" si="8"/>
        <v>0.27425245739678394</v>
      </c>
      <c r="L43" s="4">
        <f t="shared" si="11"/>
        <v>29.833162697903788</v>
      </c>
      <c r="M43" s="4"/>
      <c r="N43">
        <f t="shared" si="12"/>
        <v>356.49899999999985</v>
      </c>
      <c r="O43">
        <f t="shared" si="13"/>
        <v>106.35492668639998</v>
      </c>
    </row>
    <row r="44" spans="1:15" x14ac:dyDescent="0.2">
      <c r="A44" s="2">
        <v>123.389</v>
      </c>
      <c r="B44" s="2">
        <v>2850</v>
      </c>
      <c r="C44" s="2">
        <v>0.18310000000000001</v>
      </c>
      <c r="D44" s="2">
        <v>1.2603599999999999</v>
      </c>
      <c r="E44">
        <f t="shared" si="9"/>
        <v>29997.655040499998</v>
      </c>
      <c r="F44">
        <f t="shared" si="5"/>
        <v>29.9976550405</v>
      </c>
      <c r="G44">
        <f t="shared" si="6"/>
        <v>30.185555601988714</v>
      </c>
      <c r="I44" s="2">
        <f t="shared" si="10"/>
        <v>100.56203499999999</v>
      </c>
      <c r="J44">
        <f t="shared" si="7"/>
        <v>797.38583308080808</v>
      </c>
      <c r="K44">
        <f t="shared" si="8"/>
        <v>0.27467146978241486</v>
      </c>
      <c r="L44" s="4">
        <f t="shared" si="11"/>
        <v>29.787652093242638</v>
      </c>
      <c r="M44" s="4"/>
      <c r="N44">
        <f t="shared" si="12"/>
        <v>362.53800000000001</v>
      </c>
      <c r="O44">
        <f t="shared" si="13"/>
        <v>107.9915581458</v>
      </c>
    </row>
    <row r="45" spans="1:15" x14ac:dyDescent="0.2">
      <c r="A45" s="2">
        <v>122.51900000000001</v>
      </c>
      <c r="B45" s="2">
        <v>2900</v>
      </c>
      <c r="C45" s="2">
        <v>0.18790000000000001</v>
      </c>
      <c r="D45" s="2">
        <v>1.2531000000000001</v>
      </c>
      <c r="E45">
        <f t="shared" si="9"/>
        <v>30308.709380333334</v>
      </c>
      <c r="F45">
        <f t="shared" si="5"/>
        <v>30.308709380333333</v>
      </c>
      <c r="G45">
        <f t="shared" si="6"/>
        <v>30.498558336955909</v>
      </c>
      <c r="I45" s="2">
        <f t="shared" si="10"/>
        <v>99.852985000000004</v>
      </c>
      <c r="J45">
        <f t="shared" si="7"/>
        <v>791.76356792929289</v>
      </c>
      <c r="K45">
        <f t="shared" si="8"/>
        <v>0.27897921663027303</v>
      </c>
      <c r="L45" s="4">
        <f t="shared" si="11"/>
        <v>29.327697886045119</v>
      </c>
      <c r="M45" s="4"/>
      <c r="N45">
        <f t="shared" si="12"/>
        <v>372.04200000000009</v>
      </c>
      <c r="O45">
        <f t="shared" si="13"/>
        <v>109.11135376919999</v>
      </c>
    </row>
    <row r="46" spans="1:15" x14ac:dyDescent="0.2">
      <c r="A46" s="2">
        <v>121.837</v>
      </c>
      <c r="B46" s="2">
        <v>2950</v>
      </c>
      <c r="C46" s="2">
        <v>0.19255</v>
      </c>
      <c r="D46" s="2">
        <v>1.23943</v>
      </c>
      <c r="E46">
        <f t="shared" si="9"/>
        <v>30659.651558833328</v>
      </c>
      <c r="F46">
        <f t="shared" si="5"/>
        <v>30.659651558833328</v>
      </c>
      <c r="G46">
        <f t="shared" si="6"/>
        <v>30.851698761695523</v>
      </c>
      <c r="I46" s="2">
        <f t="shared" si="10"/>
        <v>99.297154999999989</v>
      </c>
      <c r="J46">
        <f t="shared" si="7"/>
        <v>787.35622904040383</v>
      </c>
      <c r="K46">
        <f t="shared" si="8"/>
        <v>0.28261084387645641</v>
      </c>
      <c r="L46" s="4">
        <f t="shared" si="11"/>
        <v>28.950828883957719</v>
      </c>
      <c r="M46" s="4"/>
      <c r="N46">
        <f t="shared" si="12"/>
        <v>381.24900000000002</v>
      </c>
      <c r="O46">
        <f t="shared" si="13"/>
        <v>110.37474561179998</v>
      </c>
    </row>
    <row r="47" spans="1:15" x14ac:dyDescent="0.2">
      <c r="A47" s="2">
        <v>121.709</v>
      </c>
      <c r="B47" s="2">
        <v>3000</v>
      </c>
      <c r="C47" s="2">
        <v>0.19900000000000001</v>
      </c>
      <c r="D47" s="2">
        <v>1.2273499999999999</v>
      </c>
      <c r="E47">
        <f t="shared" si="9"/>
        <v>31146.550189999998</v>
      </c>
      <c r="F47">
        <f t="shared" si="5"/>
        <v>31.146550189999999</v>
      </c>
      <c r="G47">
        <f t="shared" si="6"/>
        <v>31.341647248794626</v>
      </c>
      <c r="I47" s="2">
        <f t="shared" si="10"/>
        <v>99.192835000000002</v>
      </c>
      <c r="J47">
        <f t="shared" si="7"/>
        <v>786.52904520202014</v>
      </c>
      <c r="K47">
        <f t="shared" si="8"/>
        <v>0.28751177723930138</v>
      </c>
      <c r="L47" s="4">
        <f t="shared" si="11"/>
        <v>28.457332288716309</v>
      </c>
      <c r="M47" s="4"/>
      <c r="N47">
        <f t="shared" si="12"/>
        <v>394.02</v>
      </c>
      <c r="O47">
        <f t="shared" si="13"/>
        <v>112.12758068399999</v>
      </c>
    </row>
    <row r="48" spans="1:15" x14ac:dyDescent="0.2">
      <c r="A48" s="2">
        <v>121.123</v>
      </c>
      <c r="B48" s="2">
        <v>3050</v>
      </c>
      <c r="C48" s="2">
        <v>0.20605000000000001</v>
      </c>
      <c r="D48" s="2">
        <v>1.2193000000000001</v>
      </c>
      <c r="E48">
        <f t="shared" si="9"/>
        <v>31513.196712166664</v>
      </c>
      <c r="F48">
        <f t="shared" si="5"/>
        <v>31.513196712166664</v>
      </c>
      <c r="G48">
        <f t="shared" si="6"/>
        <v>31.710590386723087</v>
      </c>
      <c r="I48" s="2">
        <f t="shared" si="10"/>
        <v>98.715244999999996</v>
      </c>
      <c r="J48">
        <f t="shared" si="7"/>
        <v>782.74209419191914</v>
      </c>
      <c r="K48">
        <f t="shared" si="8"/>
        <v>0.2942338755630004</v>
      </c>
      <c r="L48" s="4">
        <f t="shared" si="11"/>
        <v>27.807193057436773</v>
      </c>
      <c r="M48" s="4"/>
      <c r="N48">
        <f t="shared" si="12"/>
        <v>407.97899999999998</v>
      </c>
      <c r="O48">
        <f t="shared" si="13"/>
        <v>113.44750816379998</v>
      </c>
    </row>
    <row r="49" spans="1:15" x14ac:dyDescent="0.2">
      <c r="A49" s="2">
        <v>121.124</v>
      </c>
      <c r="B49" s="2">
        <v>3100</v>
      </c>
      <c r="C49" s="2">
        <v>0.21004999999999999</v>
      </c>
      <c r="D49" s="2">
        <v>1.20692</v>
      </c>
      <c r="E49">
        <f t="shared" si="9"/>
        <v>32030.070934666663</v>
      </c>
      <c r="F49">
        <f t="shared" si="5"/>
        <v>32.030070934666661</v>
      </c>
      <c r="G49">
        <f t="shared" si="6"/>
        <v>32.23070222751344</v>
      </c>
      <c r="I49" s="2">
        <f t="shared" si="10"/>
        <v>98.716059999999985</v>
      </c>
      <c r="J49">
        <f t="shared" si="7"/>
        <v>782.74855656565649</v>
      </c>
      <c r="K49">
        <f t="shared" si="8"/>
        <v>0.29510549693381033</v>
      </c>
      <c r="L49" s="4">
        <f t="shared" si="11"/>
        <v>27.725061941673335</v>
      </c>
      <c r="M49" s="4"/>
      <c r="N49">
        <f t="shared" si="12"/>
        <v>415.899</v>
      </c>
      <c r="O49">
        <f t="shared" si="13"/>
        <v>115.30825536479999</v>
      </c>
    </row>
    <row r="50" spans="1:15" x14ac:dyDescent="0.2">
      <c r="A50" s="2">
        <v>120.851</v>
      </c>
      <c r="B50" s="2">
        <v>3150</v>
      </c>
      <c r="C50" s="2">
        <v>0.21604999999999999</v>
      </c>
      <c r="D50" s="2">
        <v>1.1927399999999999</v>
      </c>
      <c r="E50">
        <f t="shared" si="9"/>
        <v>32473.328380499999</v>
      </c>
      <c r="F50">
        <f t="shared" si="5"/>
        <v>32.4733283805</v>
      </c>
      <c r="G50">
        <f t="shared" si="6"/>
        <v>32.676736167804215</v>
      </c>
      <c r="I50" s="2">
        <f t="shared" si="10"/>
        <v>98.49356499999999</v>
      </c>
      <c r="J50">
        <f t="shared" si="7"/>
        <v>780.98432853535348</v>
      </c>
      <c r="K50">
        <f t="shared" si="8"/>
        <v>0.29939185432676935</v>
      </c>
      <c r="L50" s="4">
        <f t="shared" si="11"/>
        <v>27.328125543750392</v>
      </c>
      <c r="M50" s="4"/>
      <c r="N50">
        <f t="shared" si="12"/>
        <v>427.77900000000005</v>
      </c>
      <c r="O50">
        <f t="shared" si="13"/>
        <v>116.9039821698</v>
      </c>
    </row>
    <row r="51" spans="1:15" x14ac:dyDescent="0.2">
      <c r="A51" s="2">
        <v>120.596</v>
      </c>
      <c r="B51" s="2">
        <v>3200</v>
      </c>
      <c r="C51" s="2">
        <v>0.21795</v>
      </c>
      <c r="D51" s="2">
        <v>1.1848099999999999</v>
      </c>
      <c r="E51">
        <f t="shared" si="9"/>
        <v>32919.170517333332</v>
      </c>
      <c r="F51">
        <f t="shared" si="5"/>
        <v>32.919170517333335</v>
      </c>
      <c r="G51">
        <f t="shared" si="6"/>
        <v>33.125370989190166</v>
      </c>
      <c r="I51" s="2">
        <f t="shared" si="10"/>
        <v>98.28573999999999</v>
      </c>
      <c r="J51">
        <f t="shared" si="7"/>
        <v>779.33642323232323</v>
      </c>
      <c r="K51">
        <f t="shared" si="8"/>
        <v>0.29793429925082121</v>
      </c>
      <c r="L51" s="4">
        <f t="shared" si="11"/>
        <v>27.461820281827222</v>
      </c>
      <c r="M51" s="4"/>
      <c r="N51">
        <f t="shared" si="12"/>
        <v>431.541</v>
      </c>
      <c r="O51">
        <f t="shared" si="13"/>
        <v>118.5090138624</v>
      </c>
    </row>
    <row r="52" spans="1:15" x14ac:dyDescent="0.2">
      <c r="A52" s="2">
        <v>120.84</v>
      </c>
      <c r="B52" s="2">
        <v>3250</v>
      </c>
      <c r="C52" s="2">
        <v>0.22305</v>
      </c>
      <c r="D52" s="2">
        <v>1.17378</v>
      </c>
      <c r="E52">
        <f t="shared" si="9"/>
        <v>33501.178099999997</v>
      </c>
      <c r="F52">
        <f t="shared" si="5"/>
        <v>33.501178099999997</v>
      </c>
      <c r="G52">
        <f t="shared" si="6"/>
        <v>33.711024175202361</v>
      </c>
      <c r="I52" s="2">
        <f t="shared" si="10"/>
        <v>98.4846</v>
      </c>
      <c r="J52">
        <f t="shared" si="7"/>
        <v>780.9132424242423</v>
      </c>
      <c r="K52">
        <f t="shared" si="8"/>
        <v>0.29960886659087377</v>
      </c>
      <c r="L52" s="4">
        <f t="shared" si="11"/>
        <v>27.308331275091195</v>
      </c>
      <c r="M52" s="4"/>
      <c r="N52">
        <f t="shared" si="12"/>
        <v>441.63900000000001</v>
      </c>
      <c r="O52">
        <f t="shared" si="13"/>
        <v>120.60424116</v>
      </c>
    </row>
    <row r="53" spans="1:15" x14ac:dyDescent="0.2">
      <c r="A53" s="2">
        <v>121.633</v>
      </c>
      <c r="B53" s="2">
        <v>3300</v>
      </c>
      <c r="C53" s="2">
        <v>0.22550000000000001</v>
      </c>
      <c r="D53" s="2">
        <v>1.1611800000000001</v>
      </c>
      <c r="E53">
        <f t="shared" si="9"/>
        <v>34239.811132999996</v>
      </c>
      <c r="F53">
        <f t="shared" si="5"/>
        <v>34.239811132999996</v>
      </c>
      <c r="G53">
        <f t="shared" si="6"/>
        <v>34.454283888569456</v>
      </c>
      <c r="I53" s="2">
        <f t="shared" si="10"/>
        <v>99.130894999999995</v>
      </c>
      <c r="J53">
        <f t="shared" si="7"/>
        <v>786.03790479797965</v>
      </c>
      <c r="K53">
        <f t="shared" si="8"/>
        <v>0.29636553661418819</v>
      </c>
      <c r="L53" s="4">
        <f t="shared" si="11"/>
        <v>27.607184949002217</v>
      </c>
      <c r="M53" s="4"/>
      <c r="N53">
        <f t="shared" si="12"/>
        <v>446.48999999999995</v>
      </c>
      <c r="O53">
        <f t="shared" si="13"/>
        <v>123.26332007879998</v>
      </c>
    </row>
    <row r="54" spans="1:15" x14ac:dyDescent="0.2">
      <c r="A54" s="2">
        <v>122.181</v>
      </c>
      <c r="B54" s="2">
        <v>3350</v>
      </c>
      <c r="C54" s="2">
        <v>0.22850000000000001</v>
      </c>
      <c r="D54" s="2">
        <v>1.1510400000000001</v>
      </c>
      <c r="E54">
        <f t="shared" si="9"/>
        <v>34915.196009499996</v>
      </c>
      <c r="F54">
        <f t="shared" si="5"/>
        <v>34.915196009499994</v>
      </c>
      <c r="G54">
        <f t="shared" si="6"/>
        <v>35.133899268998647</v>
      </c>
      <c r="I54" s="2">
        <f t="shared" si="10"/>
        <v>99.577514999999991</v>
      </c>
      <c r="J54">
        <f t="shared" si="7"/>
        <v>789.57928560606035</v>
      </c>
      <c r="K54">
        <f t="shared" si="8"/>
        <v>0.29449927754099559</v>
      </c>
      <c r="L54" s="4">
        <f t="shared" si="11"/>
        <v>27.782133287845635</v>
      </c>
      <c r="M54" s="4"/>
      <c r="N54">
        <f t="shared" si="12"/>
        <v>452.43</v>
      </c>
      <c r="O54">
        <f t="shared" si="13"/>
        <v>125.69470563419999</v>
      </c>
    </row>
    <row r="55" spans="1:15" x14ac:dyDescent="0.2">
      <c r="A55" s="2">
        <v>122.93300000000001</v>
      </c>
      <c r="B55" s="2">
        <v>3400</v>
      </c>
      <c r="C55" s="2">
        <v>0.23419999999999999</v>
      </c>
      <c r="D55" s="2">
        <v>1.14117</v>
      </c>
      <c r="E55">
        <f t="shared" si="9"/>
        <v>35654.421900666668</v>
      </c>
      <c r="F55">
        <f t="shared" si="5"/>
        <v>35.654421900666669</v>
      </c>
      <c r="G55">
        <f t="shared" si="6"/>
        <v>35.877755554102102</v>
      </c>
      <c r="I55" s="2">
        <f t="shared" si="10"/>
        <v>100.190395</v>
      </c>
      <c r="J55">
        <f t="shared" si="7"/>
        <v>794.43899065656569</v>
      </c>
      <c r="K55">
        <f t="shared" si="8"/>
        <v>0.29558745979283263</v>
      </c>
      <c r="L55" s="4">
        <f t="shared" si="11"/>
        <v>27.679855524157027</v>
      </c>
      <c r="M55" s="4"/>
      <c r="N55">
        <f t="shared" si="12"/>
        <v>463.71600000000001</v>
      </c>
      <c r="O55">
        <f t="shared" si="13"/>
        <v>128.3559188424</v>
      </c>
    </row>
    <row r="56" spans="1:15" x14ac:dyDescent="0.2">
      <c r="A56" s="2">
        <v>123.47499999999999</v>
      </c>
      <c r="B56" s="2">
        <v>3450</v>
      </c>
      <c r="C56" s="2">
        <v>0.23605000000000001</v>
      </c>
      <c r="D56" s="2">
        <v>1.12669</v>
      </c>
      <c r="E56">
        <f t="shared" si="9"/>
        <v>36338.260337499996</v>
      </c>
      <c r="F56">
        <f t="shared" si="5"/>
        <v>36.338260337499996</v>
      </c>
      <c r="G56">
        <f t="shared" si="6"/>
        <v>36.565877446628051</v>
      </c>
      <c r="I56" s="2">
        <f t="shared" si="10"/>
        <v>100.63212499999999</v>
      </c>
      <c r="J56">
        <f t="shared" si="7"/>
        <v>797.94159722222219</v>
      </c>
      <c r="K56">
        <f t="shared" si="8"/>
        <v>0.29231586491327316</v>
      </c>
      <c r="L56" s="4">
        <f t="shared" si="11"/>
        <v>27.989648061851298</v>
      </c>
      <c r="M56" s="4"/>
      <c r="N56">
        <f t="shared" si="12"/>
        <v>467.37900000000008</v>
      </c>
      <c r="O56">
        <f t="shared" si="13"/>
        <v>130.81773721499999</v>
      </c>
    </row>
    <row r="57" spans="1:15" x14ac:dyDescent="0.2">
      <c r="A57" s="2">
        <v>123.428</v>
      </c>
      <c r="B57" s="2">
        <v>3500</v>
      </c>
      <c r="C57" s="2">
        <v>0.24195</v>
      </c>
      <c r="D57" s="2">
        <v>1.11975</v>
      </c>
      <c r="E57">
        <f t="shared" si="9"/>
        <v>36850.869393333334</v>
      </c>
      <c r="F57">
        <f t="shared" si="5"/>
        <v>36.850869393333333</v>
      </c>
      <c r="G57">
        <f t="shared" si="6"/>
        <v>37.081697404423068</v>
      </c>
      <c r="I57" s="2">
        <f t="shared" si="10"/>
        <v>100.59381999999999</v>
      </c>
      <c r="J57">
        <f t="shared" si="7"/>
        <v>797.63786565656551</v>
      </c>
      <c r="K57">
        <f t="shared" si="8"/>
        <v>0.29545435913025425</v>
      </c>
      <c r="L57" s="4">
        <f t="shared" si="11"/>
        <v>27.6923251560866</v>
      </c>
      <c r="M57" s="4"/>
      <c r="N57">
        <f t="shared" si="12"/>
        <v>479.06099999999998</v>
      </c>
      <c r="O57">
        <f t="shared" si="13"/>
        <v>132.66312981600001</v>
      </c>
    </row>
    <row r="58" spans="1:15" x14ac:dyDescent="0.2">
      <c r="A58" s="2">
        <v>124.205</v>
      </c>
      <c r="B58" s="2">
        <v>3550</v>
      </c>
      <c r="C58" s="2">
        <v>0.24545</v>
      </c>
      <c r="D58" s="2">
        <v>1.10622</v>
      </c>
      <c r="E58">
        <f t="shared" si="9"/>
        <v>37612.606834166661</v>
      </c>
      <c r="F58">
        <f t="shared" si="5"/>
        <v>37.612606834166662</v>
      </c>
      <c r="G58">
        <f t="shared" si="6"/>
        <v>37.848206247975916</v>
      </c>
      <c r="I58" s="2">
        <f t="shared" si="10"/>
        <v>101.22707499999999</v>
      </c>
      <c r="J58">
        <f t="shared" si="7"/>
        <v>802.65913005050493</v>
      </c>
      <c r="K58">
        <f t="shared" si="8"/>
        <v>0.29365818882744071</v>
      </c>
      <c r="L58" s="4">
        <f t="shared" si="11"/>
        <v>27.861706205053178</v>
      </c>
      <c r="M58" s="4"/>
      <c r="N58">
        <f t="shared" si="12"/>
        <v>485.99100000000004</v>
      </c>
      <c r="O58">
        <f t="shared" si="13"/>
        <v>135.40538460299999</v>
      </c>
    </row>
    <row r="59" spans="1:15" x14ac:dyDescent="0.2">
      <c r="A59" s="2">
        <v>124.066</v>
      </c>
      <c r="B59" s="2">
        <v>3600</v>
      </c>
      <c r="C59" s="2">
        <v>0.25505</v>
      </c>
      <c r="D59" s="2">
        <v>1.09697</v>
      </c>
      <c r="E59">
        <f t="shared" si="9"/>
        <v>38099.676071999995</v>
      </c>
      <c r="F59">
        <f t="shared" si="5"/>
        <v>38.099676071999994</v>
      </c>
      <c r="G59">
        <f t="shared" si="6"/>
        <v>38.338326410394828</v>
      </c>
      <c r="I59" s="2">
        <f t="shared" si="10"/>
        <v>101.11378999999999</v>
      </c>
      <c r="J59">
        <f t="shared" si="7"/>
        <v>801.76086010100994</v>
      </c>
      <c r="K59">
        <f t="shared" si="8"/>
        <v>0.30124271866014096</v>
      </c>
      <c r="L59" s="4">
        <f t="shared" si="11"/>
        <v>27.160218903245347</v>
      </c>
      <c r="M59" s="4"/>
      <c r="N59">
        <f t="shared" si="12"/>
        <v>504.99900000000002</v>
      </c>
      <c r="O59">
        <f t="shared" si="13"/>
        <v>137.15883385919997</v>
      </c>
    </row>
    <row r="60" spans="1:15" x14ac:dyDescent="0.2">
      <c r="A60" s="2">
        <v>123.967</v>
      </c>
      <c r="B60" s="2">
        <v>3650</v>
      </c>
      <c r="C60" s="2">
        <v>0.25755</v>
      </c>
      <c r="D60" s="2">
        <v>1.0940099999999999</v>
      </c>
      <c r="E60">
        <f t="shared" si="9"/>
        <v>38598.013880166662</v>
      </c>
      <c r="F60">
        <f t="shared" si="5"/>
        <v>38.598013880166661</v>
      </c>
      <c r="G60">
        <f t="shared" si="6"/>
        <v>38.839785727687428</v>
      </c>
      <c r="I60" s="2">
        <f t="shared" si="10"/>
        <v>101.03310499999999</v>
      </c>
      <c r="J60">
        <f t="shared" si="7"/>
        <v>801.12108510100995</v>
      </c>
      <c r="K60">
        <f t="shared" si="8"/>
        <v>0.30026804062981383</v>
      </c>
      <c r="L60" s="4">
        <f t="shared" si="11"/>
        <v>27.2483816947577</v>
      </c>
      <c r="M60" s="4"/>
      <c r="N60">
        <f t="shared" si="12"/>
        <v>509.94900000000001</v>
      </c>
      <c r="O60">
        <f t="shared" si="13"/>
        <v>138.95284996859996</v>
      </c>
    </row>
    <row r="61" spans="1:15" x14ac:dyDescent="0.2">
      <c r="A61" s="2">
        <v>123.815</v>
      </c>
      <c r="B61" s="2">
        <v>3700</v>
      </c>
      <c r="C61" s="2">
        <v>0.26445000000000002</v>
      </c>
      <c r="D61" s="2">
        <v>1.09659</v>
      </c>
      <c r="E61">
        <f t="shared" si="9"/>
        <v>39078.779201666664</v>
      </c>
      <c r="F61">
        <f t="shared" si="5"/>
        <v>39.078779201666663</v>
      </c>
      <c r="G61">
        <f t="shared" si="6"/>
        <v>39.323562487039233</v>
      </c>
      <c r="I61" s="2">
        <f t="shared" si="10"/>
        <v>100.90922499999999</v>
      </c>
      <c r="J61">
        <f t="shared" si="7"/>
        <v>800.13880429292919</v>
      </c>
      <c r="K61">
        <f t="shared" si="8"/>
        <v>0.30451949224382291</v>
      </c>
      <c r="L61" s="4">
        <f t="shared" si="11"/>
        <v>26.867962118060923</v>
      </c>
      <c r="M61" s="4"/>
      <c r="N61">
        <f t="shared" si="12"/>
        <v>523.61099999999999</v>
      </c>
      <c r="O61">
        <f t="shared" si="13"/>
        <v>140.68360512599997</v>
      </c>
    </row>
    <row r="62" spans="1:15" x14ac:dyDescent="0.2">
      <c r="A62" s="2">
        <v>123.767</v>
      </c>
      <c r="B62" s="2">
        <v>3750</v>
      </c>
      <c r="C62" s="2">
        <v>0.2651</v>
      </c>
      <c r="D62" s="2">
        <v>1.0980799999999999</v>
      </c>
      <c r="E62">
        <f t="shared" si="9"/>
        <v>39591.516212499999</v>
      </c>
      <c r="F62">
        <f t="shared" si="5"/>
        <v>39.591516212499997</v>
      </c>
      <c r="G62">
        <f t="shared" si="6"/>
        <v>39.8395112013241</v>
      </c>
      <c r="I62" s="2">
        <f t="shared" si="10"/>
        <v>100.870105</v>
      </c>
      <c r="J62">
        <f t="shared" si="7"/>
        <v>799.82861035353528</v>
      </c>
      <c r="K62">
        <f t="shared" si="8"/>
        <v>0.30131455274333674</v>
      </c>
      <c r="L62" s="4">
        <f t="shared" si="11"/>
        <v>27.153743844518363</v>
      </c>
      <c r="M62" s="4"/>
      <c r="N62">
        <f t="shared" si="12"/>
        <v>524.89800000000002</v>
      </c>
      <c r="O62">
        <f t="shared" si="13"/>
        <v>142.52945836500001</v>
      </c>
    </row>
    <row r="63" spans="1:15" x14ac:dyDescent="0.2">
      <c r="A63" s="2">
        <v>123.509</v>
      </c>
      <c r="B63" s="2">
        <v>3800</v>
      </c>
      <c r="C63" s="2">
        <v>0.26929999999999998</v>
      </c>
      <c r="D63" s="2">
        <v>1.09907</v>
      </c>
      <c r="E63">
        <f t="shared" si="9"/>
        <v>40035.771707333326</v>
      </c>
      <c r="F63">
        <f t="shared" si="5"/>
        <v>40.035771707333325</v>
      </c>
      <c r="G63">
        <f t="shared" si="6"/>
        <v>40.286549442235781</v>
      </c>
      <c r="I63" s="2">
        <f t="shared" si="10"/>
        <v>100.65983499999999</v>
      </c>
      <c r="J63">
        <f t="shared" si="7"/>
        <v>798.16131792929275</v>
      </c>
      <c r="K63">
        <f t="shared" si="8"/>
        <v>0.30269180493354303</v>
      </c>
      <c r="L63" s="4">
        <f t="shared" si="11"/>
        <v>27.03019390833699</v>
      </c>
      <c r="M63" s="4"/>
      <c r="N63">
        <f t="shared" si="12"/>
        <v>533.21399999999994</v>
      </c>
      <c r="O63">
        <f t="shared" si="13"/>
        <v>144.12877814639998</v>
      </c>
    </row>
    <row r="64" spans="1:15" x14ac:dyDescent="0.2">
      <c r="A64" s="2">
        <v>122.672</v>
      </c>
      <c r="B64" s="2">
        <v>3850</v>
      </c>
      <c r="C64" s="2">
        <v>0.27374999999999999</v>
      </c>
      <c r="D64" s="2">
        <v>1.1053299999999999</v>
      </c>
      <c r="E64">
        <f t="shared" si="9"/>
        <v>40287.672450666665</v>
      </c>
      <c r="F64">
        <f t="shared" si="5"/>
        <v>40.287672450666662</v>
      </c>
      <c r="G64">
        <f t="shared" si="6"/>
        <v>40.540028051940595</v>
      </c>
      <c r="I64" s="2">
        <f t="shared" si="10"/>
        <v>99.977679999999992</v>
      </c>
      <c r="J64">
        <f t="shared" si="7"/>
        <v>792.752311111111</v>
      </c>
      <c r="K64">
        <f t="shared" si="8"/>
        <v>0.30576971194065983</v>
      </c>
      <c r="L64" s="4">
        <f t="shared" si="11"/>
        <v>26.758105405175037</v>
      </c>
      <c r="M64" s="4"/>
      <c r="N64">
        <f t="shared" si="12"/>
        <v>542.02500000000009</v>
      </c>
      <c r="O64">
        <f t="shared" si="13"/>
        <v>145.03562082240001</v>
      </c>
    </row>
    <row r="65" spans="1:15" x14ac:dyDescent="0.2">
      <c r="A65" s="2">
        <v>122.157</v>
      </c>
      <c r="B65" s="2">
        <v>3900</v>
      </c>
      <c r="C65" s="2">
        <v>0.27589999999999998</v>
      </c>
      <c r="D65" s="2">
        <v>1.11704</v>
      </c>
      <c r="E65">
        <f t="shared" si="9"/>
        <v>40639.557230999999</v>
      </c>
      <c r="F65">
        <f t="shared" si="5"/>
        <v>40.639557230999998</v>
      </c>
      <c r="G65">
        <f t="shared" si="6"/>
        <v>40.894116982822197</v>
      </c>
      <c r="I65" s="2">
        <f t="shared" si="10"/>
        <v>99.557954999999993</v>
      </c>
      <c r="J65">
        <f t="shared" si="7"/>
        <v>789.4241886363634</v>
      </c>
      <c r="K65">
        <f t="shared" si="8"/>
        <v>0.3055028362988515</v>
      </c>
      <c r="L65" s="4">
        <f t="shared" si="11"/>
        <v>26.78148026689512</v>
      </c>
      <c r="M65" s="4"/>
      <c r="N65">
        <f t="shared" si="12"/>
        <v>546.28199999999993</v>
      </c>
      <c r="O65">
        <f t="shared" si="13"/>
        <v>146.30240603159999</v>
      </c>
    </row>
    <row r="66" spans="1:15" x14ac:dyDescent="0.2">
      <c r="A66" s="2">
        <v>121.184</v>
      </c>
      <c r="B66" s="2">
        <v>3950</v>
      </c>
      <c r="C66" s="2">
        <v>0.28284999999999999</v>
      </c>
      <c r="D66" s="2">
        <v>1.12259</v>
      </c>
      <c r="E66">
        <f t="shared" si="9"/>
        <v>40832.72662933333</v>
      </c>
      <c r="F66">
        <f t="shared" si="5"/>
        <v>40.83272662933333</v>
      </c>
      <c r="G66">
        <f t="shared" si="6"/>
        <v>41.088496363681166</v>
      </c>
      <c r="I66" s="2">
        <f t="shared" si="10"/>
        <v>98.764959999999988</v>
      </c>
      <c r="J66">
        <f t="shared" si="7"/>
        <v>783.13629898989882</v>
      </c>
      <c r="K66">
        <f t="shared" si="8"/>
        <v>0.31171687640512119</v>
      </c>
      <c r="L66" s="4">
        <f t="shared" si="11"/>
        <v>26.247594535705293</v>
      </c>
      <c r="M66" s="4"/>
      <c r="N66">
        <f t="shared" si="12"/>
        <v>560.04300000000001</v>
      </c>
      <c r="O66">
        <f t="shared" si="13"/>
        <v>146.99781586559999</v>
      </c>
    </row>
    <row r="67" spans="1:15" x14ac:dyDescent="0.2">
      <c r="A67" s="2">
        <v>120.004</v>
      </c>
      <c r="B67" s="2">
        <v>4000</v>
      </c>
      <c r="C67" s="2">
        <v>0.28455000000000003</v>
      </c>
      <c r="D67" s="2">
        <v>1.1246100000000001</v>
      </c>
      <c r="E67">
        <f t="shared" si="9"/>
        <v>40946.964853333331</v>
      </c>
      <c r="F67">
        <f t="shared" si="5"/>
        <v>40.946964853333334</v>
      </c>
      <c r="G67">
        <f t="shared" si="6"/>
        <v>41.203450157828378</v>
      </c>
      <c r="I67" s="2">
        <f t="shared" si="10"/>
        <v>97.803259999999995</v>
      </c>
      <c r="J67">
        <f t="shared" si="7"/>
        <v>775.5106979797979</v>
      </c>
      <c r="K67">
        <f t="shared" si="8"/>
        <v>0.31271548564991175</v>
      </c>
      <c r="L67" s="4">
        <f t="shared" si="11"/>
        <v>26.163776842755439</v>
      </c>
      <c r="M67" s="4"/>
      <c r="N67">
        <f t="shared" si="12"/>
        <v>563.40899999999999</v>
      </c>
      <c r="O67">
        <f t="shared" si="13"/>
        <v>147.40907347199999</v>
      </c>
    </row>
    <row r="68" spans="1:15" x14ac:dyDescent="0.2">
      <c r="A68" s="2">
        <v>118.73399999999999</v>
      </c>
      <c r="B68" s="2">
        <v>4050</v>
      </c>
      <c r="C68" s="2">
        <v>0.28710000000000002</v>
      </c>
      <c r="D68" s="2">
        <v>1.1222000000000001</v>
      </c>
      <c r="E68">
        <f t="shared" si="9"/>
        <v>41020.044219000003</v>
      </c>
      <c r="F68">
        <f t="shared" si="5"/>
        <v>41.020044219000006</v>
      </c>
      <c r="G68">
        <f t="shared" si="6"/>
        <v>41.276987281070546</v>
      </c>
      <c r="I68" s="2">
        <f t="shared" si="10"/>
        <v>96.768209999999996</v>
      </c>
      <c r="J68">
        <f t="shared" si="7"/>
        <v>767.30348333333336</v>
      </c>
      <c r="K68">
        <f t="shared" si="8"/>
        <v>0.31495577944832737</v>
      </c>
      <c r="L68" s="4">
        <f t="shared" si="11"/>
        <v>25.977672789968654</v>
      </c>
      <c r="M68" s="4"/>
      <c r="N68">
        <f t="shared" si="12"/>
        <v>568.45799999999997</v>
      </c>
      <c r="O68">
        <f t="shared" si="13"/>
        <v>147.6721591884</v>
      </c>
    </row>
    <row r="69" spans="1:15" x14ac:dyDescent="0.2">
      <c r="A69" s="2">
        <v>117.44199999999999</v>
      </c>
      <c r="B69" s="2">
        <v>4100</v>
      </c>
      <c r="C69" s="2">
        <v>0.28894999999999998</v>
      </c>
      <c r="D69" s="2">
        <v>1.1239399999999999</v>
      </c>
      <c r="E69">
        <f t="shared" si="9"/>
        <v>41074.595700666665</v>
      </c>
      <c r="F69">
        <f t="shared" si="5"/>
        <v>41.074595700666663</v>
      </c>
      <c r="G69">
        <f t="shared" si="6"/>
        <v>41.331880464580948</v>
      </c>
      <c r="I69" s="2">
        <f t="shared" si="10"/>
        <v>95.715229999999991</v>
      </c>
      <c r="J69">
        <f t="shared" si="7"/>
        <v>758.95409646464634</v>
      </c>
      <c r="K69">
        <f t="shared" si="8"/>
        <v>0.31656428452170882</v>
      </c>
      <c r="L69" s="4">
        <f t="shared" si="11"/>
        <v>25.845676792566607</v>
      </c>
      <c r="M69" s="4"/>
      <c r="N69">
        <f t="shared" si="12"/>
        <v>572.12099999999998</v>
      </c>
      <c r="O69">
        <f t="shared" si="13"/>
        <v>147.86854452239999</v>
      </c>
    </row>
    <row r="70" spans="1:15" x14ac:dyDescent="0.2">
      <c r="A70" s="2">
        <v>116.5</v>
      </c>
      <c r="B70" s="2">
        <v>4150</v>
      </c>
      <c r="C70" s="2">
        <v>0.29304999999999998</v>
      </c>
      <c r="D70" s="2">
        <v>1.12233</v>
      </c>
      <c r="E70">
        <f t="shared" si="9"/>
        <v>41242.029083333327</v>
      </c>
      <c r="F70">
        <f t="shared" si="5"/>
        <v>41.242029083333328</v>
      </c>
      <c r="G70">
        <f t="shared" si="6"/>
        <v>41.50036262344603</v>
      </c>
      <c r="I70" s="2">
        <f t="shared" si="10"/>
        <v>94.947499999999991</v>
      </c>
      <c r="J70">
        <f t="shared" si="7"/>
        <v>752.86654040404017</v>
      </c>
      <c r="K70">
        <f t="shared" si="8"/>
        <v>0.31975269629323866</v>
      </c>
      <c r="L70" s="4">
        <f t="shared" si="11"/>
        <v>25.587956807453477</v>
      </c>
      <c r="M70" s="4"/>
      <c r="N70">
        <f t="shared" si="12"/>
        <v>580.23900000000003</v>
      </c>
      <c r="O70">
        <f t="shared" si="13"/>
        <v>148.47130469999999</v>
      </c>
    </row>
    <row r="71" spans="1:15" x14ac:dyDescent="0.2">
      <c r="A71" s="2">
        <v>115.931</v>
      </c>
      <c r="B71" s="2">
        <v>4200</v>
      </c>
      <c r="C71" s="2">
        <v>0.2949</v>
      </c>
      <c r="D71" s="2">
        <v>1.1217900000000001</v>
      </c>
      <c r="E71">
        <f t="shared" ref="E71:E97" si="14">((2*3.14*B71*I71)/60)</f>
        <v>41535.063093999997</v>
      </c>
      <c r="F71">
        <f t="shared" si="5"/>
        <v>41.535063093999995</v>
      </c>
      <c r="G71">
        <f t="shared" si="6"/>
        <v>41.795232152757912</v>
      </c>
      <c r="I71" s="2">
        <f t="shared" ref="I71:I97" si="15">A71*0.815</f>
        <v>94.483764999999991</v>
      </c>
      <c r="J71">
        <f t="shared" si="7"/>
        <v>749.18944974747455</v>
      </c>
      <c r="K71">
        <f t="shared" si="8"/>
        <v>0.31950113979523503</v>
      </c>
      <c r="L71" s="4">
        <f t="shared" ref="L71:L97" si="16">(O71/N71)*100</f>
        <v>25.608103267055082</v>
      </c>
      <c r="M71" s="4"/>
      <c r="N71">
        <f t="shared" ref="N71:N97" si="17">((C71*0.75*60)*(44*10^6))/(1*10^6)</f>
        <v>583.90200000000004</v>
      </c>
      <c r="O71">
        <f t="shared" ref="O71:O97" si="18">((E71)*3600)/(1*10^6)</f>
        <v>149.52622713839997</v>
      </c>
    </row>
    <row r="72" spans="1:15" x14ac:dyDescent="0.2">
      <c r="A72" s="2">
        <v>115.03400000000001</v>
      </c>
      <c r="B72" s="2">
        <v>4250</v>
      </c>
      <c r="C72" s="2">
        <v>0.29715000000000003</v>
      </c>
      <c r="D72" s="2">
        <v>1.12456</v>
      </c>
      <c r="E72">
        <f t="shared" si="14"/>
        <v>41704.330498333329</v>
      </c>
      <c r="F72">
        <f t="shared" ref="F72:F97" si="19">E72/1000</f>
        <v>41.704330498333327</v>
      </c>
      <c r="G72">
        <f t="shared" ref="G72:G97" si="20">F72*(101.325/$R$7)*SQRT(($T$7+273)/293)</f>
        <v>41.965559821310997</v>
      </c>
      <c r="I72" s="2">
        <f t="shared" si="15"/>
        <v>93.752709999999993</v>
      </c>
      <c r="J72">
        <f t="shared" ref="J72:J97" si="21">(120*F72)/(0.09*0.0044*B72*4)</f>
        <v>743.39270050505036</v>
      </c>
      <c r="K72">
        <f t="shared" ref="K72:K97" si="22">((C72*0.75*60)/F72)</f>
        <v>0.32063217033383112</v>
      </c>
      <c r="L72" s="4">
        <f t="shared" si="16"/>
        <v>25.51777063823495</v>
      </c>
      <c r="M72" s="4"/>
      <c r="N72">
        <f t="shared" si="17"/>
        <v>588.35699999999997</v>
      </c>
      <c r="O72">
        <f t="shared" si="18"/>
        <v>150.135589794</v>
      </c>
    </row>
    <row r="73" spans="1:15" x14ac:dyDescent="0.2">
      <c r="A73" s="2">
        <v>114.39100000000001</v>
      </c>
      <c r="B73" s="2">
        <v>4300</v>
      </c>
      <c r="C73" s="2">
        <v>0.30220000000000002</v>
      </c>
      <c r="D73" s="2">
        <v>1.1227799999999999</v>
      </c>
      <c r="E73">
        <f t="shared" si="14"/>
        <v>41959.114494333327</v>
      </c>
      <c r="F73">
        <f t="shared" si="19"/>
        <v>41.959114494333328</v>
      </c>
      <c r="G73">
        <f t="shared" si="20"/>
        <v>42.221939743920665</v>
      </c>
      <c r="I73" s="2">
        <f t="shared" si="15"/>
        <v>93.228664999999992</v>
      </c>
      <c r="J73">
        <f t="shared" si="21"/>
        <v>739.23739419191907</v>
      </c>
      <c r="K73">
        <f t="shared" si="22"/>
        <v>0.32410121528748126</v>
      </c>
      <c r="L73" s="4">
        <f t="shared" si="16"/>
        <v>25.244639007480497</v>
      </c>
      <c r="M73" s="4"/>
      <c r="N73">
        <f t="shared" si="17"/>
        <v>598.35599999999999</v>
      </c>
      <c r="O73">
        <f t="shared" si="18"/>
        <v>151.05281217959998</v>
      </c>
    </row>
    <row r="74" spans="1:15" x14ac:dyDescent="0.2">
      <c r="A74" s="2">
        <v>114.01600000000001</v>
      </c>
      <c r="B74" s="2">
        <v>4350</v>
      </c>
      <c r="C74" s="2">
        <v>0.30604999999999999</v>
      </c>
      <c r="D74" s="2">
        <v>1.1194299999999999</v>
      </c>
      <c r="E74">
        <f t="shared" si="14"/>
        <v>42307.860112000002</v>
      </c>
      <c r="F74">
        <f t="shared" si="19"/>
        <v>42.307860112</v>
      </c>
      <c r="G74">
        <f t="shared" si="20"/>
        <v>42.572869848917691</v>
      </c>
      <c r="I74" s="2">
        <f t="shared" si="15"/>
        <v>92.92304</v>
      </c>
      <c r="J74">
        <f t="shared" si="21"/>
        <v>736.81400404040403</v>
      </c>
      <c r="K74">
        <f t="shared" si="22"/>
        <v>0.32552461796794357</v>
      </c>
      <c r="L74" s="4">
        <f t="shared" si="16"/>
        <v>25.134253233725918</v>
      </c>
      <c r="M74" s="4"/>
      <c r="N74">
        <f t="shared" si="17"/>
        <v>605.97900000000004</v>
      </c>
      <c r="O74">
        <f t="shared" si="18"/>
        <v>152.30829640319999</v>
      </c>
    </row>
    <row r="75" spans="1:15" x14ac:dyDescent="0.2">
      <c r="A75" s="2">
        <v>113.871</v>
      </c>
      <c r="B75" s="2">
        <v>4400</v>
      </c>
      <c r="C75" s="2">
        <v>0.30919999999999997</v>
      </c>
      <c r="D75" s="2">
        <v>1.1198600000000001</v>
      </c>
      <c r="E75">
        <f t="shared" si="14"/>
        <v>42739.733827999997</v>
      </c>
      <c r="F75">
        <f t="shared" si="19"/>
        <v>42.739733827999999</v>
      </c>
      <c r="G75">
        <f t="shared" si="20"/>
        <v>43.007448753493904</v>
      </c>
      <c r="I75" s="2">
        <f t="shared" si="15"/>
        <v>92.804864999999992</v>
      </c>
      <c r="J75">
        <f t="shared" si="21"/>
        <v>735.87695984848472</v>
      </c>
      <c r="K75">
        <f t="shared" si="22"/>
        <v>0.32555186365911687</v>
      </c>
      <c r="L75" s="4">
        <f t="shared" si="16"/>
        <v>25.132149728331179</v>
      </c>
      <c r="M75" s="4"/>
      <c r="N75">
        <f t="shared" si="17"/>
        <v>612.21600000000001</v>
      </c>
      <c r="O75">
        <f t="shared" si="18"/>
        <v>153.86304178079999</v>
      </c>
    </row>
    <row r="76" spans="1:15" x14ac:dyDescent="0.2">
      <c r="A76" s="2">
        <v>113.985</v>
      </c>
      <c r="B76" s="2">
        <v>4450</v>
      </c>
      <c r="C76" s="2">
        <v>0.30990000000000001</v>
      </c>
      <c r="D76" s="2">
        <v>1.11873</v>
      </c>
      <c r="E76">
        <f t="shared" si="14"/>
        <v>43268.687002500003</v>
      </c>
      <c r="F76">
        <f t="shared" si="19"/>
        <v>43.268687002500002</v>
      </c>
      <c r="G76">
        <f t="shared" si="20"/>
        <v>43.539715206927063</v>
      </c>
      <c r="I76" s="2">
        <f t="shared" si="15"/>
        <v>92.897774999999996</v>
      </c>
      <c r="J76">
        <f t="shared" si="21"/>
        <v>736.6136704545454</v>
      </c>
      <c r="K76">
        <f t="shared" si="22"/>
        <v>0.32230005036192222</v>
      </c>
      <c r="L76" s="4">
        <f t="shared" si="16"/>
        <v>25.385717975006607</v>
      </c>
      <c r="M76" s="4"/>
      <c r="N76">
        <f t="shared" si="17"/>
        <v>613.60199999999998</v>
      </c>
      <c r="O76">
        <f t="shared" si="18"/>
        <v>155.76727320900002</v>
      </c>
    </row>
    <row r="77" spans="1:15" x14ac:dyDescent="0.2">
      <c r="A77" s="2">
        <v>113.306</v>
      </c>
      <c r="B77" s="2">
        <v>4500</v>
      </c>
      <c r="C77" s="2">
        <v>0.31445000000000001</v>
      </c>
      <c r="D77" s="2">
        <v>1.1156299999999999</v>
      </c>
      <c r="E77">
        <f t="shared" si="14"/>
        <v>43494.207689999996</v>
      </c>
      <c r="F77">
        <f t="shared" si="19"/>
        <v>43.494207689999996</v>
      </c>
      <c r="G77">
        <f t="shared" si="20"/>
        <v>43.766648520305687</v>
      </c>
      <c r="I77" s="2">
        <f t="shared" si="15"/>
        <v>92.34438999999999</v>
      </c>
      <c r="J77">
        <f t="shared" si="21"/>
        <v>732.22571868686862</v>
      </c>
      <c r="K77">
        <f t="shared" si="22"/>
        <v>0.32533642412466257</v>
      </c>
      <c r="L77" s="4">
        <f t="shared" si="16"/>
        <v>25.148792373408114</v>
      </c>
      <c r="M77" s="4"/>
      <c r="N77">
        <f t="shared" si="17"/>
        <v>622.61099999999999</v>
      </c>
      <c r="O77">
        <f t="shared" si="18"/>
        <v>156.57914768399999</v>
      </c>
    </row>
    <row r="78" spans="1:15" x14ac:dyDescent="0.2">
      <c r="A78" s="2">
        <v>113.074</v>
      </c>
      <c r="B78" s="2">
        <v>4550</v>
      </c>
      <c r="C78" s="2">
        <v>0.31709999999999999</v>
      </c>
      <c r="D78" s="2">
        <v>1.1095299999999999</v>
      </c>
      <c r="E78">
        <f t="shared" si="14"/>
        <v>43887.430465666665</v>
      </c>
      <c r="F78">
        <f t="shared" si="19"/>
        <v>43.887430465666668</v>
      </c>
      <c r="G78">
        <f t="shared" si="20"/>
        <v>44.162334381178127</v>
      </c>
      <c r="I78" s="2">
        <f t="shared" si="15"/>
        <v>92.155309999999986</v>
      </c>
      <c r="J78">
        <f t="shared" si="21"/>
        <v>730.72644797979797</v>
      </c>
      <c r="K78">
        <f t="shared" si="22"/>
        <v>0.32513865242493734</v>
      </c>
      <c r="L78" s="4">
        <f t="shared" si="16"/>
        <v>25.164089599304308</v>
      </c>
      <c r="M78" s="4"/>
      <c r="N78">
        <f t="shared" si="17"/>
        <v>627.85799999999995</v>
      </c>
      <c r="O78">
        <f t="shared" si="18"/>
        <v>157.99474967640001</v>
      </c>
    </row>
    <row r="79" spans="1:15" x14ac:dyDescent="0.2">
      <c r="A79" s="2">
        <v>112.19499999999999</v>
      </c>
      <c r="B79" s="2">
        <v>4600</v>
      </c>
      <c r="C79" s="2">
        <v>0.31940000000000002</v>
      </c>
      <c r="D79" s="2">
        <v>1.1056900000000001</v>
      </c>
      <c r="E79">
        <f t="shared" si="14"/>
        <v>44024.794423333326</v>
      </c>
      <c r="F79">
        <f t="shared" si="19"/>
        <v>44.024794423333326</v>
      </c>
      <c r="G79">
        <f t="shared" si="20"/>
        <v>44.300558764926059</v>
      </c>
      <c r="I79" s="2">
        <f t="shared" si="15"/>
        <v>91.438924999999983</v>
      </c>
      <c r="J79">
        <f t="shared" si="21"/>
        <v>725.04602146464629</v>
      </c>
      <c r="K79">
        <f t="shared" si="22"/>
        <v>0.32647511903842646</v>
      </c>
      <c r="L79" s="4">
        <f t="shared" si="16"/>
        <v>25.061077260393532</v>
      </c>
      <c r="M79" s="4"/>
      <c r="N79">
        <f t="shared" si="17"/>
        <v>632.41200000000003</v>
      </c>
      <c r="O79">
        <f t="shared" si="18"/>
        <v>158.48925992399995</v>
      </c>
    </row>
    <row r="80" spans="1:15" x14ac:dyDescent="0.2">
      <c r="A80" s="2">
        <v>111.06100000000001</v>
      </c>
      <c r="B80" s="2">
        <v>4650</v>
      </c>
      <c r="C80" s="2">
        <v>0.32055</v>
      </c>
      <c r="D80" s="2">
        <v>1.09782</v>
      </c>
      <c r="E80">
        <f t="shared" si="14"/>
        <v>44053.511790500001</v>
      </c>
      <c r="F80">
        <f t="shared" si="19"/>
        <v>44.053511790500004</v>
      </c>
      <c r="G80">
        <f t="shared" si="20"/>
        <v>44.329456013133701</v>
      </c>
      <c r="I80" s="2">
        <f t="shared" si="15"/>
        <v>90.514714999999995</v>
      </c>
      <c r="J80">
        <f t="shared" si="21"/>
        <v>717.71768964646469</v>
      </c>
      <c r="K80">
        <f t="shared" si="22"/>
        <v>0.32743700589860014</v>
      </c>
      <c r="L80" s="4">
        <f t="shared" si="16"/>
        <v>24.987457234299008</v>
      </c>
      <c r="M80" s="4"/>
      <c r="N80">
        <f t="shared" si="17"/>
        <v>634.68899999999996</v>
      </c>
      <c r="O80">
        <f t="shared" si="18"/>
        <v>158.59264244580001</v>
      </c>
    </row>
    <row r="81" spans="1:15" x14ac:dyDescent="0.2">
      <c r="A81" s="2">
        <v>109.973</v>
      </c>
      <c r="B81" s="2">
        <v>4700</v>
      </c>
      <c r="C81" s="2">
        <v>0.32069999999999999</v>
      </c>
      <c r="D81" s="2">
        <v>1.09558</v>
      </c>
      <c r="E81">
        <f t="shared" si="14"/>
        <v>44090.998340333332</v>
      </c>
      <c r="F81">
        <f t="shared" si="19"/>
        <v>44.090998340333329</v>
      </c>
      <c r="G81">
        <f t="shared" si="20"/>
        <v>44.367177372779736</v>
      </c>
      <c r="I81" s="2">
        <f t="shared" si="15"/>
        <v>89.627994999999999</v>
      </c>
      <c r="J81">
        <f t="shared" si="21"/>
        <v>710.68662702020197</v>
      </c>
      <c r="K81">
        <f t="shared" si="22"/>
        <v>0.32731170858516101</v>
      </c>
      <c r="L81" s="4">
        <f t="shared" si="16"/>
        <v>24.997022615490732</v>
      </c>
      <c r="M81" s="4"/>
      <c r="N81">
        <f t="shared" si="17"/>
        <v>634.98599999999999</v>
      </c>
      <c r="O81">
        <f t="shared" si="18"/>
        <v>158.72759402519998</v>
      </c>
    </row>
    <row r="82" spans="1:15" x14ac:dyDescent="0.2">
      <c r="A82" s="2">
        <v>108.654</v>
      </c>
      <c r="B82" s="2">
        <v>4750</v>
      </c>
      <c r="C82" s="2">
        <v>0.32485000000000003</v>
      </c>
      <c r="D82" s="2">
        <v>1.0882700000000001</v>
      </c>
      <c r="E82">
        <f t="shared" si="14"/>
        <v>44025.604804999995</v>
      </c>
      <c r="F82">
        <f t="shared" si="19"/>
        <v>44.025604804999993</v>
      </c>
      <c r="G82">
        <f t="shared" si="20"/>
        <v>44.301374222695173</v>
      </c>
      <c r="I82" s="2">
        <f t="shared" si="15"/>
        <v>88.553009999999986</v>
      </c>
      <c r="J82">
        <f t="shared" si="21"/>
        <v>702.16275606060594</v>
      </c>
      <c r="K82">
        <f t="shared" si="22"/>
        <v>0.33203973153231509</v>
      </c>
      <c r="L82" s="4">
        <f t="shared" si="16"/>
        <v>24.641081788797621</v>
      </c>
      <c r="M82" s="4"/>
      <c r="N82">
        <f t="shared" si="17"/>
        <v>643.20299999999997</v>
      </c>
      <c r="O82">
        <f t="shared" si="18"/>
        <v>158.49217729799997</v>
      </c>
    </row>
    <row r="83" spans="1:15" x14ac:dyDescent="0.2">
      <c r="A83" s="2">
        <v>107.07599999999999</v>
      </c>
      <c r="B83" s="2">
        <v>4800</v>
      </c>
      <c r="C83" s="2">
        <v>0.32455000000000001</v>
      </c>
      <c r="D83" s="2">
        <v>1.08396</v>
      </c>
      <c r="E83">
        <f t="shared" si="14"/>
        <v>43842.910656</v>
      </c>
      <c r="F83">
        <f t="shared" si="19"/>
        <v>43.842910656000001</v>
      </c>
      <c r="G83">
        <f t="shared" si="20"/>
        <v>44.117535706472765</v>
      </c>
      <c r="I83" s="2">
        <f t="shared" si="15"/>
        <v>87.266939999999991</v>
      </c>
      <c r="J83">
        <f t="shared" si="21"/>
        <v>691.96513030303038</v>
      </c>
      <c r="K83">
        <f t="shared" si="22"/>
        <v>0.33311542918743942</v>
      </c>
      <c r="L83" s="4">
        <f t="shared" si="16"/>
        <v>24.561510710494254</v>
      </c>
      <c r="M83" s="4"/>
      <c r="N83">
        <f t="shared" si="17"/>
        <v>642.60900000000004</v>
      </c>
      <c r="O83">
        <f t="shared" si="18"/>
        <v>157.83447836160002</v>
      </c>
    </row>
    <row r="84" spans="1:15" x14ac:dyDescent="0.2">
      <c r="A84" s="2">
        <v>105.24</v>
      </c>
      <c r="B84" s="2">
        <v>4850</v>
      </c>
      <c r="C84" s="2">
        <v>0.32569999999999999</v>
      </c>
      <c r="D84" s="2">
        <v>1.0822099999999999</v>
      </c>
      <c r="E84">
        <f t="shared" si="14"/>
        <v>43540.015579999992</v>
      </c>
      <c r="F84">
        <f t="shared" si="19"/>
        <v>43.540015579999995</v>
      </c>
      <c r="G84">
        <f t="shared" si="20"/>
        <v>43.812743343675649</v>
      </c>
      <c r="I84" s="2">
        <f t="shared" si="15"/>
        <v>85.770599999999988</v>
      </c>
      <c r="J84">
        <f t="shared" si="21"/>
        <v>680.10021212121194</v>
      </c>
      <c r="K84">
        <f t="shared" si="22"/>
        <v>0.33662137701972777</v>
      </c>
      <c r="L84" s="4">
        <f t="shared" si="16"/>
        <v>24.305699935802604</v>
      </c>
      <c r="M84" s="4"/>
      <c r="N84">
        <f t="shared" si="17"/>
        <v>644.88599999999997</v>
      </c>
      <c r="O84">
        <f t="shared" si="18"/>
        <v>156.74405608799998</v>
      </c>
    </row>
    <row r="85" spans="1:15" x14ac:dyDescent="0.2">
      <c r="A85" s="2">
        <v>103.63200000000001</v>
      </c>
      <c r="B85" s="2">
        <v>4900</v>
      </c>
      <c r="C85" s="2">
        <v>0.32769999999999999</v>
      </c>
      <c r="D85" s="2">
        <v>1.0846</v>
      </c>
      <c r="E85">
        <f t="shared" si="14"/>
        <v>43316.759696000001</v>
      </c>
      <c r="F85">
        <f t="shared" si="19"/>
        <v>43.316759695999998</v>
      </c>
      <c r="G85">
        <f t="shared" si="20"/>
        <v>43.588089020167544</v>
      </c>
      <c r="I85" s="2">
        <f t="shared" si="15"/>
        <v>84.460080000000005</v>
      </c>
      <c r="J85">
        <f t="shared" si="21"/>
        <v>669.70871515151509</v>
      </c>
      <c r="K85">
        <f t="shared" si="22"/>
        <v>0.34043405147319311</v>
      </c>
      <c r="L85" s="4">
        <f t="shared" si="16"/>
        <v>24.03348944211724</v>
      </c>
      <c r="M85" s="4"/>
      <c r="N85">
        <f t="shared" si="17"/>
        <v>648.846</v>
      </c>
      <c r="O85">
        <f t="shared" si="18"/>
        <v>155.94033490560003</v>
      </c>
    </row>
    <row r="86" spans="1:15" x14ac:dyDescent="0.2">
      <c r="A86" s="2">
        <v>102.33499999999999</v>
      </c>
      <c r="B86" s="2">
        <v>4950</v>
      </c>
      <c r="C86" s="2">
        <v>0.32845000000000002</v>
      </c>
      <c r="D86" s="2">
        <v>1.08823</v>
      </c>
      <c r="E86">
        <f t="shared" si="14"/>
        <v>43211.107252499991</v>
      </c>
      <c r="F86">
        <f t="shared" si="19"/>
        <v>43.211107252499993</v>
      </c>
      <c r="G86">
        <f t="shared" si="20"/>
        <v>43.481774786489957</v>
      </c>
      <c r="I86" s="2">
        <f t="shared" si="15"/>
        <v>83.403024999999985</v>
      </c>
      <c r="J86">
        <f t="shared" si="21"/>
        <v>661.32701641414121</v>
      </c>
      <c r="K86">
        <f t="shared" si="22"/>
        <v>0.34204747204539371</v>
      </c>
      <c r="L86" s="4">
        <f t="shared" si="16"/>
        <v>23.920124691733896</v>
      </c>
      <c r="M86" s="4"/>
      <c r="N86">
        <f t="shared" si="17"/>
        <v>650.33100000000002</v>
      </c>
      <c r="O86">
        <f t="shared" si="18"/>
        <v>155.55998610899996</v>
      </c>
    </row>
    <row r="87" spans="1:15" x14ac:dyDescent="0.2">
      <c r="A87" s="2">
        <v>101.10599999999999</v>
      </c>
      <c r="B87" s="2">
        <v>5000</v>
      </c>
      <c r="C87" s="2">
        <v>0.32869999999999999</v>
      </c>
      <c r="D87" s="2">
        <v>1.08687</v>
      </c>
      <c r="E87">
        <f t="shared" si="14"/>
        <v>43123.394099999998</v>
      </c>
      <c r="F87">
        <f t="shared" si="19"/>
        <v>43.123394099999999</v>
      </c>
      <c r="G87">
        <f t="shared" si="20"/>
        <v>43.39351221269078</v>
      </c>
      <c r="I87" s="2">
        <f t="shared" si="15"/>
        <v>82.401389999999992</v>
      </c>
      <c r="J87">
        <f t="shared" si="21"/>
        <v>653.38475909090891</v>
      </c>
      <c r="K87">
        <f t="shared" si="22"/>
        <v>0.34300407722313303</v>
      </c>
      <c r="L87" s="4">
        <f t="shared" si="16"/>
        <v>23.853413778798018</v>
      </c>
      <c r="M87" s="4"/>
      <c r="N87">
        <f t="shared" si="17"/>
        <v>650.82600000000002</v>
      </c>
      <c r="O87">
        <f t="shared" si="18"/>
        <v>155.24421876</v>
      </c>
    </row>
    <row r="88" spans="1:15" x14ac:dyDescent="0.2">
      <c r="A88" s="2">
        <v>99.314899999999994</v>
      </c>
      <c r="B88" s="2">
        <v>5050</v>
      </c>
      <c r="C88" s="2">
        <v>0.32984999999999998</v>
      </c>
      <c r="D88" s="2">
        <v>1.0891</v>
      </c>
      <c r="E88">
        <f t="shared" si="14"/>
        <v>42783.054699316657</v>
      </c>
      <c r="F88">
        <f t="shared" si="19"/>
        <v>42.783054699316658</v>
      </c>
      <c r="G88">
        <f t="shared" si="20"/>
        <v>43.051040979889272</v>
      </c>
      <c r="I88" s="2">
        <f t="shared" si="15"/>
        <v>80.941643499999984</v>
      </c>
      <c r="J88">
        <f t="shared" si="21"/>
        <v>641.81000148989881</v>
      </c>
      <c r="K88">
        <f t="shared" si="22"/>
        <v>0.34694226731400457</v>
      </c>
      <c r="L88" s="4">
        <f t="shared" si="16"/>
        <v>23.582650350333711</v>
      </c>
      <c r="M88" s="4"/>
      <c r="N88">
        <f t="shared" si="17"/>
        <v>653.10299999999995</v>
      </c>
      <c r="O88">
        <f t="shared" si="18"/>
        <v>154.01899691753997</v>
      </c>
    </row>
    <row r="89" spans="1:15" x14ac:dyDescent="0.2">
      <c r="A89" s="2">
        <v>97.581500000000005</v>
      </c>
      <c r="B89" s="2">
        <v>5100</v>
      </c>
      <c r="C89" s="2">
        <v>0.32969999999999999</v>
      </c>
      <c r="D89" s="2">
        <v>1.09185</v>
      </c>
      <c r="E89">
        <f t="shared" si="14"/>
        <v>42452.538830499994</v>
      </c>
      <c r="F89">
        <f t="shared" si="19"/>
        <v>42.452538830499996</v>
      </c>
      <c r="G89">
        <f t="shared" si="20"/>
        <v>42.718454812002641</v>
      </c>
      <c r="I89" s="2">
        <f t="shared" si="15"/>
        <v>79.528922499999993</v>
      </c>
      <c r="J89">
        <f t="shared" si="21"/>
        <v>630.60812285353529</v>
      </c>
      <c r="K89">
        <f t="shared" si="22"/>
        <v>0.34948439854769597</v>
      </c>
      <c r="L89" s="4">
        <f t="shared" si="16"/>
        <v>23.411111385281384</v>
      </c>
      <c r="M89" s="4"/>
      <c r="N89">
        <f t="shared" si="17"/>
        <v>652.80600000000004</v>
      </c>
      <c r="O89">
        <f t="shared" si="18"/>
        <v>152.8291397898</v>
      </c>
    </row>
    <row r="90" spans="1:15" x14ac:dyDescent="0.2">
      <c r="A90" s="2">
        <v>95.848600000000005</v>
      </c>
      <c r="B90" s="2">
        <v>5150</v>
      </c>
      <c r="C90" s="2">
        <v>0.33095000000000002</v>
      </c>
      <c r="D90" s="2">
        <v>1.0940700000000001</v>
      </c>
      <c r="E90">
        <f t="shared" si="14"/>
        <v>42107.45613796667</v>
      </c>
      <c r="F90">
        <f t="shared" si="19"/>
        <v>42.107456137966672</v>
      </c>
      <c r="G90">
        <f t="shared" si="20"/>
        <v>42.371210576122031</v>
      </c>
      <c r="I90" s="2">
        <f t="shared" si="15"/>
        <v>78.116608999999997</v>
      </c>
      <c r="J90">
        <f t="shared" si="21"/>
        <v>619.40947540404045</v>
      </c>
      <c r="K90">
        <f t="shared" si="22"/>
        <v>0.3536843914579722</v>
      </c>
      <c r="L90" s="4">
        <f t="shared" si="16"/>
        <v>23.133105049082765</v>
      </c>
      <c r="M90" s="4"/>
      <c r="N90">
        <f t="shared" si="17"/>
        <v>655.28099999999995</v>
      </c>
      <c r="O90">
        <f t="shared" si="18"/>
        <v>151.58684209668002</v>
      </c>
    </row>
    <row r="91" spans="1:15" x14ac:dyDescent="0.2">
      <c r="A91" s="2">
        <v>94.803299999999993</v>
      </c>
      <c r="B91" s="2">
        <v>5200</v>
      </c>
      <c r="C91" s="2">
        <v>0.33379999999999999</v>
      </c>
      <c r="D91" s="2">
        <v>1.0934600000000001</v>
      </c>
      <c r="E91">
        <f t="shared" si="14"/>
        <v>42052.595005199997</v>
      </c>
      <c r="F91">
        <f t="shared" si="19"/>
        <v>42.052595005199997</v>
      </c>
      <c r="G91">
        <f t="shared" si="20"/>
        <v>42.316005801906151</v>
      </c>
      <c r="I91" s="2">
        <f t="shared" si="15"/>
        <v>77.264689499999989</v>
      </c>
      <c r="J91">
        <f t="shared" si="21"/>
        <v>612.6543561363635</v>
      </c>
      <c r="K91">
        <f t="shared" si="22"/>
        <v>0.35719555471291559</v>
      </c>
      <c r="L91" s="4">
        <f t="shared" si="16"/>
        <v>22.90571109820797</v>
      </c>
      <c r="M91" s="4"/>
      <c r="N91">
        <f t="shared" si="17"/>
        <v>660.92399999999986</v>
      </c>
      <c r="O91">
        <f t="shared" si="18"/>
        <v>151.38934201872001</v>
      </c>
    </row>
    <row r="92" spans="1:15" x14ac:dyDescent="0.2">
      <c r="A92" s="2">
        <v>93.0976</v>
      </c>
      <c r="B92" s="2">
        <v>5250</v>
      </c>
      <c r="C92" s="2">
        <v>0.33129999999999998</v>
      </c>
      <c r="D92" s="2">
        <v>1.0880399999999999</v>
      </c>
      <c r="E92">
        <f t="shared" si="14"/>
        <v>41693.061927999996</v>
      </c>
      <c r="F92">
        <f t="shared" si="19"/>
        <v>41.693061927999999</v>
      </c>
      <c r="G92">
        <f t="shared" si="20"/>
        <v>41.954220666437315</v>
      </c>
      <c r="I92" s="2">
        <f t="shared" si="15"/>
        <v>75.874544</v>
      </c>
      <c r="J92">
        <f t="shared" si="21"/>
        <v>601.63148525252518</v>
      </c>
      <c r="K92">
        <f t="shared" si="22"/>
        <v>0.35757747957551256</v>
      </c>
      <c r="L92" s="4">
        <f t="shared" si="16"/>
        <v>22.881245741569025</v>
      </c>
      <c r="M92" s="4"/>
      <c r="N92">
        <f t="shared" si="17"/>
        <v>655.97400000000005</v>
      </c>
      <c r="O92">
        <f t="shared" si="18"/>
        <v>150.09502294079999</v>
      </c>
    </row>
    <row r="93" spans="1:15" x14ac:dyDescent="0.2">
      <c r="A93" s="2">
        <v>91.788600000000002</v>
      </c>
      <c r="B93" s="2">
        <v>5300</v>
      </c>
      <c r="C93" s="2">
        <v>0.33239999999999997</v>
      </c>
      <c r="D93" s="2">
        <v>1.0833900000000001</v>
      </c>
      <c r="E93">
        <f t="shared" si="14"/>
        <v>41498.329772600002</v>
      </c>
      <c r="F93">
        <f t="shared" si="19"/>
        <v>41.498329772600002</v>
      </c>
      <c r="G93">
        <f t="shared" si="20"/>
        <v>41.758268739648848</v>
      </c>
      <c r="I93" s="2">
        <f t="shared" si="15"/>
        <v>74.807709000000003</v>
      </c>
      <c r="J93">
        <f t="shared" si="21"/>
        <v>593.17223803030299</v>
      </c>
      <c r="K93">
        <f t="shared" si="22"/>
        <v>0.36044824169950762</v>
      </c>
      <c r="L93" s="4">
        <f t="shared" si="16"/>
        <v>22.699009830762503</v>
      </c>
      <c r="M93" s="4"/>
      <c r="N93">
        <f t="shared" si="17"/>
        <v>658.15199999999993</v>
      </c>
      <c r="O93">
        <f t="shared" si="18"/>
        <v>149.39398718136002</v>
      </c>
    </row>
    <row r="94" spans="1:15" x14ac:dyDescent="0.2">
      <c r="A94" s="2">
        <v>90.593800000000002</v>
      </c>
      <c r="B94" s="2">
        <v>5350</v>
      </c>
      <c r="C94" s="2">
        <v>0.33079999999999998</v>
      </c>
      <c r="D94" s="2">
        <v>1.0800700000000001</v>
      </c>
      <c r="E94">
        <f t="shared" si="14"/>
        <v>41344.549188433331</v>
      </c>
      <c r="F94">
        <f t="shared" si="19"/>
        <v>41.344549188433334</v>
      </c>
      <c r="G94">
        <f t="shared" si="20"/>
        <v>41.603524898251841</v>
      </c>
      <c r="I94" s="2">
        <f t="shared" si="15"/>
        <v>73.833946999999995</v>
      </c>
      <c r="J94">
        <f t="shared" si="21"/>
        <v>585.45099388888877</v>
      </c>
      <c r="K94">
        <f t="shared" si="22"/>
        <v>0.36004746193156095</v>
      </c>
      <c r="L94" s="4">
        <f t="shared" si="16"/>
        <v>22.724276788190242</v>
      </c>
      <c r="M94" s="4"/>
      <c r="N94">
        <f t="shared" si="17"/>
        <v>654.98400000000004</v>
      </c>
      <c r="O94">
        <f t="shared" si="18"/>
        <v>148.84037707835998</v>
      </c>
    </row>
    <row r="95" spans="1:15" x14ac:dyDescent="0.2">
      <c r="A95" s="2">
        <v>89.6374</v>
      </c>
      <c r="B95" s="2">
        <v>5400</v>
      </c>
      <c r="C95" s="2">
        <v>0.33879999999999999</v>
      </c>
      <c r="D95" s="2">
        <v>1.0789500000000001</v>
      </c>
      <c r="E95">
        <f t="shared" si="14"/>
        <v>41290.3926612</v>
      </c>
      <c r="F95">
        <f t="shared" si="19"/>
        <v>41.290392661200002</v>
      </c>
      <c r="G95">
        <f t="shared" si="20"/>
        <v>41.549029143106807</v>
      </c>
      <c r="I95" s="2">
        <f t="shared" si="15"/>
        <v>73.054480999999996</v>
      </c>
      <c r="J95">
        <f t="shared" si="21"/>
        <v>579.27037964646456</v>
      </c>
      <c r="K95">
        <f t="shared" si="22"/>
        <v>0.36923843580510313</v>
      </c>
      <c r="L95" s="4">
        <f t="shared" si="16"/>
        <v>22.158630815283892</v>
      </c>
      <c r="M95" s="4"/>
      <c r="N95">
        <f t="shared" si="17"/>
        <v>670.82399999999996</v>
      </c>
      <c r="O95">
        <f t="shared" si="18"/>
        <v>148.64541358032</v>
      </c>
    </row>
    <row r="96" spans="1:15" x14ac:dyDescent="0.2">
      <c r="A96" s="2">
        <v>88.925600000000003</v>
      </c>
      <c r="B96" s="2">
        <v>5450</v>
      </c>
      <c r="C96" s="2">
        <v>0.34379999999999999</v>
      </c>
      <c r="D96" s="2">
        <v>1.0792299999999999</v>
      </c>
      <c r="E96">
        <f t="shared" si="14"/>
        <v>41341.793037733325</v>
      </c>
      <c r="F96">
        <f t="shared" si="19"/>
        <v>41.341793037733325</v>
      </c>
      <c r="G96">
        <f t="shared" si="20"/>
        <v>41.600751483460243</v>
      </c>
      <c r="I96" s="2">
        <f t="shared" si="15"/>
        <v>72.474363999999994</v>
      </c>
      <c r="J96">
        <f t="shared" si="21"/>
        <v>574.67046202020185</v>
      </c>
      <c r="K96">
        <f t="shared" si="22"/>
        <v>0.37422179502179231</v>
      </c>
      <c r="L96" s="4">
        <f t="shared" si="16"/>
        <v>21.863553354346248</v>
      </c>
      <c r="M96" s="4"/>
      <c r="N96">
        <f t="shared" si="17"/>
        <v>680.72400000000016</v>
      </c>
      <c r="O96">
        <f t="shared" si="18"/>
        <v>148.83045493583998</v>
      </c>
    </row>
    <row r="97" spans="1:15" x14ac:dyDescent="0.2">
      <c r="A97" s="2">
        <v>88.647400000000005</v>
      </c>
      <c r="B97" s="2">
        <v>5500</v>
      </c>
      <c r="C97" s="2">
        <v>0.3488</v>
      </c>
      <c r="D97" s="2">
        <v>1.0836600000000001</v>
      </c>
      <c r="E97">
        <f t="shared" si="14"/>
        <v>41590.552912333333</v>
      </c>
      <c r="F97">
        <f t="shared" si="19"/>
        <v>41.59055291233333</v>
      </c>
      <c r="G97">
        <f t="shared" si="20"/>
        <v>41.851069550527299</v>
      </c>
      <c r="I97" s="2">
        <f t="shared" si="15"/>
        <v>72.247630999999998</v>
      </c>
      <c r="J97">
        <f t="shared" si="21"/>
        <v>572.87262964646447</v>
      </c>
      <c r="K97">
        <f t="shared" si="22"/>
        <v>0.37739339587729986</v>
      </c>
      <c r="L97" s="4">
        <f t="shared" si="16"/>
        <v>21.6798128191896</v>
      </c>
      <c r="M97" s="4"/>
      <c r="N97">
        <f t="shared" si="17"/>
        <v>690.62400000000002</v>
      </c>
      <c r="O97">
        <f t="shared" si="18"/>
        <v>149.7259904844</v>
      </c>
    </row>
  </sheetData>
  <mergeCells count="93">
    <mergeCell ref="L10:M10"/>
    <mergeCell ref="L5:M5"/>
    <mergeCell ref="L6:M6"/>
    <mergeCell ref="L7:M7"/>
    <mergeCell ref="L8:M8"/>
    <mergeCell ref="L9:M9"/>
    <mergeCell ref="L25:M25"/>
    <mergeCell ref="L24:M24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1:M21"/>
    <mergeCell ref="L20:M20"/>
    <mergeCell ref="L23:M23"/>
    <mergeCell ref="L22:M22"/>
    <mergeCell ref="L26:M26"/>
    <mergeCell ref="L97:M97"/>
    <mergeCell ref="L96:M96"/>
    <mergeCell ref="L95:M95"/>
    <mergeCell ref="L94:M94"/>
    <mergeCell ref="L93:M93"/>
    <mergeCell ref="L92:M92"/>
    <mergeCell ref="L91:M91"/>
    <mergeCell ref="L90:M90"/>
    <mergeCell ref="L82:M82"/>
    <mergeCell ref="L89:M89"/>
    <mergeCell ref="L64:M64"/>
    <mergeCell ref="L65:M65"/>
    <mergeCell ref="L66:M66"/>
    <mergeCell ref="L67:M67"/>
    <mergeCell ref="L68:M68"/>
    <mergeCell ref="L83:M83"/>
    <mergeCell ref="L79:M79"/>
    <mergeCell ref="L80:M80"/>
    <mergeCell ref="L81:M81"/>
    <mergeCell ref="L75:M75"/>
    <mergeCell ref="L76:M76"/>
    <mergeCell ref="L77:M77"/>
    <mergeCell ref="L78:M78"/>
    <mergeCell ref="L84:M84"/>
    <mergeCell ref="L85:M85"/>
    <mergeCell ref="L86:M86"/>
    <mergeCell ref="L87:M87"/>
    <mergeCell ref="L88:M88"/>
    <mergeCell ref="L61:M61"/>
    <mergeCell ref="L62:M62"/>
    <mergeCell ref="L63:M63"/>
    <mergeCell ref="L73:M73"/>
    <mergeCell ref="L74:M74"/>
    <mergeCell ref="L69:M69"/>
    <mergeCell ref="L70:M70"/>
    <mergeCell ref="L71:M71"/>
    <mergeCell ref="L72:M72"/>
    <mergeCell ref="L38:M38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50:M50"/>
    <mergeCell ref="L39:M39"/>
    <mergeCell ref="L40:M40"/>
    <mergeCell ref="L41:M41"/>
    <mergeCell ref="L42:M42"/>
    <mergeCell ref="L43:M43"/>
    <mergeCell ref="L44:M44"/>
    <mergeCell ref="L45:M45"/>
    <mergeCell ref="L46:M46"/>
    <mergeCell ref="L47:M47"/>
    <mergeCell ref="L48:M48"/>
    <mergeCell ref="L49:M49"/>
    <mergeCell ref="L57:M57"/>
    <mergeCell ref="L58:M58"/>
    <mergeCell ref="L59:M59"/>
    <mergeCell ref="L60:M60"/>
    <mergeCell ref="L51:M51"/>
    <mergeCell ref="L52:M52"/>
    <mergeCell ref="L53:M53"/>
    <mergeCell ref="L54:M54"/>
    <mergeCell ref="L55:M55"/>
    <mergeCell ref="L56:M5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Original 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Williams (2500733)</dc:creator>
  <cp:lastModifiedBy>Evan Williams (2500733)</cp:lastModifiedBy>
  <dcterms:created xsi:type="dcterms:W3CDTF">2026-03-10T09:24:52Z</dcterms:created>
  <dcterms:modified xsi:type="dcterms:W3CDTF">2026-03-22T18:31:28Z</dcterms:modified>
</cp:coreProperties>
</file>