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0 Contract Administration (10)/"/>
    </mc:Choice>
  </mc:AlternateContent>
  <xr:revisionPtr revIDLastSave="244" documentId="8_{75041556-94B1-4AFE-93A0-E4CC25DC7EC1}" xr6:coauthVersionLast="47" xr6:coauthVersionMax="47" xr10:uidLastSave="{F50DBA2A-20CC-4EC3-8185-F67DA266094C}"/>
  <bookViews>
    <workbookView xWindow="44880" yWindow="-120" windowWidth="29040" windowHeight="15840" xr2:uid="{E288EAEA-00BA-4D19-A2A5-A243CF8CDB7B}"/>
  </bookViews>
  <sheets>
    <sheet name="Worked Example 1" sheetId="1" r:id="rId1"/>
    <sheet name="Class Exampl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G38" i="1" s="1"/>
  <c r="G39" i="1" s="1"/>
  <c r="E47" i="1" l="1"/>
  <c r="G47" i="1" s="1"/>
  <c r="C56" i="1" s="1"/>
  <c r="G56" i="1" s="1"/>
  <c r="E45" i="1"/>
  <c r="G45" i="1" s="1"/>
  <c r="C54" i="1" l="1"/>
  <c r="G54" i="1" s="1"/>
  <c r="G59" i="1" s="1"/>
  <c r="G63" i="1" s="1"/>
  <c r="G50" i="1"/>
  <c r="G65" i="1" l="1"/>
  <c r="G66" i="1"/>
  <c r="D69" i="1" s="1"/>
  <c r="G69" i="1" s="1"/>
</calcChain>
</file>

<file path=xl/sharedStrings.xml><?xml version="1.0" encoding="utf-8"?>
<sst xmlns="http://schemas.openxmlformats.org/spreadsheetml/2006/main" count="71" uniqueCount="54">
  <si>
    <r>
      <t>*Note: Change Euros (</t>
    </r>
    <r>
      <rPr>
        <sz val="11"/>
        <color theme="1"/>
        <rFont val="Aptos Narrow"/>
        <family val="2"/>
      </rPr>
      <t>€)</t>
    </r>
    <r>
      <rPr>
        <sz val="11"/>
        <color theme="1"/>
        <rFont val="Aptos Narrow"/>
        <family val="2"/>
        <scheme val="minor"/>
      </rPr>
      <t xml:space="preserve"> for Pounds (£)</t>
    </r>
  </si>
  <si>
    <t>Q2</t>
  </si>
  <si>
    <t>Different specification but similar in character to bill item. The valuation can therefore be undertaken on a Pro-Rata basis</t>
  </si>
  <si>
    <t>This would then be classed as 'fair and reasonable'</t>
  </si>
  <si>
    <t xml:space="preserve">Step 1 </t>
  </si>
  <si>
    <t>Assuming that the O/H are 13% and the profit is 7%</t>
  </si>
  <si>
    <r>
      <t>per m</t>
    </r>
    <r>
      <rPr>
        <sz val="11"/>
        <color theme="1"/>
        <rFont val="Aptos Narrow"/>
        <family val="2"/>
      </rPr>
      <t>²</t>
    </r>
  </si>
  <si>
    <t>equals:</t>
  </si>
  <si>
    <t>Step 2</t>
  </si>
  <si>
    <t>Analyse Materials, Labour and Plant costs.</t>
  </si>
  <si>
    <t>Materials</t>
  </si>
  <si>
    <t>Labour</t>
  </si>
  <si>
    <t>Plant</t>
  </si>
  <si>
    <t>/100</t>
  </si>
  <si>
    <t>Assume hand mixed - no plant required</t>
  </si>
  <si>
    <t>% of</t>
  </si>
  <si>
    <t>Decimal</t>
  </si>
  <si>
    <t>Step 3</t>
  </si>
  <si>
    <t>x</t>
  </si>
  <si>
    <t>(15mm/12mm)</t>
  </si>
  <si>
    <t>New Net Rate:</t>
  </si>
  <si>
    <t>Step 4</t>
  </si>
  <si>
    <t>Add back overheads &amp; profit</t>
  </si>
  <si>
    <t>New Net Rate</t>
  </si>
  <si>
    <t>O/H &amp; P</t>
  </si>
  <si>
    <t>%</t>
  </si>
  <si>
    <t>Adjusted Bill Rate:</t>
  </si>
  <si>
    <r>
      <t>m</t>
    </r>
    <r>
      <rPr>
        <sz val="11"/>
        <color theme="1"/>
        <rFont val="Aptos Narrow"/>
        <family val="2"/>
      </rPr>
      <t>²  @</t>
    </r>
  </si>
  <si>
    <t>Overheads</t>
  </si>
  <si>
    <t>Profit</t>
  </si>
  <si>
    <t>detuct profit and overheads</t>
  </si>
  <si>
    <t>analyse materials, labour and plant costs</t>
  </si>
  <si>
    <t>adapt costs to suit new item</t>
  </si>
  <si>
    <t>add back profit and overheads</t>
  </si>
  <si>
    <t>Based on JCT24 SBC Variations Clause</t>
  </si>
  <si>
    <t>Based on the pro-rata 4 step method:</t>
  </si>
  <si>
    <t>Note: Gross rate is made up of:</t>
  </si>
  <si>
    <t>Adapt the net rate to suit new 15mm thickness.</t>
  </si>
  <si>
    <t>Assume the following breakdown of the 12mm net rate</t>
  </si>
  <si>
    <t>A bill of quantities contains the following item:</t>
  </si>
  <si>
    <t>Plaster; one coat Thistle board finish; steel trowel 3mm work to ceilings; one coat on and including gypsum plasterboard,</t>
  </si>
  <si>
    <t>fixing with nails; 3mm joints filled with plaster and scrim cloth. 9.50mm thick boards to ceilings over 300mm wide.</t>
  </si>
  <si>
    <t>ABD, Add 12.50mm thick boards to garage ceilings over 300mm wide</t>
  </si>
  <si>
    <t>(overheads = 10% and profit =5%)</t>
  </si>
  <si>
    <r>
      <t>m</t>
    </r>
    <r>
      <rPr>
        <sz val="11"/>
        <color rgb="FF00B0F0"/>
        <rFont val="Aptos Narrow"/>
        <family val="2"/>
      </rPr>
      <t>²</t>
    </r>
  </si>
  <si>
    <t xml:space="preserve">Price the above variation using the Pro-Rata method, making 'fair and reasonable' assumptions as appropriate. </t>
  </si>
  <si>
    <t>Q.</t>
  </si>
  <si>
    <t>A.</t>
  </si>
  <si>
    <t>BoQ rate taken from SPON's Architects 2020 PDF Moodle</t>
  </si>
  <si>
    <t>Instruction Number: 106</t>
  </si>
  <si>
    <t>JCT 16 SBC Admin Pack</t>
  </si>
  <si>
    <t>Sub-Contractor Variation Template</t>
  </si>
  <si>
    <t>Deduct the Overheads &amp; Profit included in the BoQ rate. (find the net rate)</t>
  </si>
  <si>
    <t>**based on Spons rate breakdown for Labour &amp; Materials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</si>
</sst>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6"/>
      <color rgb="FFFF0000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rgb="FF00B0F0"/>
      <name val="Aptos Narrow"/>
      <family val="2"/>
      <scheme val="minor"/>
    </font>
    <font>
      <sz val="11"/>
      <color rgb="FF00B0F0"/>
      <name val="Aptos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2" fontId="0" fillId="0" borderId="0" xfId="0" applyNumberFormat="1"/>
    <xf numFmtId="44" fontId="0" fillId="0" borderId="0" xfId="0" applyNumberFormat="1"/>
    <xf numFmtId="2" fontId="0" fillId="0" borderId="1" xfId="0" applyNumberFormat="1" applyBorder="1"/>
    <xf numFmtId="2" fontId="0" fillId="0" borderId="0" xfId="0" applyNumberFormat="1" applyAlignment="1">
      <alignment horizontal="right"/>
    </xf>
    <xf numFmtId="44" fontId="2" fillId="0" borderId="0" xfId="0" applyNumberFormat="1" applyFont="1"/>
    <xf numFmtId="1" fontId="0" fillId="0" borderId="0" xfId="0" applyNumberFormat="1"/>
    <xf numFmtId="44" fontId="0" fillId="0" borderId="1" xfId="1" applyFont="1" applyBorder="1"/>
    <xf numFmtId="0" fontId="0" fillId="0" borderId="0" xfId="0" applyAlignment="1">
      <alignment horizontal="right"/>
    </xf>
    <xf numFmtId="44" fontId="0" fillId="0" borderId="1" xfId="0" applyNumberFormat="1" applyBorder="1"/>
    <xf numFmtId="0" fontId="0" fillId="0" borderId="0" xfId="0" applyAlignment="1">
      <alignment horizontal="center"/>
    </xf>
    <xf numFmtId="44" fontId="4" fillId="0" borderId="2" xfId="0" applyNumberFormat="1" applyFont="1" applyBorder="1"/>
    <xf numFmtId="0" fontId="5" fillId="0" borderId="0" xfId="0" applyFont="1"/>
    <xf numFmtId="0" fontId="6" fillId="0" borderId="0" xfId="0" applyFont="1"/>
    <xf numFmtId="44" fontId="2" fillId="0" borderId="2" xfId="1" applyFont="1" applyBorder="1" applyAlignment="1">
      <alignment horizontal="center"/>
    </xf>
    <xf numFmtId="44" fontId="2" fillId="0" borderId="0" xfId="1" applyFont="1" applyBorder="1" applyAlignment="1">
      <alignment horizontal="center"/>
    </xf>
    <xf numFmtId="0" fontId="7" fillId="0" borderId="0" xfId="0" applyFont="1"/>
    <xf numFmtId="0" fontId="2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8</xdr:row>
      <xdr:rowOff>85725</xdr:rowOff>
    </xdr:from>
    <xdr:to>
      <xdr:col>9</xdr:col>
      <xdr:colOff>115135</xdr:colOff>
      <xdr:row>24</xdr:row>
      <xdr:rowOff>105182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A1BED73-1BB3-99BF-4F61-0561E5901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1533525"/>
          <a:ext cx="5982535" cy="2915057"/>
        </a:xfrm>
        <a:prstGeom prst="rect">
          <a:avLst/>
        </a:prstGeom>
      </xdr:spPr>
    </xdr:pic>
    <xdr:clientData/>
  </xdr:twoCellAnchor>
  <xdr:oneCellAnchor>
    <xdr:from>
      <xdr:col>13</xdr:col>
      <xdr:colOff>38100</xdr:colOff>
      <xdr:row>17</xdr:row>
      <xdr:rowOff>104774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795CEA-6A51-370E-2F90-B8D2C11605E8}"/>
            </a:ext>
          </a:extLst>
        </xdr:cNvPr>
        <xdr:cNvSpPr txBox="1"/>
      </xdr:nvSpPr>
      <xdr:spPr>
        <a:xfrm>
          <a:off x="8458200" y="318134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131006</xdr:colOff>
      <xdr:row>2</xdr:row>
      <xdr:rowOff>28379</xdr:rowOff>
    </xdr:from>
    <xdr:to>
      <xdr:col>21</xdr:col>
      <xdr:colOff>447676</xdr:colOff>
      <xdr:row>19</xdr:row>
      <xdr:rowOff>76199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75CACB-8826-22D3-D274-A0466E18E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89606" y="390329"/>
          <a:ext cx="2259770" cy="3143445"/>
        </a:xfrm>
        <a:prstGeom prst="rect">
          <a:avLst/>
        </a:prstGeom>
      </xdr:spPr>
    </xdr:pic>
    <xdr:clientData/>
  </xdr:twoCellAnchor>
  <xdr:twoCellAnchor editAs="oneCell">
    <xdr:from>
      <xdr:col>18</xdr:col>
      <xdr:colOff>161926</xdr:colOff>
      <xdr:row>20</xdr:row>
      <xdr:rowOff>57150</xdr:rowOff>
    </xdr:from>
    <xdr:to>
      <xdr:col>21</xdr:col>
      <xdr:colOff>563488</xdr:colOff>
      <xdr:row>38</xdr:row>
      <xdr:rowOff>77674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FA01289-E512-8983-4B20-0C7D95E6F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20526" y="3695700"/>
          <a:ext cx="2344662" cy="3278074"/>
        </a:xfrm>
        <a:prstGeom prst="rect">
          <a:avLst/>
        </a:prstGeom>
      </xdr:spPr>
    </xdr:pic>
    <xdr:clientData/>
  </xdr:twoCellAnchor>
  <xdr:twoCellAnchor editAs="oneCell">
    <xdr:from>
      <xdr:col>22</xdr:col>
      <xdr:colOff>209551</xdr:colOff>
      <xdr:row>8</xdr:row>
      <xdr:rowOff>47625</xdr:rowOff>
    </xdr:from>
    <xdr:to>
      <xdr:col>27</xdr:col>
      <xdr:colOff>276639</xdr:colOff>
      <xdr:row>33</xdr:row>
      <xdr:rowOff>47625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DBB0A34-3696-EF2E-7EBE-92F2F62CB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58951" y="1514475"/>
          <a:ext cx="3305588" cy="452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A57D-0AEF-40B1-89AA-01CFF606A3F1}">
  <dimension ref="A1:U70"/>
  <sheetViews>
    <sheetView tabSelected="1" workbookViewId="0">
      <selection activeCell="E29" sqref="E29"/>
    </sheetView>
  </sheetViews>
  <sheetFormatPr defaultRowHeight="14.25" x14ac:dyDescent="0.45"/>
  <cols>
    <col min="2" max="2" width="9.73046875" bestFit="1" customWidth="1"/>
    <col min="3" max="3" width="9.1328125" bestFit="1" customWidth="1"/>
    <col min="5" max="5" width="9.73046875" bestFit="1" customWidth="1"/>
    <col min="7" max="7" width="16.33203125" bestFit="1" customWidth="1"/>
  </cols>
  <sheetData>
    <row r="1" spans="1:11" x14ac:dyDescent="0.45">
      <c r="B1" s="13" t="s">
        <v>34</v>
      </c>
    </row>
    <row r="3" spans="1:11" x14ac:dyDescent="0.45">
      <c r="B3" s="13" t="s">
        <v>35</v>
      </c>
    </row>
    <row r="4" spans="1:11" x14ac:dyDescent="0.45">
      <c r="A4">
        <v>1</v>
      </c>
      <c r="B4" t="s">
        <v>30</v>
      </c>
    </row>
    <row r="5" spans="1:11" x14ac:dyDescent="0.45">
      <c r="A5">
        <v>2</v>
      </c>
      <c r="B5" t="s">
        <v>31</v>
      </c>
    </row>
    <row r="6" spans="1:11" x14ac:dyDescent="0.45">
      <c r="A6">
        <v>3</v>
      </c>
      <c r="B6" t="s">
        <v>32</v>
      </c>
    </row>
    <row r="7" spans="1:11" x14ac:dyDescent="0.45">
      <c r="A7">
        <v>4</v>
      </c>
      <c r="B7" t="s">
        <v>33</v>
      </c>
    </row>
    <row r="12" spans="1:11" x14ac:dyDescent="0.45">
      <c r="K12" s="14" t="s">
        <v>36</v>
      </c>
    </row>
    <row r="13" spans="1:11" x14ac:dyDescent="0.45">
      <c r="K13" s="14" t="s">
        <v>11</v>
      </c>
    </row>
    <row r="14" spans="1:11" x14ac:dyDescent="0.45">
      <c r="K14" s="14" t="s">
        <v>12</v>
      </c>
    </row>
    <row r="15" spans="1:11" x14ac:dyDescent="0.45">
      <c r="K15" s="14" t="s">
        <v>10</v>
      </c>
    </row>
    <row r="16" spans="1:11" x14ac:dyDescent="0.45">
      <c r="K16" s="14" t="s">
        <v>28</v>
      </c>
    </row>
    <row r="17" spans="1:21" x14ac:dyDescent="0.45">
      <c r="K17" s="14" t="s">
        <v>29</v>
      </c>
    </row>
    <row r="27" spans="1:21" x14ac:dyDescent="0.45">
      <c r="B27" t="s">
        <v>0</v>
      </c>
    </row>
    <row r="29" spans="1:21" x14ac:dyDescent="0.45">
      <c r="R29" s="1"/>
      <c r="U29" s="1"/>
    </row>
    <row r="30" spans="1:21" x14ac:dyDescent="0.45">
      <c r="A30" t="s">
        <v>1</v>
      </c>
      <c r="B30" t="s">
        <v>2</v>
      </c>
    </row>
    <row r="31" spans="1:21" x14ac:dyDescent="0.45">
      <c r="B31" t="s">
        <v>3</v>
      </c>
    </row>
    <row r="34" spans="1:10" x14ac:dyDescent="0.45">
      <c r="A34" t="s">
        <v>4</v>
      </c>
      <c r="B34" t="s">
        <v>52</v>
      </c>
    </row>
    <row r="36" spans="1:10" x14ac:dyDescent="0.45">
      <c r="B36" t="s">
        <v>5</v>
      </c>
    </row>
    <row r="37" spans="1:10" x14ac:dyDescent="0.45">
      <c r="G37" s="1">
        <v>18</v>
      </c>
      <c r="H37" t="s">
        <v>6</v>
      </c>
    </row>
    <row r="38" spans="1:10" x14ac:dyDescent="0.45">
      <c r="B38" s="2">
        <v>100</v>
      </c>
      <c r="C38" s="2">
        <v>20</v>
      </c>
      <c r="D38" s="5" t="s">
        <v>7</v>
      </c>
      <c r="E38" s="2">
        <f>SUM(B38+C38)</f>
        <v>120</v>
      </c>
      <c r="F38" t="s">
        <v>13</v>
      </c>
      <c r="G38" s="4">
        <f>SUM(E38/100)</f>
        <v>1.2</v>
      </c>
      <c r="H38" t="s">
        <v>16</v>
      </c>
    </row>
    <row r="39" spans="1:10" x14ac:dyDescent="0.45">
      <c r="G39" s="6">
        <f>SUM(G37)/G38</f>
        <v>15</v>
      </c>
      <c r="H39" t="s">
        <v>6</v>
      </c>
    </row>
    <row r="41" spans="1:10" x14ac:dyDescent="0.45">
      <c r="A41" t="s">
        <v>8</v>
      </c>
      <c r="B41" t="s">
        <v>9</v>
      </c>
    </row>
    <row r="43" spans="1:10" x14ac:dyDescent="0.45">
      <c r="B43" t="s">
        <v>38</v>
      </c>
    </row>
    <row r="45" spans="1:10" x14ac:dyDescent="0.45">
      <c r="B45" t="s">
        <v>10</v>
      </c>
      <c r="C45" s="7">
        <v>20</v>
      </c>
      <c r="D45" t="s">
        <v>15</v>
      </c>
      <c r="E45" s="3">
        <f>SUM(G39)</f>
        <v>15</v>
      </c>
      <c r="G45" s="1">
        <f>SUM(E45/100)*C45</f>
        <v>3</v>
      </c>
      <c r="H45" t="s">
        <v>6</v>
      </c>
      <c r="J45" t="s">
        <v>53</v>
      </c>
    </row>
    <row r="46" spans="1:10" x14ac:dyDescent="0.45">
      <c r="C46" s="7"/>
    </row>
    <row r="47" spans="1:10" x14ac:dyDescent="0.45">
      <c r="B47" t="s">
        <v>11</v>
      </c>
      <c r="C47" s="7">
        <v>80</v>
      </c>
      <c r="D47" t="s">
        <v>15</v>
      </c>
      <c r="E47" s="3">
        <f>SUM(G39)</f>
        <v>15</v>
      </c>
      <c r="G47" s="3">
        <f>SUM(E47/100)*C47</f>
        <v>12</v>
      </c>
      <c r="H47" t="s">
        <v>6</v>
      </c>
      <c r="J47" t="s">
        <v>53</v>
      </c>
    </row>
    <row r="49" spans="1:8" x14ac:dyDescent="0.45">
      <c r="B49" t="s">
        <v>12</v>
      </c>
      <c r="C49" t="s">
        <v>14</v>
      </c>
      <c r="G49" s="8">
        <v>0</v>
      </c>
    </row>
    <row r="50" spans="1:8" x14ac:dyDescent="0.45">
      <c r="G50" s="6">
        <f>SUM(G45:G49)</f>
        <v>15</v>
      </c>
      <c r="H50" t="s">
        <v>6</v>
      </c>
    </row>
    <row r="52" spans="1:8" x14ac:dyDescent="0.45">
      <c r="A52" t="s">
        <v>17</v>
      </c>
      <c r="B52" t="s">
        <v>37</v>
      </c>
    </row>
    <row r="54" spans="1:8" x14ac:dyDescent="0.45">
      <c r="B54" t="s">
        <v>10</v>
      </c>
      <c r="C54" s="3">
        <f>SUM(G45)</f>
        <v>3</v>
      </c>
      <c r="D54" t="s">
        <v>18</v>
      </c>
      <c r="E54" t="s">
        <v>19</v>
      </c>
      <c r="G54" s="3">
        <f>SUM(C54)*(15/12)</f>
        <v>3.75</v>
      </c>
    </row>
    <row r="56" spans="1:8" x14ac:dyDescent="0.45">
      <c r="B56" t="s">
        <v>11</v>
      </c>
      <c r="C56" s="3">
        <f>SUM(G47)</f>
        <v>12</v>
      </c>
      <c r="D56" t="s">
        <v>18</v>
      </c>
      <c r="E56" t="s">
        <v>19</v>
      </c>
      <c r="G56" s="3">
        <f>SUM(C56)*(15/12)</f>
        <v>15</v>
      </c>
    </row>
    <row r="58" spans="1:8" x14ac:dyDescent="0.45">
      <c r="B58" t="s">
        <v>12</v>
      </c>
      <c r="G58" s="8">
        <v>0</v>
      </c>
    </row>
    <row r="59" spans="1:8" x14ac:dyDescent="0.45">
      <c r="F59" s="9" t="s">
        <v>20</v>
      </c>
      <c r="G59" s="6">
        <f>SUM(G54:G58)</f>
        <v>18.75</v>
      </c>
      <c r="H59" t="s">
        <v>6</v>
      </c>
    </row>
    <row r="61" spans="1:8" x14ac:dyDescent="0.45">
      <c r="A61" t="s">
        <v>21</v>
      </c>
      <c r="B61" t="s">
        <v>22</v>
      </c>
    </row>
    <row r="63" spans="1:8" x14ac:dyDescent="0.45">
      <c r="B63" t="s">
        <v>23</v>
      </c>
      <c r="G63" s="3">
        <f>SUM(G59)</f>
        <v>18.75</v>
      </c>
    </row>
    <row r="65" spans="2:8" x14ac:dyDescent="0.45">
      <c r="B65" t="s">
        <v>24</v>
      </c>
      <c r="C65">
        <v>20</v>
      </c>
      <c r="D65" t="s">
        <v>25</v>
      </c>
      <c r="G65" s="10">
        <f>SUM(G63/100)*C65</f>
        <v>3.75</v>
      </c>
    </row>
    <row r="66" spans="2:8" x14ac:dyDescent="0.45">
      <c r="F66" s="9" t="s">
        <v>26</v>
      </c>
      <c r="G66" s="6">
        <f>SUM(G63:G65)</f>
        <v>22.5</v>
      </c>
      <c r="H66" t="s">
        <v>6</v>
      </c>
    </row>
    <row r="69" spans="2:8" ht="21.4" thickBot="1" x14ac:dyDescent="0.7">
      <c r="B69">
        <v>200</v>
      </c>
      <c r="C69" s="11" t="s">
        <v>27</v>
      </c>
      <c r="D69" s="3">
        <f>SUM(G66)</f>
        <v>22.5</v>
      </c>
      <c r="G69" s="12">
        <f>SUM(B69)*D69</f>
        <v>4500</v>
      </c>
    </row>
    <row r="70" spans="2:8" ht="14.65" thickTop="1" x14ac:dyDescent="0.4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4C03F-B03B-4DB2-833C-08127208244D}">
  <dimension ref="A1:X19"/>
  <sheetViews>
    <sheetView workbookViewId="0">
      <selection activeCell="G25" sqref="G25"/>
    </sheetView>
  </sheetViews>
  <sheetFormatPr defaultRowHeight="14.25" x14ac:dyDescent="0.45"/>
  <sheetData>
    <row r="1" spans="1:24" x14ac:dyDescent="0.45">
      <c r="S1" t="s">
        <v>50</v>
      </c>
    </row>
    <row r="2" spans="1:24" x14ac:dyDescent="0.45">
      <c r="A2" t="s">
        <v>46</v>
      </c>
    </row>
    <row r="3" spans="1:24" x14ac:dyDescent="0.45">
      <c r="A3" t="s">
        <v>39</v>
      </c>
    </row>
    <row r="5" spans="1:24" x14ac:dyDescent="0.45">
      <c r="B5" s="18" t="s">
        <v>40</v>
      </c>
      <c r="M5" s="1"/>
      <c r="N5" s="16">
        <v>20.89</v>
      </c>
    </row>
    <row r="6" spans="1:24" ht="14.65" thickBot="1" x14ac:dyDescent="0.5">
      <c r="B6" s="18" t="s">
        <v>41</v>
      </c>
      <c r="N6" s="15"/>
      <c r="O6" t="s">
        <v>6</v>
      </c>
    </row>
    <row r="7" spans="1:24" ht="14.65" thickTop="1" x14ac:dyDescent="0.45">
      <c r="B7" t="s">
        <v>48</v>
      </c>
      <c r="X7" t="s">
        <v>51</v>
      </c>
    </row>
    <row r="9" spans="1:24" x14ac:dyDescent="0.45">
      <c r="A9" s="17" t="s">
        <v>49</v>
      </c>
    </row>
    <row r="11" spans="1:24" x14ac:dyDescent="0.45">
      <c r="B11" s="17" t="s">
        <v>42</v>
      </c>
      <c r="N11" s="17">
        <v>52</v>
      </c>
      <c r="O11" s="17" t="s">
        <v>44</v>
      </c>
    </row>
    <row r="15" spans="1:24" x14ac:dyDescent="0.45">
      <c r="B15" s="18" t="s">
        <v>45</v>
      </c>
    </row>
    <row r="16" spans="1:24" x14ac:dyDescent="0.45">
      <c r="B16" t="s">
        <v>43</v>
      </c>
    </row>
    <row r="19" spans="1:1" x14ac:dyDescent="0.45">
      <c r="A19" t="s">
        <v>47</v>
      </c>
    </row>
  </sheetData>
  <mergeCells count="1">
    <mergeCell ref="N5:N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Worked Example 1</vt:lpstr>
      <vt:lpstr>Class Example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2024-10-03T09:52:26Z</dcterms:created>
  <dcterms:modified xsi:type="dcterms:W3CDTF">2024-10-03T14:08:38Z</dcterms:modified>
</cp:coreProperties>
</file>