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AW Business\ABF\UoW TRINITY SAINT DAVID TSD\3. FINANCIAL REPORTING\ii. Delivery 2019-20\5. TEACHING MATERIAL - AMW\15. Group Financial Statements\"/>
    </mc:Choice>
  </mc:AlternateContent>
  <xr:revisionPtr revIDLastSave="0" documentId="13_ncr:1_{40D2B259-C92D-405B-AE93-ADA5CA269F3F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91" i="1" l="1"/>
  <c r="D38" i="1"/>
  <c r="D40" i="1" s="1"/>
  <c r="C24" i="1"/>
  <c r="D11" i="1"/>
  <c r="C111" i="1"/>
  <c r="C97" i="1"/>
  <c r="C89" i="1"/>
  <c r="D67" i="1"/>
  <c r="C67" i="1"/>
  <c r="D47" i="1" l="1"/>
  <c r="C17" i="1" l="1"/>
  <c r="D26" i="1" s="1"/>
  <c r="D28" i="1" l="1"/>
  <c r="D32" i="1"/>
</calcChain>
</file>

<file path=xl/sharedStrings.xml><?xml version="1.0" encoding="utf-8"?>
<sst xmlns="http://schemas.openxmlformats.org/spreadsheetml/2006/main" count="103" uniqueCount="99">
  <si>
    <t>Intangible Fixed Assets:</t>
  </si>
  <si>
    <t>Consolidated Balance Sheet at 31 March 2019</t>
  </si>
  <si>
    <t>Current Assets</t>
  </si>
  <si>
    <t>Net Current Assets</t>
  </si>
  <si>
    <t>Creditors &gt; 1 year</t>
  </si>
  <si>
    <t>Total Assets less Current Liabilities</t>
  </si>
  <si>
    <t>Share Capital</t>
  </si>
  <si>
    <t>Capital and Reserves:</t>
  </si>
  <si>
    <t>Minority Interest</t>
  </si>
  <si>
    <t>Profit &amp; Loss Reserve</t>
  </si>
  <si>
    <t>WORKINGS.</t>
  </si>
  <si>
    <t>W1 Group Structure.</t>
  </si>
  <si>
    <t>31-03-2019</t>
  </si>
  <si>
    <t>P&amp;L Account</t>
  </si>
  <si>
    <t>(Figs in £M)</t>
  </si>
  <si>
    <t>Cr Stock B/S</t>
  </si>
  <si>
    <t>Dr Group P&amp;L a/c</t>
  </si>
  <si>
    <t>CONSOLIDATION SCHEDULES</t>
  </si>
  <si>
    <t>1. Goodwill</t>
  </si>
  <si>
    <t>Cost of Investment</t>
  </si>
  <si>
    <t>less: share of Net Assets acquired</t>
  </si>
  <si>
    <t>less: amortised to date</t>
  </si>
  <si>
    <t>Intangible Asset</t>
  </si>
  <si>
    <t>2. Minority Interest</t>
  </si>
  <si>
    <t>3. Consolidated P&amp;L Reserve</t>
  </si>
  <si>
    <t>Less Unrealised Profit on Stock</t>
  </si>
  <si>
    <t>Less Goodwill amortised to date</t>
  </si>
  <si>
    <t>Tax</t>
  </si>
  <si>
    <t xml:space="preserve">Stock </t>
  </si>
  <si>
    <t>Creditors &lt; 1 year</t>
  </si>
  <si>
    <t>Addn. Depreciation</t>
  </si>
  <si>
    <t>[Value on acquisition]</t>
  </si>
  <si>
    <t>[Carrying value of the Goodwill in Consolidated B/S]</t>
  </si>
  <si>
    <t>W2 Net assets of She Ltd (100%)</t>
  </si>
  <si>
    <t>(million shares)</t>
  </si>
  <si>
    <t>Share premium</t>
  </si>
  <si>
    <t>FV adjustments:</t>
  </si>
  <si>
    <t>Land - surplus FV increase</t>
  </si>
  <si>
    <t>Plant - surplus</t>
  </si>
  <si>
    <t>60</t>
  </si>
  <si>
    <t>Dr Creditors</t>
  </si>
  <si>
    <t>Cr Debtors</t>
  </si>
  <si>
    <t>W3 Unrealised Proft on Stock (S to H)</t>
  </si>
  <si>
    <t>less minority interest</t>
  </si>
  <si>
    <t>[60,500 + 240]</t>
  </si>
  <si>
    <t>Less Group share of Addn. Depreciation</t>
  </si>
  <si>
    <t>Land &amp; Buildings</t>
  </si>
  <si>
    <t>Plant &amp; Equipment</t>
  </si>
  <si>
    <t>Tangible Fixed Assets:</t>
  </si>
  <si>
    <t>Debtors</t>
  </si>
  <si>
    <t xml:space="preserve">Cash at Bank </t>
  </si>
  <si>
    <t>Bank overdraft</t>
  </si>
  <si>
    <t>Creditors</t>
  </si>
  <si>
    <t>Dividends</t>
  </si>
  <si>
    <t>[2,330 + 890]</t>
  </si>
  <si>
    <t xml:space="preserve">10% Debenture </t>
  </si>
  <si>
    <t>[7,240 + 2,490]</t>
  </si>
  <si>
    <t>Ordinary Share Capital</t>
  </si>
  <si>
    <t>Revaluation Reserve</t>
  </si>
  <si>
    <t>W4 Current Accounts</t>
  </si>
  <si>
    <t>Q4 MODEL ANSWER - Henry Ltd and Scott Ltd</t>
  </si>
  <si>
    <t>Henry Ltd</t>
  </si>
  <si>
    <t>Henry Ltd P&amp;L Reserve</t>
  </si>
  <si>
    <t>Scott Ltd</t>
  </si>
  <si>
    <t>Plus share of Scott's post-acqn profits</t>
  </si>
  <si>
    <t>01-04-2016</t>
  </si>
  <si>
    <t>B/Sheet date</t>
  </si>
  <si>
    <t>Acquisition</t>
  </si>
  <si>
    <t>Goods from Scott to Henry.</t>
  </si>
  <si>
    <t>90</t>
  </si>
  <si>
    <t>150</t>
  </si>
  <si>
    <t>[60% x 16,200]</t>
  </si>
  <si>
    <t>[4,000 x 1/4 x 3 years]</t>
  </si>
  <si>
    <t>[Unrealised profit]</t>
  </si>
  <si>
    <r>
      <t xml:space="preserve">[3/4  Goodwill has an estimated life of </t>
    </r>
    <r>
      <rPr>
        <sz val="11"/>
        <color rgb="FFFF0000"/>
        <rFont val="Calibri"/>
        <family val="2"/>
        <scheme val="minor"/>
      </rPr>
      <t>4 years</t>
    </r>
    <r>
      <rPr>
        <sz val="11"/>
        <color theme="1" tint="4.9989318521683403E-2"/>
        <rFont val="Calibri"/>
        <family val="2"/>
        <scheme val="minor"/>
      </rPr>
      <t>]</t>
    </r>
  </si>
  <si>
    <t>40% x 23,360</t>
  </si>
  <si>
    <t>[60% x (12,460 - 4,100)]</t>
  </si>
  <si>
    <t>[60% x 3,000]</t>
  </si>
  <si>
    <t>[45,000 + 10,000 + 3,900]</t>
  </si>
  <si>
    <t>[16,320 + 8,330 + 1,000]</t>
  </si>
  <si>
    <t>[8,250 + 4,350 - 150]</t>
  </si>
  <si>
    <t>[9,660 + 2,650 - 125]</t>
  </si>
  <si>
    <t>[4,600 + 2,440 - 125]</t>
  </si>
  <si>
    <t>[600 + 400 - 240]</t>
  </si>
  <si>
    <t>[60% x (3,900 - 2,100)]</t>
  </si>
  <si>
    <t>[6.4 - 2.5 = 3.9]</t>
  </si>
  <si>
    <t>Goodwill from CS1</t>
  </si>
  <si>
    <t>Unrealised Profit</t>
  </si>
  <si>
    <t>B/Sheet</t>
  </si>
  <si>
    <t>B/S.  Less 60% of S's</t>
  </si>
  <si>
    <t>B/S and W1 FV adj</t>
  </si>
  <si>
    <t>B/S and W1 FV adj Surplus less Depn</t>
  </si>
  <si>
    <t>From CS2</t>
  </si>
  <si>
    <t>Henry B/S</t>
  </si>
  <si>
    <t>From CS3</t>
  </si>
  <si>
    <t>Increase in Land Surplus W2</t>
  </si>
  <si>
    <t>UNP = 25/125 x 750,000 = 150</t>
  </si>
  <si>
    <t>B/S and Q(iv) Current accounts</t>
  </si>
  <si>
    <t>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</si>
</sst>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#,##0_ ;[Red]\-#,##0\ "/>
    <numFmt numFmtId="166" formatCode="#,##0.00_ ;[Red]\-#,##0.00\ "/>
  </numFmts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93">
    <xf numFmtId="0" fontId="0" fillId="0" borderId="0" xfId="0"/>
    <xf numFmtId="4" fontId="0" fillId="0" borderId="0" xfId="0" applyNumberFormat="1"/>
    <xf numFmtId="4" fontId="0" fillId="0" borderId="0" xfId="0" applyNumberFormat="1" applyFill="1" applyBorder="1"/>
    <xf numFmtId="4" fontId="0" fillId="0" borderId="2" xfId="0" applyNumberFormat="1" applyFill="1" applyBorder="1"/>
    <xf numFmtId="49" fontId="0" fillId="0" borderId="0" xfId="0" applyNumberFormat="1" applyFill="1" applyAlignment="1">
      <alignment horizontal="center"/>
    </xf>
    <xf numFmtId="0" fontId="0" fillId="0" borderId="0" xfId="0" applyFill="1"/>
    <xf numFmtId="0" fontId="1" fillId="0" borderId="0" xfId="0" applyFont="1" applyFill="1"/>
    <xf numFmtId="4" fontId="0" fillId="0" borderId="0" xfId="0" applyNumberFormat="1" applyFill="1"/>
    <xf numFmtId="4" fontId="0" fillId="0" borderId="6" xfId="0" applyNumberFormat="1" applyFill="1" applyBorder="1"/>
    <xf numFmtId="0" fontId="1" fillId="0" borderId="5" xfId="0" applyFont="1" applyFill="1" applyBorder="1"/>
    <xf numFmtId="0" fontId="0" fillId="0" borderId="5" xfId="0" applyFill="1" applyBorder="1"/>
    <xf numFmtId="0" fontId="0" fillId="0" borderId="7" xfId="0" applyFill="1" applyBorder="1"/>
    <xf numFmtId="0" fontId="6" fillId="0" borderId="0" xfId="0" applyFont="1" applyFill="1"/>
    <xf numFmtId="0" fontId="0" fillId="0" borderId="0" xfId="0" applyFill="1" applyAlignment="1">
      <alignment horizontal="right"/>
    </xf>
    <xf numFmtId="49" fontId="0" fillId="0" borderId="0" xfId="0" quotePrefix="1" applyNumberFormat="1" applyFill="1" applyAlignment="1">
      <alignment horizontal="center"/>
    </xf>
    <xf numFmtId="4" fontId="0" fillId="0" borderId="0" xfId="0" applyNumberFormat="1" applyFill="1" applyAlignment="1">
      <alignment horizontal="right"/>
    </xf>
    <xf numFmtId="49" fontId="0" fillId="0" borderId="0" xfId="0" applyNumberFormat="1" applyFill="1" applyBorder="1" applyAlignment="1">
      <alignment horizontal="center"/>
    </xf>
    <xf numFmtId="49" fontId="0" fillId="0" borderId="0" xfId="0" applyNumberFormat="1" applyFill="1" applyAlignment="1">
      <alignment horizontal="left"/>
    </xf>
    <xf numFmtId="0" fontId="0" fillId="0" borderId="0" xfId="0" quotePrefix="1" applyFill="1" applyAlignment="1">
      <alignment horizontal="right"/>
    </xf>
    <xf numFmtId="49" fontId="0" fillId="0" borderId="0" xfId="0" quotePrefix="1" applyNumberFormat="1" applyFill="1" applyAlignment="1">
      <alignment horizontal="left"/>
    </xf>
    <xf numFmtId="0" fontId="5" fillId="0" borderId="0" xfId="0" applyFont="1" applyFill="1" applyAlignment="1">
      <alignment horizontal="left"/>
    </xf>
    <xf numFmtId="0" fontId="9" fillId="0" borderId="0" xfId="0" applyFont="1" applyFill="1"/>
    <xf numFmtId="0" fontId="9" fillId="0" borderId="0" xfId="0" applyFont="1" applyFill="1" applyAlignment="1">
      <alignment horizontal="right"/>
    </xf>
    <xf numFmtId="0" fontId="11" fillId="0" borderId="0" xfId="0" applyFont="1" applyFill="1"/>
    <xf numFmtId="0" fontId="0" fillId="0" borderId="0" xfId="0" applyFont="1" applyFill="1"/>
    <xf numFmtId="0" fontId="4" fillId="0" borderId="0" xfId="0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165" fontId="9" fillId="0" borderId="0" xfId="0" applyNumberFormat="1" applyFont="1" applyFill="1" applyAlignment="1">
      <alignment horizontal="center"/>
    </xf>
    <xf numFmtId="4" fontId="6" fillId="0" borderId="0" xfId="0" quotePrefix="1" applyNumberFormat="1" applyFont="1" applyFill="1" applyAlignment="1">
      <alignment horizontal="center"/>
    </xf>
    <xf numFmtId="0" fontId="0" fillId="0" borderId="0" xfId="0" applyFont="1" applyFill="1" applyAlignment="1">
      <alignment horizontal="right"/>
    </xf>
    <xf numFmtId="4" fontId="0" fillId="0" borderId="0" xfId="0" quotePrefix="1" applyNumberFormat="1" applyFill="1"/>
    <xf numFmtId="4" fontId="2" fillId="0" borderId="0" xfId="0" applyNumberFormat="1" applyFont="1" applyFill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4" fontId="1" fillId="0" borderId="1" xfId="0" applyNumberFormat="1" applyFont="1" applyFill="1" applyBorder="1" applyAlignment="1">
      <alignment horizontal="left" vertical="center"/>
    </xf>
    <xf numFmtId="4" fontId="1" fillId="0" borderId="10" xfId="0" applyNumberFormat="1" applyFont="1" applyFill="1" applyBorder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3" fontId="0" fillId="0" borderId="2" xfId="0" quotePrefix="1" applyNumberFormat="1" applyFill="1" applyBorder="1" applyAlignment="1">
      <alignment horizontal="center"/>
    </xf>
    <xf numFmtId="164" fontId="0" fillId="0" borderId="0" xfId="0" quotePrefix="1" applyNumberFormat="1" applyFill="1"/>
    <xf numFmtId="3" fontId="0" fillId="0" borderId="0" xfId="0" applyNumberFormat="1" applyFill="1" applyAlignment="1">
      <alignment horizontal="center"/>
    </xf>
    <xf numFmtId="0" fontId="0" fillId="0" borderId="0" xfId="0" applyFont="1" applyFill="1" applyAlignment="1">
      <alignment horizontal="left"/>
    </xf>
    <xf numFmtId="0" fontId="0" fillId="0" borderId="5" xfId="0" applyFont="1" applyFill="1" applyBorder="1"/>
    <xf numFmtId="0" fontId="0" fillId="0" borderId="0" xfId="0" applyFont="1" applyFill="1" applyAlignment="1">
      <alignment horizontal="center"/>
    </xf>
    <xf numFmtId="166" fontId="0" fillId="0" borderId="0" xfId="0" applyNumberFormat="1" applyFill="1" applyAlignment="1">
      <alignment horizontal="center"/>
    </xf>
    <xf numFmtId="166" fontId="0" fillId="0" borderId="0" xfId="0" quotePrefix="1" applyNumberFormat="1" applyFill="1" applyAlignment="1">
      <alignment horizontal="center"/>
    </xf>
    <xf numFmtId="4" fontId="0" fillId="0" borderId="0" xfId="0" applyNumberFormat="1" applyFill="1" applyAlignment="1">
      <alignment horizontal="center"/>
    </xf>
    <xf numFmtId="165" fontId="0" fillId="0" borderId="0" xfId="0" applyNumberFormat="1" applyFill="1" applyAlignment="1">
      <alignment horizontal="center"/>
    </xf>
    <xf numFmtId="165" fontId="0" fillId="0" borderId="0" xfId="0" quotePrefix="1" applyNumberFormat="1" applyFill="1" applyAlignment="1">
      <alignment horizontal="center"/>
    </xf>
    <xf numFmtId="165" fontId="1" fillId="0" borderId="3" xfId="0" applyNumberFormat="1" applyFont="1" applyFill="1" applyBorder="1" applyAlignment="1">
      <alignment horizontal="center"/>
    </xf>
    <xf numFmtId="49" fontId="11" fillId="0" borderId="0" xfId="0" applyNumberFormat="1" applyFont="1" applyFill="1" applyAlignment="1">
      <alignment horizontal="center"/>
    </xf>
    <xf numFmtId="0" fontId="11" fillId="0" borderId="0" xfId="0" applyFont="1"/>
    <xf numFmtId="165" fontId="0" fillId="0" borderId="1" xfId="0" applyNumberFormat="1" applyFill="1" applyBorder="1" applyAlignment="1">
      <alignment horizontal="center"/>
    </xf>
    <xf numFmtId="165" fontId="1" fillId="0" borderId="4" xfId="0" applyNumberFormat="1" applyFont="1" applyFill="1" applyBorder="1" applyAlignment="1">
      <alignment horizontal="center"/>
    </xf>
    <xf numFmtId="165" fontId="0" fillId="0" borderId="4" xfId="0" applyNumberForma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3" fontId="0" fillId="0" borderId="0" xfId="0" applyNumberFormat="1" applyFill="1" applyBorder="1"/>
    <xf numFmtId="3" fontId="0" fillId="0" borderId="6" xfId="0" applyNumberFormat="1" applyFill="1" applyBorder="1"/>
    <xf numFmtId="3" fontId="0" fillId="0" borderId="10" xfId="0" applyNumberFormat="1" applyFill="1" applyBorder="1"/>
    <xf numFmtId="0" fontId="3" fillId="0" borderId="5" xfId="0" applyFont="1" applyFill="1" applyBorder="1" applyAlignment="1">
      <alignment horizontal="left" vertical="center"/>
    </xf>
    <xf numFmtId="4" fontId="1" fillId="0" borderId="0" xfId="0" applyNumberFormat="1" applyFont="1" applyFill="1" applyBorder="1" applyAlignment="1">
      <alignment horizontal="left" vertical="center"/>
    </xf>
    <xf numFmtId="4" fontId="1" fillId="0" borderId="6" xfId="0" applyNumberFormat="1" applyFont="1" applyFill="1" applyBorder="1" applyAlignment="1">
      <alignment horizontal="left" vertical="center"/>
    </xf>
    <xf numFmtId="165" fontId="0" fillId="0" borderId="6" xfId="0" quotePrefix="1" applyNumberFormat="1" applyFill="1" applyBorder="1" applyAlignment="1">
      <alignment horizontal="center"/>
    </xf>
    <xf numFmtId="165" fontId="0" fillId="0" borderId="8" xfId="0" quotePrefix="1" applyNumberFormat="1" applyFill="1" applyBorder="1" applyAlignment="1">
      <alignment horizontal="center"/>
    </xf>
    <xf numFmtId="165" fontId="0" fillId="0" borderId="0" xfId="0" quotePrefix="1" applyNumberFormat="1" applyFill="1" applyBorder="1" applyAlignment="1">
      <alignment horizontal="center"/>
    </xf>
    <xf numFmtId="165" fontId="0" fillId="0" borderId="1" xfId="0" quotePrefix="1" applyNumberFormat="1" applyFill="1" applyBorder="1" applyAlignment="1">
      <alignment horizontal="center"/>
    </xf>
    <xf numFmtId="165" fontId="1" fillId="0" borderId="11" xfId="0" quotePrefix="1" applyNumberFormat="1" applyFont="1" applyFill="1" applyBorder="1" applyAlignment="1">
      <alignment horizontal="center"/>
    </xf>
    <xf numFmtId="3" fontId="0" fillId="0" borderId="6" xfId="0" applyNumberFormat="1" applyFill="1" applyBorder="1" applyAlignment="1">
      <alignment horizontal="center"/>
    </xf>
    <xf numFmtId="3" fontId="0" fillId="0" borderId="10" xfId="0" applyNumberFormat="1" applyFill="1" applyBorder="1" applyAlignment="1">
      <alignment horizontal="center"/>
    </xf>
    <xf numFmtId="3" fontId="1" fillId="0" borderId="11" xfId="0" applyNumberFormat="1" applyFont="1" applyFill="1" applyBorder="1" applyAlignment="1">
      <alignment horizontal="center"/>
    </xf>
    <xf numFmtId="4" fontId="11" fillId="0" borderId="0" xfId="0" applyNumberFormat="1" applyFont="1"/>
    <xf numFmtId="49" fontId="0" fillId="0" borderId="0" xfId="0" applyNumberFormat="1" applyFont="1" applyFill="1" applyAlignment="1">
      <alignment horizontal="center"/>
    </xf>
    <xf numFmtId="49" fontId="0" fillId="0" borderId="0" xfId="0" quotePrefix="1" applyNumberFormat="1" applyFont="1" applyFill="1" applyAlignment="1">
      <alignment horizontal="left"/>
    </xf>
    <xf numFmtId="0" fontId="0" fillId="0" borderId="0" xfId="0" quotePrefix="1" applyFont="1" applyFill="1"/>
    <xf numFmtId="0" fontId="0" fillId="0" borderId="0" xfId="0" applyFill="1" applyAlignment="1">
      <alignment wrapText="1"/>
    </xf>
    <xf numFmtId="0" fontId="0" fillId="0" borderId="5" xfId="0" applyFill="1" applyBorder="1" applyAlignment="1">
      <alignment horizontal="right" vertical="center"/>
    </xf>
    <xf numFmtId="0" fontId="0" fillId="0" borderId="0" xfId="0" applyFill="1" applyAlignment="1">
      <alignment vertical="center"/>
    </xf>
    <xf numFmtId="165" fontId="0" fillId="0" borderId="6" xfId="0" quotePrefix="1" applyNumberFormat="1" applyFill="1" applyBorder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Fill="1" applyAlignment="1">
      <alignment vertical="center" wrapText="1"/>
    </xf>
    <xf numFmtId="0" fontId="1" fillId="0" borderId="5" xfId="0" applyFont="1" applyFill="1" applyBorder="1" applyAlignment="1">
      <alignment vertical="center"/>
    </xf>
    <xf numFmtId="3" fontId="0" fillId="0" borderId="0" xfId="0" applyNumberFormat="1" applyFill="1" applyBorder="1" applyAlignment="1">
      <alignment vertical="center"/>
    </xf>
    <xf numFmtId="165" fontId="0" fillId="0" borderId="10" xfId="0" quotePrefix="1" applyNumberFormat="1" applyFill="1" applyBorder="1" applyAlignment="1">
      <alignment horizontal="center" vertical="center"/>
    </xf>
    <xf numFmtId="0" fontId="0" fillId="0" borderId="5" xfId="0" applyFill="1" applyBorder="1" applyAlignment="1">
      <alignment vertical="center"/>
    </xf>
    <xf numFmtId="3" fontId="0" fillId="0" borderId="6" xfId="0" applyNumberFormat="1" applyFill="1" applyBorder="1" applyAlignment="1">
      <alignment vertical="center"/>
    </xf>
    <xf numFmtId="165" fontId="0" fillId="0" borderId="0" xfId="0" quotePrefix="1" applyNumberFormat="1" applyFill="1" applyAlignment="1">
      <alignment horizontal="center" vertical="center"/>
    </xf>
    <xf numFmtId="0" fontId="0" fillId="0" borderId="5" xfId="0" applyFont="1" applyFill="1" applyBorder="1" applyAlignment="1">
      <alignment vertical="center"/>
    </xf>
    <xf numFmtId="165" fontId="0" fillId="0" borderId="0" xfId="0" quotePrefix="1" applyNumberFormat="1" applyFill="1" applyBorder="1" applyAlignment="1">
      <alignment horizontal="center" vertical="center"/>
    </xf>
    <xf numFmtId="165" fontId="0" fillId="0" borderId="1" xfId="0" quotePrefix="1" applyNumberFormat="1" applyFill="1" applyBorder="1" applyAlignment="1">
      <alignment horizontal="center" vertical="center"/>
    </xf>
    <xf numFmtId="4" fontId="0" fillId="0" borderId="0" xfId="0" applyNumberFormat="1" applyFill="1" applyBorder="1" applyAlignment="1">
      <alignment vertical="center"/>
    </xf>
    <xf numFmtId="3" fontId="0" fillId="0" borderId="6" xfId="0" applyNumberForma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4" fontId="0" fillId="0" borderId="0" xfId="0" applyNumberForma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1150939</xdr:colOff>
      <xdr:row>46</xdr:row>
      <xdr:rowOff>158749</xdr:rowOff>
    </xdr:from>
    <xdr:to>
      <xdr:col>1</xdr:col>
      <xdr:colOff>1158875</xdr:colOff>
      <xdr:row>49</xdr:row>
      <xdr:rowOff>158750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C0587C55-FD74-4CE7-A3C9-A839DD8385C5}"/>
            </a:ext>
          </a:extLst>
        </xdr:cNvPr>
        <xdr:cNvCxnSpPr/>
      </xdr:nvCxnSpPr>
      <xdr:spPr>
        <a:xfrm>
          <a:off x="1754189" y="9969499"/>
          <a:ext cx="7936" cy="57150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143"/>
  <sheetViews>
    <sheetView tabSelected="1" zoomScale="90" zoomScaleNormal="90" workbookViewId="0">
      <selection activeCell="K18" sqref="K18"/>
    </sheetView>
  </sheetViews>
  <sheetFormatPr defaultRowHeight="15" x14ac:dyDescent="0.25"/>
  <cols>
    <col min="1" max="1" width="3.7109375" customWidth="1"/>
    <col min="2" max="2" width="33.42578125" customWidth="1"/>
    <col min="3" max="4" width="14.140625" style="1" customWidth="1"/>
    <col min="5" max="5" width="14" style="51" customWidth="1"/>
    <col min="6" max="6" width="9.5703125" customWidth="1"/>
    <col min="7" max="7" width="18.85546875" customWidth="1"/>
    <col min="8" max="8" width="8.42578125" customWidth="1"/>
    <col min="11" max="11" width="13" customWidth="1"/>
  </cols>
  <sheetData>
    <row r="1" spans="2:7" s="5" customFormat="1" x14ac:dyDescent="0.25">
      <c r="C1" s="7"/>
      <c r="D1" s="7"/>
      <c r="E1" s="24"/>
    </row>
    <row r="2" spans="2:7" s="32" customFormat="1" ht="24" customHeight="1" x14ac:dyDescent="0.25">
      <c r="B2" s="25" t="s">
        <v>60</v>
      </c>
      <c r="C2" s="31"/>
      <c r="D2" s="31"/>
    </row>
    <row r="3" spans="2:7" s="32" customFormat="1" ht="15" customHeight="1" x14ac:dyDescent="0.25">
      <c r="B3" s="25"/>
      <c r="C3" s="31"/>
      <c r="D3" s="31"/>
    </row>
    <row r="4" spans="2:7" s="32" customFormat="1" ht="19.5" customHeight="1" x14ac:dyDescent="0.25">
      <c r="B4" s="33" t="s">
        <v>14</v>
      </c>
      <c r="C4" s="31"/>
      <c r="D4" s="31"/>
    </row>
    <row r="5" spans="2:7" s="37" customFormat="1" ht="15.75" x14ac:dyDescent="0.25">
      <c r="B5" s="34" t="s">
        <v>1</v>
      </c>
      <c r="C5" s="35"/>
      <c r="D5" s="36"/>
    </row>
    <row r="6" spans="2:7" s="37" customFormat="1" ht="15.75" x14ac:dyDescent="0.25">
      <c r="B6" s="59"/>
      <c r="C6" s="60"/>
      <c r="D6" s="61"/>
    </row>
    <row r="7" spans="2:7" s="76" customFormat="1" ht="19.5" customHeight="1" x14ac:dyDescent="0.25">
      <c r="B7" s="80" t="s">
        <v>0</v>
      </c>
      <c r="D7" s="77">
        <v>195</v>
      </c>
      <c r="E7" s="78" t="s">
        <v>86</v>
      </c>
    </row>
    <row r="8" spans="2:7" s="76" customFormat="1" x14ac:dyDescent="0.25">
      <c r="B8" s="80" t="s">
        <v>48</v>
      </c>
      <c r="D8" s="77"/>
      <c r="E8" s="78"/>
    </row>
    <row r="9" spans="2:7" s="76" customFormat="1" ht="18" customHeight="1" x14ac:dyDescent="0.25">
      <c r="B9" s="75" t="s">
        <v>46</v>
      </c>
      <c r="D9" s="77">
        <v>58900</v>
      </c>
      <c r="E9" s="78" t="s">
        <v>78</v>
      </c>
      <c r="G9" s="76" t="s">
        <v>90</v>
      </c>
    </row>
    <row r="10" spans="2:7" s="76" customFormat="1" ht="34.5" customHeight="1" x14ac:dyDescent="0.25">
      <c r="B10" s="75" t="s">
        <v>47</v>
      </c>
      <c r="D10" s="77">
        <v>25650</v>
      </c>
      <c r="E10" s="78" t="s">
        <v>79</v>
      </c>
      <c r="G10" s="79" t="s">
        <v>91</v>
      </c>
    </row>
    <row r="11" spans="2:7" s="76" customFormat="1" x14ac:dyDescent="0.25">
      <c r="B11" s="75"/>
      <c r="C11" s="81"/>
      <c r="D11" s="82">
        <f>SUM(D7:D10)</f>
        <v>84745</v>
      </c>
      <c r="E11" s="78"/>
    </row>
    <row r="12" spans="2:7" s="76" customFormat="1" x14ac:dyDescent="0.25">
      <c r="B12" s="83"/>
      <c r="C12" s="81"/>
      <c r="D12" s="84"/>
      <c r="E12" s="78"/>
      <c r="G12" s="85"/>
    </row>
    <row r="13" spans="2:7" s="76" customFormat="1" x14ac:dyDescent="0.25">
      <c r="B13" s="80" t="s">
        <v>2</v>
      </c>
      <c r="C13" s="81"/>
      <c r="D13" s="84"/>
      <c r="E13" s="78"/>
    </row>
    <row r="14" spans="2:7" s="76" customFormat="1" x14ac:dyDescent="0.25">
      <c r="B14" s="86" t="s">
        <v>28</v>
      </c>
      <c r="C14" s="87">
        <v>12450</v>
      </c>
      <c r="D14" s="84"/>
      <c r="E14" s="78" t="s">
        <v>80</v>
      </c>
      <c r="G14" s="76" t="s">
        <v>87</v>
      </c>
    </row>
    <row r="15" spans="2:7" s="76" customFormat="1" ht="30" x14ac:dyDescent="0.25">
      <c r="B15" s="83" t="s">
        <v>49</v>
      </c>
      <c r="C15" s="87">
        <v>12185</v>
      </c>
      <c r="D15" s="84"/>
      <c r="E15" s="78" t="s">
        <v>81</v>
      </c>
      <c r="G15" s="74" t="s">
        <v>97</v>
      </c>
    </row>
    <row r="16" spans="2:7" s="76" customFormat="1" ht="15" customHeight="1" x14ac:dyDescent="0.25">
      <c r="B16" s="83" t="s">
        <v>50</v>
      </c>
      <c r="C16" s="87">
        <v>540</v>
      </c>
      <c r="D16" s="84"/>
      <c r="E16" s="78"/>
    </row>
    <row r="17" spans="2:7" s="76" customFormat="1" x14ac:dyDescent="0.25">
      <c r="B17" s="83"/>
      <c r="C17" s="88">
        <f>SUM(C14:C16)</f>
        <v>25175</v>
      </c>
      <c r="D17" s="84"/>
      <c r="E17" s="78"/>
    </row>
    <row r="18" spans="2:7" s="5" customFormat="1" x14ac:dyDescent="0.25">
      <c r="B18" s="10"/>
      <c r="C18" s="56"/>
      <c r="D18" s="57"/>
      <c r="E18" s="24"/>
    </row>
    <row r="19" spans="2:7" s="5" customFormat="1" x14ac:dyDescent="0.25">
      <c r="B19" s="9" t="s">
        <v>29</v>
      </c>
      <c r="C19" s="56"/>
      <c r="D19" s="57"/>
      <c r="E19" s="24"/>
    </row>
    <row r="20" spans="2:7" s="76" customFormat="1" ht="30" x14ac:dyDescent="0.25">
      <c r="B20" s="86" t="s">
        <v>52</v>
      </c>
      <c r="C20" s="87">
        <v>6915</v>
      </c>
      <c r="D20" s="84"/>
      <c r="E20" s="78" t="s">
        <v>82</v>
      </c>
      <c r="G20" s="79" t="s">
        <v>97</v>
      </c>
    </row>
    <row r="21" spans="2:7" s="5" customFormat="1" x14ac:dyDescent="0.25">
      <c r="B21" s="42" t="s">
        <v>51</v>
      </c>
      <c r="C21" s="64">
        <v>650</v>
      </c>
      <c r="D21" s="57"/>
      <c r="E21" s="24"/>
    </row>
    <row r="22" spans="2:7" s="5" customFormat="1" x14ac:dyDescent="0.25">
      <c r="B22" s="42" t="s">
        <v>27</v>
      </c>
      <c r="C22" s="64">
        <v>3220</v>
      </c>
      <c r="D22" s="57"/>
      <c r="E22" s="24" t="s">
        <v>54</v>
      </c>
      <c r="G22" s="5" t="s">
        <v>88</v>
      </c>
    </row>
    <row r="23" spans="2:7" s="5" customFormat="1" x14ac:dyDescent="0.25">
      <c r="B23" s="42" t="s">
        <v>53</v>
      </c>
      <c r="C23" s="64">
        <v>760</v>
      </c>
      <c r="D23" s="57"/>
      <c r="E23" s="24" t="s">
        <v>83</v>
      </c>
      <c r="G23" s="5" t="s">
        <v>89</v>
      </c>
    </row>
    <row r="24" spans="2:7" s="5" customFormat="1" x14ac:dyDescent="0.25">
      <c r="B24" s="42"/>
      <c r="C24" s="65">
        <f>SUM(C20:C23)</f>
        <v>11545</v>
      </c>
      <c r="D24" s="57"/>
      <c r="E24" s="24"/>
    </row>
    <row r="25" spans="2:7" s="5" customFormat="1" x14ac:dyDescent="0.25">
      <c r="B25" s="10"/>
      <c r="C25" s="56"/>
      <c r="D25" s="57"/>
      <c r="E25" s="24"/>
    </row>
    <row r="26" spans="2:7" s="5" customFormat="1" x14ac:dyDescent="0.25">
      <c r="B26" s="9" t="s">
        <v>3</v>
      </c>
      <c r="C26" s="56"/>
      <c r="D26" s="63">
        <f>C17-C24</f>
        <v>13630</v>
      </c>
      <c r="E26" s="24"/>
    </row>
    <row r="27" spans="2:7" s="5" customFormat="1" x14ac:dyDescent="0.25">
      <c r="B27" s="10"/>
      <c r="C27" s="56"/>
      <c r="D27" s="58"/>
      <c r="E27" s="24"/>
    </row>
    <row r="28" spans="2:7" s="5" customFormat="1" x14ac:dyDescent="0.25">
      <c r="B28" s="9" t="s">
        <v>5</v>
      </c>
      <c r="C28" s="56"/>
      <c r="D28" s="62">
        <f>D11+D26</f>
        <v>98375</v>
      </c>
      <c r="E28" s="24"/>
    </row>
    <row r="29" spans="2:7" s="5" customFormat="1" x14ac:dyDescent="0.25">
      <c r="B29" s="10"/>
      <c r="C29" s="56"/>
      <c r="D29" s="57"/>
      <c r="E29" s="24"/>
    </row>
    <row r="30" spans="2:7" s="5" customFormat="1" x14ac:dyDescent="0.25">
      <c r="B30" s="9" t="s">
        <v>4</v>
      </c>
      <c r="C30" s="56"/>
      <c r="D30" s="57"/>
      <c r="E30" s="24"/>
    </row>
    <row r="31" spans="2:7" s="5" customFormat="1" x14ac:dyDescent="0.25">
      <c r="B31" s="42" t="s">
        <v>55</v>
      </c>
      <c r="C31" s="56"/>
      <c r="D31" s="63">
        <v>-9730</v>
      </c>
      <c r="E31" s="24" t="s">
        <v>56</v>
      </c>
      <c r="G31" s="5" t="s">
        <v>88</v>
      </c>
    </row>
    <row r="32" spans="2:7" s="5" customFormat="1" ht="15.75" thickBot="1" x14ac:dyDescent="0.3">
      <c r="B32" s="10"/>
      <c r="C32" s="56"/>
      <c r="D32" s="66">
        <f>D11+D26+D31</f>
        <v>88645</v>
      </c>
      <c r="E32" s="24"/>
    </row>
    <row r="33" spans="2:7" s="5" customFormat="1" ht="15.75" thickTop="1" x14ac:dyDescent="0.25">
      <c r="B33" s="10"/>
      <c r="C33" s="2"/>
      <c r="D33" s="8"/>
      <c r="E33" s="24"/>
    </row>
    <row r="34" spans="2:7" s="5" customFormat="1" x14ac:dyDescent="0.25">
      <c r="B34" s="9" t="s">
        <v>7</v>
      </c>
      <c r="C34" s="2"/>
      <c r="D34" s="8"/>
      <c r="E34" s="24"/>
    </row>
    <row r="35" spans="2:7" s="5" customFormat="1" x14ac:dyDescent="0.25">
      <c r="B35" s="10" t="s">
        <v>57</v>
      </c>
      <c r="C35" s="2"/>
      <c r="D35" s="67">
        <v>15000</v>
      </c>
      <c r="E35" s="24" t="s">
        <v>93</v>
      </c>
      <c r="F35" s="30"/>
    </row>
    <row r="36" spans="2:7" s="5" customFormat="1" x14ac:dyDescent="0.25">
      <c r="B36" s="10" t="s">
        <v>9</v>
      </c>
      <c r="C36" s="2"/>
      <c r="D36" s="67">
        <v>63281</v>
      </c>
      <c r="E36" s="24" t="s">
        <v>94</v>
      </c>
    </row>
    <row r="37" spans="2:7" s="76" customFormat="1" ht="30" x14ac:dyDescent="0.25">
      <c r="B37" s="83" t="s">
        <v>58</v>
      </c>
      <c r="C37" s="89"/>
      <c r="D37" s="90">
        <v>1080</v>
      </c>
      <c r="E37" s="78" t="s">
        <v>84</v>
      </c>
      <c r="G37" s="79" t="s">
        <v>95</v>
      </c>
    </row>
    <row r="38" spans="2:7" s="5" customFormat="1" x14ac:dyDescent="0.25">
      <c r="B38" s="10"/>
      <c r="C38" s="2"/>
      <c r="D38" s="68">
        <f>SUM(D35:D37)</f>
        <v>79361</v>
      </c>
      <c r="E38" s="24"/>
    </row>
    <row r="39" spans="2:7" s="5" customFormat="1" x14ac:dyDescent="0.25">
      <c r="B39" s="10" t="s">
        <v>8</v>
      </c>
      <c r="C39" s="2"/>
      <c r="D39" s="67">
        <v>9284</v>
      </c>
      <c r="E39" s="5" t="s">
        <v>92</v>
      </c>
    </row>
    <row r="40" spans="2:7" s="5" customFormat="1" ht="15.75" thickBot="1" x14ac:dyDescent="0.3">
      <c r="B40" s="11"/>
      <c r="C40" s="3"/>
      <c r="D40" s="69">
        <f>SUM(D38:D39)</f>
        <v>88645</v>
      </c>
      <c r="E40" s="24"/>
    </row>
    <row r="41" spans="2:7" s="5" customFormat="1" ht="15.75" thickTop="1" x14ac:dyDescent="0.25">
      <c r="C41" s="7"/>
      <c r="D41" s="7"/>
      <c r="E41" s="24"/>
    </row>
    <row r="42" spans="2:7" s="5" customFormat="1" x14ac:dyDescent="0.25">
      <c r="C42" s="7"/>
      <c r="D42" s="7"/>
      <c r="E42" s="24"/>
    </row>
    <row r="43" spans="2:7" s="5" customFormat="1" x14ac:dyDescent="0.25">
      <c r="B43" s="12" t="s">
        <v>10</v>
      </c>
      <c r="C43" s="7"/>
      <c r="D43" s="7"/>
      <c r="E43" s="24"/>
    </row>
    <row r="44" spans="2:7" s="5" customFormat="1" x14ac:dyDescent="0.25">
      <c r="C44" s="7"/>
      <c r="D44" s="7"/>
      <c r="E44" s="24"/>
    </row>
    <row r="45" spans="2:7" s="5" customFormat="1" x14ac:dyDescent="0.25">
      <c r="B45" s="6" t="s">
        <v>11</v>
      </c>
      <c r="C45" s="7"/>
      <c r="D45" s="7"/>
      <c r="E45" s="24"/>
    </row>
    <row r="46" spans="2:7" s="5" customFormat="1" x14ac:dyDescent="0.25">
      <c r="C46" s="7" t="s">
        <v>34</v>
      </c>
      <c r="D46" s="7"/>
      <c r="E46" s="24"/>
    </row>
    <row r="47" spans="2:7" s="5" customFormat="1" x14ac:dyDescent="0.25">
      <c r="B47" s="43" t="s">
        <v>61</v>
      </c>
      <c r="C47" s="38">
        <v>3</v>
      </c>
      <c r="D47" s="39">
        <f>C47/C48</f>
        <v>0.6</v>
      </c>
      <c r="E47" s="24"/>
    </row>
    <row r="48" spans="2:7" s="5" customFormat="1" x14ac:dyDescent="0.25">
      <c r="B48" s="24"/>
      <c r="C48" s="40">
        <v>5</v>
      </c>
      <c r="D48" s="7"/>
      <c r="E48" s="24"/>
    </row>
    <row r="49" spans="2:10" s="5" customFormat="1" x14ac:dyDescent="0.25">
      <c r="B49" s="24"/>
      <c r="C49" s="7"/>
      <c r="D49" s="7"/>
      <c r="E49" s="24"/>
    </row>
    <row r="50" spans="2:10" s="5" customFormat="1" x14ac:dyDescent="0.25">
      <c r="B50" s="24"/>
      <c r="C50" s="7"/>
      <c r="D50" s="7"/>
      <c r="E50" s="24"/>
    </row>
    <row r="51" spans="2:10" s="76" customFormat="1" ht="20.25" customHeight="1" x14ac:dyDescent="0.25">
      <c r="B51" s="91" t="s">
        <v>63</v>
      </c>
      <c r="C51" s="92"/>
      <c r="D51" s="92"/>
      <c r="E51" s="78"/>
    </row>
    <row r="52" spans="2:10" s="5" customFormat="1" ht="49.5" customHeight="1" x14ac:dyDescent="0.25">
      <c r="C52" s="7"/>
      <c r="D52" s="7"/>
      <c r="E52" s="24"/>
    </row>
    <row r="53" spans="2:10" s="5" customFormat="1" x14ac:dyDescent="0.25">
      <c r="C53" s="7"/>
      <c r="D53" s="7"/>
      <c r="E53" s="24"/>
    </row>
    <row r="54" spans="2:10" s="5" customFormat="1" x14ac:dyDescent="0.25">
      <c r="B54" s="6" t="s">
        <v>33</v>
      </c>
      <c r="C54" s="46" t="s">
        <v>67</v>
      </c>
      <c r="D54" s="46" t="s">
        <v>66</v>
      </c>
      <c r="E54" s="24"/>
    </row>
    <row r="55" spans="2:10" s="5" customFormat="1" x14ac:dyDescent="0.25">
      <c r="C55" s="28" t="s">
        <v>65</v>
      </c>
      <c r="D55" s="28" t="s">
        <v>12</v>
      </c>
      <c r="E55" s="24"/>
    </row>
    <row r="56" spans="2:10" s="5" customFormat="1" x14ac:dyDescent="0.25">
      <c r="B56" s="20" t="s">
        <v>6</v>
      </c>
      <c r="C56" s="47">
        <v>5000</v>
      </c>
      <c r="D56" s="47">
        <v>5000</v>
      </c>
      <c r="E56" s="24"/>
      <c r="I56" s="4"/>
      <c r="J56" s="4"/>
    </row>
    <row r="57" spans="2:10" s="5" customFormat="1" x14ac:dyDescent="0.25">
      <c r="B57" s="20" t="s">
        <v>35</v>
      </c>
      <c r="C57" s="47">
        <v>1000</v>
      </c>
      <c r="D57" s="47">
        <v>1000</v>
      </c>
      <c r="E57" s="24"/>
      <c r="I57" s="4"/>
      <c r="J57" s="4"/>
    </row>
    <row r="58" spans="2:10" s="5" customFormat="1" x14ac:dyDescent="0.25">
      <c r="B58" s="20" t="s">
        <v>13</v>
      </c>
      <c r="C58" s="47">
        <v>4100</v>
      </c>
      <c r="D58" s="47">
        <v>12460</v>
      </c>
      <c r="E58" s="24"/>
      <c r="I58" s="4"/>
      <c r="J58" s="4"/>
    </row>
    <row r="59" spans="2:10" s="5" customFormat="1" x14ac:dyDescent="0.25">
      <c r="B59" s="13"/>
      <c r="C59" s="47"/>
      <c r="D59" s="47"/>
      <c r="E59" s="24"/>
      <c r="I59" s="4"/>
      <c r="J59" s="4"/>
    </row>
    <row r="60" spans="2:10" s="5" customFormat="1" x14ac:dyDescent="0.25">
      <c r="B60" s="20" t="s">
        <v>36</v>
      </c>
      <c r="C60" s="47"/>
      <c r="D60" s="47"/>
      <c r="E60" s="24"/>
      <c r="I60" s="4"/>
      <c r="J60" s="4"/>
    </row>
    <row r="61" spans="2:10" s="5" customFormat="1" x14ac:dyDescent="0.25">
      <c r="B61" s="13" t="s">
        <v>37</v>
      </c>
      <c r="C61" s="47">
        <v>2100</v>
      </c>
      <c r="D61" s="47">
        <v>3900</v>
      </c>
      <c r="E61" s="73" t="s">
        <v>85</v>
      </c>
      <c r="I61" s="4"/>
      <c r="J61" s="4"/>
    </row>
    <row r="62" spans="2:10" s="5" customFormat="1" x14ac:dyDescent="0.25">
      <c r="B62" s="13"/>
      <c r="C62" s="47"/>
      <c r="D62" s="48"/>
      <c r="E62" s="73"/>
      <c r="I62" s="4"/>
      <c r="J62" s="14"/>
    </row>
    <row r="63" spans="2:10" s="5" customFormat="1" x14ac:dyDescent="0.25">
      <c r="B63" s="20"/>
      <c r="C63" s="47"/>
      <c r="D63" s="47"/>
      <c r="E63" s="24"/>
      <c r="I63" s="4"/>
      <c r="J63" s="4"/>
    </row>
    <row r="64" spans="2:10" s="5" customFormat="1" x14ac:dyDescent="0.25">
      <c r="B64" s="13" t="s">
        <v>38</v>
      </c>
      <c r="C64" s="47">
        <v>4000</v>
      </c>
      <c r="D64" s="47">
        <v>4000</v>
      </c>
      <c r="E64" s="24" t="s">
        <v>31</v>
      </c>
      <c r="I64" s="4"/>
      <c r="J64" s="4"/>
    </row>
    <row r="65" spans="2:11" s="5" customFormat="1" x14ac:dyDescent="0.25">
      <c r="B65" s="13" t="s">
        <v>30</v>
      </c>
      <c r="C65" s="47">
        <v>0</v>
      </c>
      <c r="D65" s="48">
        <v>-3000</v>
      </c>
      <c r="E65" s="24" t="s">
        <v>72</v>
      </c>
      <c r="I65" s="4"/>
      <c r="J65" s="4"/>
      <c r="K65" s="4"/>
    </row>
    <row r="66" spans="2:11" s="5" customFormat="1" x14ac:dyDescent="0.25">
      <c r="C66" s="47"/>
      <c r="D66" s="47"/>
      <c r="E66" s="24"/>
      <c r="I66" s="4"/>
      <c r="J66" s="4"/>
      <c r="K66" s="4"/>
    </row>
    <row r="67" spans="2:11" s="5" customFormat="1" x14ac:dyDescent="0.25">
      <c r="C67" s="49">
        <f>SUM(C56:C66)</f>
        <v>16200</v>
      </c>
      <c r="D67" s="49">
        <f>SUM(D56:D66)</f>
        <v>23360</v>
      </c>
      <c r="E67" s="24"/>
      <c r="I67" s="4"/>
      <c r="J67" s="4"/>
      <c r="K67" s="4"/>
    </row>
    <row r="68" spans="2:11" s="5" customFormat="1" x14ac:dyDescent="0.25">
      <c r="C68" s="4"/>
      <c r="D68" s="4"/>
      <c r="E68" s="24"/>
      <c r="I68" s="4"/>
      <c r="J68" s="4"/>
      <c r="K68" s="4"/>
    </row>
    <row r="69" spans="2:11" s="5" customFormat="1" x14ac:dyDescent="0.25">
      <c r="C69" s="4"/>
      <c r="D69" s="4"/>
      <c r="E69" s="24"/>
    </row>
    <row r="70" spans="2:11" s="5" customFormat="1" x14ac:dyDescent="0.25">
      <c r="B70" s="6" t="s">
        <v>42</v>
      </c>
      <c r="C70" s="4"/>
      <c r="D70" s="4"/>
      <c r="E70" s="24"/>
    </row>
    <row r="71" spans="2:11" s="5" customFormat="1" x14ac:dyDescent="0.25">
      <c r="B71" s="29" t="s">
        <v>68</v>
      </c>
      <c r="C71" s="41" t="s">
        <v>96</v>
      </c>
      <c r="D71" s="4"/>
      <c r="E71" s="24" t="s">
        <v>73</v>
      </c>
    </row>
    <row r="72" spans="2:11" s="5" customFormat="1" x14ac:dyDescent="0.25">
      <c r="C72" s="7"/>
      <c r="D72" s="4"/>
      <c r="E72" s="24"/>
    </row>
    <row r="73" spans="2:11" s="5" customFormat="1" x14ac:dyDescent="0.25">
      <c r="B73" s="15" t="s">
        <v>16</v>
      </c>
      <c r="C73" s="4" t="s">
        <v>69</v>
      </c>
      <c r="E73" s="24"/>
    </row>
    <row r="74" spans="2:11" s="5" customFormat="1" x14ac:dyDescent="0.25">
      <c r="B74" s="15" t="s">
        <v>8</v>
      </c>
      <c r="C74" s="4" t="s">
        <v>39</v>
      </c>
      <c r="E74" s="24"/>
    </row>
    <row r="75" spans="2:11" s="5" customFormat="1" x14ac:dyDescent="0.25">
      <c r="B75" s="15"/>
      <c r="C75" s="4"/>
      <c r="E75" s="24"/>
    </row>
    <row r="76" spans="2:11" s="5" customFormat="1" x14ac:dyDescent="0.25">
      <c r="B76" s="15" t="s">
        <v>15</v>
      </c>
      <c r="C76" s="4"/>
      <c r="D76" s="4" t="s">
        <v>70</v>
      </c>
      <c r="E76" s="24"/>
    </row>
    <row r="77" spans="2:11" s="5" customFormat="1" x14ac:dyDescent="0.25">
      <c r="B77" s="15"/>
      <c r="C77" s="4"/>
      <c r="D77" s="4"/>
      <c r="E77" s="23"/>
    </row>
    <row r="78" spans="2:11" s="5" customFormat="1" x14ac:dyDescent="0.25">
      <c r="C78" s="7"/>
      <c r="D78" s="4"/>
      <c r="E78" s="23"/>
    </row>
    <row r="79" spans="2:11" s="5" customFormat="1" x14ac:dyDescent="0.25">
      <c r="B79" s="6" t="s">
        <v>59</v>
      </c>
      <c r="C79" s="7"/>
      <c r="D79" s="7"/>
      <c r="E79" s="23"/>
    </row>
    <row r="80" spans="2:11" s="5" customFormat="1" x14ac:dyDescent="0.25">
      <c r="B80" s="15" t="s">
        <v>40</v>
      </c>
      <c r="C80" s="4" t="s">
        <v>98</v>
      </c>
      <c r="D80" s="4"/>
      <c r="E80" s="23"/>
    </row>
    <row r="81" spans="2:11" s="5" customFormat="1" x14ac:dyDescent="0.25">
      <c r="B81" s="15" t="s">
        <v>41</v>
      </c>
      <c r="C81" s="4"/>
      <c r="D81" s="4" t="s">
        <v>98</v>
      </c>
      <c r="E81" s="23"/>
    </row>
    <row r="82" spans="2:11" s="5" customFormat="1" x14ac:dyDescent="0.25">
      <c r="C82" s="7"/>
      <c r="D82" s="4"/>
      <c r="E82" s="50"/>
    </row>
    <row r="83" spans="2:11" s="5" customFormat="1" x14ac:dyDescent="0.25">
      <c r="C83" s="7"/>
      <c r="D83" s="4"/>
      <c r="E83" s="50"/>
    </row>
    <row r="84" spans="2:11" s="5" customFormat="1" x14ac:dyDescent="0.25">
      <c r="B84" s="6" t="s">
        <v>17</v>
      </c>
      <c r="C84" s="7"/>
      <c r="D84" s="4"/>
      <c r="E84" s="50"/>
    </row>
    <row r="85" spans="2:11" s="5" customFormat="1" x14ac:dyDescent="0.25">
      <c r="C85" s="4"/>
      <c r="D85" s="4"/>
      <c r="E85" s="23"/>
    </row>
    <row r="86" spans="2:11" s="5" customFormat="1" x14ac:dyDescent="0.25">
      <c r="B86" s="6" t="s">
        <v>18</v>
      </c>
      <c r="C86" s="4"/>
      <c r="D86" s="4"/>
      <c r="E86" s="23"/>
    </row>
    <row r="87" spans="2:11" s="5" customFormat="1" x14ac:dyDescent="0.25">
      <c r="B87" s="13" t="s">
        <v>19</v>
      </c>
      <c r="C87" s="47">
        <v>10500</v>
      </c>
      <c r="D87" s="4"/>
      <c r="E87" s="23"/>
      <c r="I87" s="13"/>
      <c r="K87" s="4"/>
    </row>
    <row r="88" spans="2:11" s="5" customFormat="1" x14ac:dyDescent="0.25">
      <c r="B88" s="13" t="s">
        <v>20</v>
      </c>
      <c r="C88" s="47">
        <v>-9720</v>
      </c>
      <c r="D88" s="14" t="s">
        <v>71</v>
      </c>
      <c r="E88" s="23"/>
      <c r="I88" s="13"/>
      <c r="K88" s="14"/>
    </row>
    <row r="89" spans="2:11" s="5" customFormat="1" x14ac:dyDescent="0.25">
      <c r="B89" s="13"/>
      <c r="C89" s="52">
        <f>C87+C88</f>
        <v>780</v>
      </c>
      <c r="D89" s="7"/>
      <c r="E89" s="23"/>
      <c r="I89" s="13"/>
      <c r="K89" s="7"/>
    </row>
    <row r="90" spans="2:11" s="5" customFormat="1" x14ac:dyDescent="0.25">
      <c r="B90" s="13" t="s">
        <v>21</v>
      </c>
      <c r="C90" s="48">
        <v>-585</v>
      </c>
      <c r="D90" s="21" t="s">
        <v>74</v>
      </c>
      <c r="E90" s="23"/>
      <c r="I90" s="13"/>
      <c r="K90" s="14"/>
    </row>
    <row r="91" spans="2:11" s="5" customFormat="1" ht="15.75" thickBot="1" x14ac:dyDescent="0.3">
      <c r="B91" s="13" t="s">
        <v>22</v>
      </c>
      <c r="C91" s="53">
        <f>SUM(C89:C90)</f>
        <v>195</v>
      </c>
      <c r="D91" s="17" t="s">
        <v>32</v>
      </c>
      <c r="E91" s="23"/>
      <c r="I91" s="13"/>
      <c r="K91" s="17"/>
    </row>
    <row r="92" spans="2:11" s="5" customFormat="1" ht="15.75" thickTop="1" x14ac:dyDescent="0.25">
      <c r="B92" s="13"/>
      <c r="C92" s="16"/>
      <c r="D92" s="17"/>
      <c r="E92" s="23"/>
    </row>
    <row r="93" spans="2:11" s="5" customFormat="1" x14ac:dyDescent="0.25">
      <c r="C93" s="4"/>
      <c r="D93" s="4"/>
      <c r="E93" s="23"/>
    </row>
    <row r="94" spans="2:11" s="5" customFormat="1" x14ac:dyDescent="0.25">
      <c r="B94" s="6" t="s">
        <v>23</v>
      </c>
      <c r="C94" s="4"/>
      <c r="D94" s="4"/>
      <c r="E94" s="23"/>
    </row>
    <row r="95" spans="2:11" s="5" customFormat="1" x14ac:dyDescent="0.25">
      <c r="B95" s="18" t="s">
        <v>75</v>
      </c>
      <c r="C95" s="47">
        <v>9344</v>
      </c>
      <c r="D95" s="4"/>
      <c r="E95" s="23"/>
    </row>
    <row r="96" spans="2:11" s="5" customFormat="1" x14ac:dyDescent="0.25">
      <c r="B96" s="18" t="s">
        <v>43</v>
      </c>
      <c r="C96" s="47">
        <v>-60</v>
      </c>
      <c r="D96" s="4"/>
      <c r="E96" s="23"/>
    </row>
    <row r="97" spans="2:9" s="5" customFormat="1" ht="15.75" thickBot="1" x14ac:dyDescent="0.3">
      <c r="B97" s="18"/>
      <c r="C97" s="54">
        <f>SUM(C95:C96)</f>
        <v>9284</v>
      </c>
      <c r="D97" s="4"/>
      <c r="E97" s="23"/>
    </row>
    <row r="98" spans="2:9" s="5" customFormat="1" ht="15.75" thickTop="1" x14ac:dyDescent="0.25">
      <c r="B98" s="18"/>
      <c r="C98" s="55"/>
      <c r="D98" s="4"/>
      <c r="E98" s="23"/>
    </row>
    <row r="99" spans="2:9" s="5" customFormat="1" x14ac:dyDescent="0.25">
      <c r="C99" s="4"/>
      <c r="D99" s="4"/>
      <c r="E99" s="23"/>
    </row>
    <row r="100" spans="2:9" s="5" customFormat="1" x14ac:dyDescent="0.25">
      <c r="B100" s="6" t="s">
        <v>24</v>
      </c>
      <c r="C100" s="4"/>
      <c r="D100" s="4"/>
      <c r="E100" s="23"/>
      <c r="H100" s="44"/>
      <c r="I100" s="4"/>
    </row>
    <row r="101" spans="2:9" s="5" customFormat="1" x14ac:dyDescent="0.25">
      <c r="B101" s="13" t="s">
        <v>62</v>
      </c>
      <c r="C101" s="47">
        <v>60740</v>
      </c>
      <c r="D101" s="71" t="s">
        <v>44</v>
      </c>
      <c r="E101" s="23"/>
      <c r="H101" s="44"/>
      <c r="I101" s="4"/>
    </row>
    <row r="102" spans="2:9" s="5" customFormat="1" x14ac:dyDescent="0.25">
      <c r="B102" s="13"/>
      <c r="C102" s="47"/>
      <c r="D102" s="50"/>
      <c r="E102" s="23"/>
      <c r="H102" s="44"/>
      <c r="I102" s="19"/>
    </row>
    <row r="103" spans="2:9" s="5" customFormat="1" x14ac:dyDescent="0.25">
      <c r="B103" s="22" t="s">
        <v>64</v>
      </c>
      <c r="C103" s="27">
        <v>5016</v>
      </c>
      <c r="D103" s="72" t="s">
        <v>76</v>
      </c>
      <c r="E103" s="23"/>
      <c r="H103" s="44"/>
      <c r="I103" s="4"/>
    </row>
    <row r="104" spans="2:9" s="5" customFormat="1" x14ac:dyDescent="0.25">
      <c r="B104" s="13"/>
      <c r="C104" s="47"/>
      <c r="D104" s="50"/>
      <c r="E104" s="23"/>
      <c r="H104" s="44"/>
      <c r="I104" s="26"/>
    </row>
    <row r="105" spans="2:9" s="5" customFormat="1" x14ac:dyDescent="0.25">
      <c r="B105" s="13" t="s">
        <v>25</v>
      </c>
      <c r="C105" s="47">
        <v>-90</v>
      </c>
      <c r="D105" s="50"/>
      <c r="E105" s="23"/>
      <c r="H105" s="44"/>
      <c r="I105" s="4"/>
    </row>
    <row r="106" spans="2:9" s="5" customFormat="1" x14ac:dyDescent="0.25">
      <c r="B106" s="13"/>
      <c r="C106" s="47"/>
      <c r="D106" s="50"/>
      <c r="E106" s="23"/>
      <c r="H106" s="45"/>
    </row>
    <row r="107" spans="2:9" s="5" customFormat="1" x14ac:dyDescent="0.25">
      <c r="B107" s="13" t="s">
        <v>26</v>
      </c>
      <c r="C107" s="48">
        <v>-585</v>
      </c>
      <c r="D107" s="50"/>
      <c r="E107" s="23"/>
      <c r="H107" s="44"/>
      <c r="I107" s="4"/>
    </row>
    <row r="108" spans="2:9" s="5" customFormat="1" x14ac:dyDescent="0.25">
      <c r="B108" s="13"/>
      <c r="C108" s="47"/>
      <c r="D108" s="50"/>
      <c r="E108" s="23"/>
      <c r="H108" s="44"/>
      <c r="I108" s="26"/>
    </row>
    <row r="109" spans="2:9" s="5" customFormat="1" x14ac:dyDescent="0.25">
      <c r="B109" s="13" t="s">
        <v>45</v>
      </c>
      <c r="C109" s="48">
        <v>-1800</v>
      </c>
      <c r="D109" s="71" t="s">
        <v>77</v>
      </c>
      <c r="E109" s="23"/>
      <c r="H109" s="44"/>
      <c r="I109" s="4"/>
    </row>
    <row r="110" spans="2:9" s="5" customFormat="1" x14ac:dyDescent="0.25">
      <c r="B110" s="13"/>
      <c r="C110" s="44"/>
      <c r="D110" s="50"/>
      <c r="E110" s="23"/>
      <c r="H110" s="44"/>
      <c r="I110" s="4"/>
    </row>
    <row r="111" spans="2:9" s="5" customFormat="1" ht="15.75" thickBot="1" x14ac:dyDescent="0.3">
      <c r="B111" s="13"/>
      <c r="C111" s="53">
        <f>SUM(C101:C109)</f>
        <v>63281</v>
      </c>
      <c r="D111" s="50"/>
      <c r="E111" s="23"/>
      <c r="H111" s="44"/>
    </row>
    <row r="112" spans="2:9" s="5" customFormat="1" ht="15.75" thickTop="1" x14ac:dyDescent="0.25">
      <c r="C112" s="4"/>
      <c r="D112" s="50"/>
      <c r="E112" s="23"/>
    </row>
    <row r="113" spans="4:4" x14ac:dyDescent="0.25">
      <c r="D113" s="70"/>
    </row>
    <row r="114" spans="4:4" x14ac:dyDescent="0.25">
      <c r="D114" s="70"/>
    </row>
    <row r="115" spans="4:4" x14ac:dyDescent="0.25">
      <c r="D115" s="70"/>
    </row>
    <row r="116" spans="4:4" x14ac:dyDescent="0.25">
      <c r="D116" s="70"/>
    </row>
    <row r="117" spans="4:4" x14ac:dyDescent="0.25">
      <c r="D117" s="70"/>
    </row>
    <row r="118" spans="4:4" x14ac:dyDescent="0.25">
      <c r="D118" s="70"/>
    </row>
    <row r="119" spans="4:4" x14ac:dyDescent="0.25">
      <c r="D119" s="70"/>
    </row>
    <row r="120" spans="4:4" x14ac:dyDescent="0.25">
      <c r="D120" s="70"/>
    </row>
    <row r="121" spans="4:4" x14ac:dyDescent="0.25">
      <c r="D121" s="70"/>
    </row>
    <row r="122" spans="4:4" x14ac:dyDescent="0.25">
      <c r="D122" s="70"/>
    </row>
    <row r="123" spans="4:4" x14ac:dyDescent="0.25">
      <c r="D123" s="70"/>
    </row>
    <row r="124" spans="4:4" x14ac:dyDescent="0.25">
      <c r="D124" s="70"/>
    </row>
    <row r="125" spans="4:4" x14ac:dyDescent="0.25">
      <c r="D125" s="70"/>
    </row>
    <row r="126" spans="4:4" x14ac:dyDescent="0.25">
      <c r="D126" s="70"/>
    </row>
    <row r="127" spans="4:4" x14ac:dyDescent="0.25">
      <c r="D127" s="70"/>
    </row>
    <row r="128" spans="4:4" x14ac:dyDescent="0.25">
      <c r="D128" s="70"/>
    </row>
    <row r="129" spans="4:4" x14ac:dyDescent="0.25">
      <c r="D129" s="70"/>
    </row>
    <row r="130" spans="4:4" x14ac:dyDescent="0.25">
      <c r="D130" s="70"/>
    </row>
    <row r="131" spans="4:4" x14ac:dyDescent="0.25">
      <c r="D131" s="70"/>
    </row>
    <row r="132" spans="4:4" x14ac:dyDescent="0.25">
      <c r="D132" s="70"/>
    </row>
    <row r="133" spans="4:4" x14ac:dyDescent="0.25">
      <c r="D133" s="70"/>
    </row>
    <row r="134" spans="4:4" x14ac:dyDescent="0.25">
      <c r="D134" s="70"/>
    </row>
    <row r="135" spans="4:4" x14ac:dyDescent="0.25">
      <c r="D135" s="70"/>
    </row>
    <row r="136" spans="4:4" x14ac:dyDescent="0.25">
      <c r="D136" s="70"/>
    </row>
    <row r="137" spans="4:4" x14ac:dyDescent="0.25">
      <c r="D137" s="70"/>
    </row>
    <row r="138" spans="4:4" x14ac:dyDescent="0.25">
      <c r="D138" s="70"/>
    </row>
    <row r="139" spans="4:4" x14ac:dyDescent="0.25">
      <c r="D139" s="70"/>
    </row>
    <row r="140" spans="4:4" x14ac:dyDescent="0.25">
      <c r="D140" s="70"/>
    </row>
    <row r="141" spans="4:4" x14ac:dyDescent="0.25">
      <c r="D141" s="70"/>
    </row>
    <row r="142" spans="4:4" x14ac:dyDescent="0.25">
      <c r="D142" s="70"/>
    </row>
    <row r="143" spans="4:4" x14ac:dyDescent="0.25">
      <c r="D143" s="70"/>
    </row>
  </sheetData>
  <phoneticPr fontId="7" type="noConversion"/>
  <pageMargins left="0.70866141732283472" right="0.31496062992125984" top="0.55118110236220474" bottom="0.35433070866141736" header="0.31496062992125984" footer="0.31496062992125984"/>
  <pageSetup paperSize="9" scale="85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2019-11-27T20:05:44Z</cp:lastPrinted>
  <dcterms:created xsi:type="dcterms:W3CDTF">2019-07-14T09:15:46Z</dcterms:created>
  <dcterms:modified xsi:type="dcterms:W3CDTF">2019-11-27T20:24:56Z</dcterms:modified>
</cp:coreProperties>
</file>