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6000_student_uwtsd_ac_uk/Documents/assigiments/power train/"/>
    </mc:Choice>
  </mc:AlternateContent>
  <xr:revisionPtr revIDLastSave="16" documentId="8_{9B041867-5C9B-4E54-BD9A-1450C02EA237}" xr6:coauthVersionLast="47" xr6:coauthVersionMax="47" xr10:uidLastSave="{F1A84CFC-7A72-426E-9B08-FF8AB3FBC208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7" i="1" l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6" i="1"/>
  <c r="O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Q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<sst xmlns="http://schemas.openxmlformats.org/spreadsheetml/2006/main" count="25" uniqueCount="24">
  <si>
    <t>Baro</t>
  </si>
  <si>
    <t>Humidity</t>
  </si>
  <si>
    <t>Ambient temp</t>
  </si>
  <si>
    <t xml:space="preserve">torque arm lenth </t>
  </si>
  <si>
    <t>mBar</t>
  </si>
  <si>
    <t>%</t>
  </si>
  <si>
    <t>Deg C</t>
  </si>
  <si>
    <t xml:space="preserve">m </t>
  </si>
  <si>
    <t>Load</t>
  </si>
  <si>
    <t>Dyno Speed</t>
  </si>
  <si>
    <t>Fuel Flow Rate</t>
  </si>
  <si>
    <t>Lambda</t>
  </si>
  <si>
    <t xml:space="preserve">Torque </t>
  </si>
  <si>
    <t xml:space="preserve">Power </t>
  </si>
  <si>
    <t>BMEP</t>
  </si>
  <si>
    <t>SFC</t>
  </si>
  <si>
    <t>Overall thermal efffciency</t>
  </si>
  <si>
    <t>Newtons</t>
  </si>
  <si>
    <t>rpm</t>
  </si>
  <si>
    <t>l/min</t>
  </si>
  <si>
    <t>N/M</t>
  </si>
  <si>
    <t xml:space="preserve">watts </t>
  </si>
  <si>
    <t>BMEP (kPa)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</si>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</sst>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403862970339565E-2"/>
          <c:y val="0.10865403722847999"/>
          <c:w val="0.89648810041380034"/>
          <c:h val="0.79657985955670374"/>
        </c:manualLayout>
      </c:layout>
      <c:scatterChart>
        <c:scatterStyle val="smoothMarker"/>
        <c:varyColors val="0"/>
        <c:ser>
          <c:idx val="0"/>
          <c:order val="0"/>
          <c:tx>
            <c:v>Torque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BsC'!$O$6:$O$96</c:f>
              <c:numCache>
                <c:formatCode>General</c:formatCode>
                <c:ptCount val="91"/>
                <c:pt idx="0">
                  <c:v>83.865499999999997</c:v>
                </c:pt>
                <c:pt idx="1">
                  <c:v>84.259919999999994</c:v>
                </c:pt>
                <c:pt idx="2">
                  <c:v>85.024979999999985</c:v>
                </c:pt>
                <c:pt idx="3">
                  <c:v>85.45138</c:v>
                </c:pt>
                <c:pt idx="4">
                  <c:v>86.765020000000007</c:v>
                </c:pt>
                <c:pt idx="5">
                  <c:v>88.158199999999994</c:v>
                </c:pt>
                <c:pt idx="6">
                  <c:v>89.780159999999995</c:v>
                </c:pt>
                <c:pt idx="7">
                  <c:v>91.673539999999988</c:v>
                </c:pt>
                <c:pt idx="8">
                  <c:v>93.699759999999998</c:v>
                </c:pt>
                <c:pt idx="9">
                  <c:v>94.942059999999998</c:v>
                </c:pt>
                <c:pt idx="10">
                  <c:v>95.927699999999987</c:v>
                </c:pt>
                <c:pt idx="11">
                  <c:v>96.586159999999992</c:v>
                </c:pt>
                <c:pt idx="12">
                  <c:v>97.14622</c:v>
                </c:pt>
                <c:pt idx="13">
                  <c:v>97.393039999999999</c:v>
                </c:pt>
                <c:pt idx="14">
                  <c:v>97.297920000000005</c:v>
                </c:pt>
                <c:pt idx="15">
                  <c:v>97.46602</c:v>
                </c:pt>
                <c:pt idx="16">
                  <c:v>98.058880000000002</c:v>
                </c:pt>
                <c:pt idx="17">
                  <c:v>98.345879999999994</c:v>
                </c:pt>
                <c:pt idx="18">
                  <c:v>98.544319999999999</c:v>
                </c:pt>
                <c:pt idx="19">
                  <c:v>99.177359999999993</c:v>
                </c:pt>
                <c:pt idx="20">
                  <c:v>100.16873999999999</c:v>
                </c:pt>
                <c:pt idx="21">
                  <c:v>100.73289999999999</c:v>
                </c:pt>
                <c:pt idx="22">
                  <c:v>101.51272</c:v>
                </c:pt>
                <c:pt idx="23">
                  <c:v>102.33107999999999</c:v>
                </c:pt>
                <c:pt idx="24">
                  <c:v>102.61233999999999</c:v>
                </c:pt>
                <c:pt idx="25">
                  <c:v>103.34296000000001</c:v>
                </c:pt>
                <c:pt idx="26">
                  <c:v>103.8612</c:v>
                </c:pt>
                <c:pt idx="27">
                  <c:v>103.99404</c:v>
                </c:pt>
                <c:pt idx="28">
                  <c:v>103.88579999999999</c:v>
                </c:pt>
                <c:pt idx="29">
                  <c:v>103.77264</c:v>
                </c:pt>
                <c:pt idx="30">
                  <c:v>103.67916</c:v>
                </c:pt>
                <c:pt idx="31">
                  <c:v>103.51598</c:v>
                </c:pt>
                <c:pt idx="32">
                  <c:v>103.45201999999999</c:v>
                </c:pt>
                <c:pt idx="33">
                  <c:v>103.19453999999999</c:v>
                </c:pt>
                <c:pt idx="34">
                  <c:v>102.42702</c:v>
                </c:pt>
                <c:pt idx="35">
                  <c:v>101.62014000000001</c:v>
                </c:pt>
                <c:pt idx="36">
                  <c:v>101.42497999999999</c:v>
                </c:pt>
                <c:pt idx="37">
                  <c:v>101.17898</c:v>
                </c:pt>
                <c:pt idx="38">
                  <c:v>100.46558</c:v>
                </c:pt>
                <c:pt idx="39">
                  <c:v>99.90634</c:v>
                </c:pt>
                <c:pt idx="40">
                  <c:v>99.801379999999995</c:v>
                </c:pt>
                <c:pt idx="41">
                  <c:v>99.320859999999996</c:v>
                </c:pt>
                <c:pt idx="42">
                  <c:v>99.321679999999986</c:v>
                </c:pt>
                <c:pt idx="43">
                  <c:v>99.097819999999999</c:v>
                </c:pt>
                <c:pt idx="44">
                  <c:v>98.888719999999992</c:v>
                </c:pt>
                <c:pt idx="45">
                  <c:v>99.088799999999992</c:v>
                </c:pt>
                <c:pt idx="46">
                  <c:v>99.739059999999995</c:v>
                </c:pt>
                <c:pt idx="47">
                  <c:v>100.18841999999999</c:v>
                </c:pt>
                <c:pt idx="48">
                  <c:v>100.80506</c:v>
                </c:pt>
                <c:pt idx="49">
                  <c:v>101.24949999999998</c:v>
                </c:pt>
                <c:pt idx="50">
                  <c:v>101.21095999999999</c:v>
                </c:pt>
                <c:pt idx="51">
                  <c:v>101.84809999999999</c:v>
                </c:pt>
                <c:pt idx="52">
                  <c:v>101.73411999999999</c:v>
                </c:pt>
                <c:pt idx="53">
                  <c:v>101.65293999999999</c:v>
                </c:pt>
                <c:pt idx="54">
                  <c:v>101.52829999999999</c:v>
                </c:pt>
                <c:pt idx="55">
                  <c:v>101.48893999999999</c:v>
                </c:pt>
                <c:pt idx="56">
                  <c:v>101.27737999999999</c:v>
                </c:pt>
                <c:pt idx="57">
                  <c:v>100.59103999999999</c:v>
                </c:pt>
                <c:pt idx="58">
                  <c:v>100.16873999999999</c:v>
                </c:pt>
                <c:pt idx="59">
                  <c:v>99.370879999999985</c:v>
                </c:pt>
                <c:pt idx="60">
                  <c:v>98.403279999999995</c:v>
                </c:pt>
                <c:pt idx="61">
                  <c:v>97.361879999999985</c:v>
                </c:pt>
                <c:pt idx="62">
                  <c:v>96.30243999999999</c:v>
                </c:pt>
                <c:pt idx="63">
                  <c:v>95.53</c:v>
                </c:pt>
                <c:pt idx="64">
                  <c:v>95.063419999999994</c:v>
                </c:pt>
                <c:pt idx="65">
                  <c:v>94.327879999999993</c:v>
                </c:pt>
                <c:pt idx="66">
                  <c:v>93.800619999999995</c:v>
                </c:pt>
                <c:pt idx="67">
                  <c:v>93.493120000000005</c:v>
                </c:pt>
                <c:pt idx="68">
                  <c:v>93.374219999999994</c:v>
                </c:pt>
                <c:pt idx="69">
                  <c:v>93.467699999999994</c:v>
                </c:pt>
                <c:pt idx="70">
                  <c:v>92.91091999999999</c:v>
                </c:pt>
                <c:pt idx="71">
                  <c:v>92.720679999999987</c:v>
                </c:pt>
                <c:pt idx="72">
                  <c:v>91.999899999999982</c:v>
                </c:pt>
                <c:pt idx="73">
                  <c:v>91.07002</c:v>
                </c:pt>
                <c:pt idx="74">
                  <c:v>90.177859999999995</c:v>
                </c:pt>
                <c:pt idx="75">
                  <c:v>89.096279999999993</c:v>
                </c:pt>
                <c:pt idx="76">
                  <c:v>87.802319999999995</c:v>
                </c:pt>
                <c:pt idx="77">
                  <c:v>86.29679999999999</c:v>
                </c:pt>
                <c:pt idx="78">
                  <c:v>84.97824</c:v>
                </c:pt>
                <c:pt idx="79">
                  <c:v>83.914699999999996</c:v>
                </c:pt>
                <c:pt idx="80">
                  <c:v>82.906919999999985</c:v>
                </c:pt>
                <c:pt idx="81">
                  <c:v>81.438217999999992</c:v>
                </c:pt>
                <c:pt idx="82">
                  <c:v>80.016829999999999</c:v>
                </c:pt>
                <c:pt idx="83">
                  <c:v>78.595851999999994</c:v>
                </c:pt>
                <c:pt idx="84">
                  <c:v>77.738705999999993</c:v>
                </c:pt>
                <c:pt idx="85">
                  <c:v>76.340031999999994</c:v>
                </c:pt>
                <c:pt idx="86">
                  <c:v>75.266651999999993</c:v>
                </c:pt>
                <c:pt idx="87">
                  <c:v>74.286915999999991</c:v>
                </c:pt>
                <c:pt idx="88">
                  <c:v>73.502668</c:v>
                </c:pt>
                <c:pt idx="89">
                  <c:v>72.918992000000003</c:v>
                </c:pt>
                <c:pt idx="90">
                  <c:v>72.690867999999995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33F-458C-B2A6-6EB3A70C19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559520"/>
        <c:axId val="87557120"/>
      </c:scatterChart>
      <c:valAx>
        <c:axId val="8755952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rpm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557120"/>
        <c:crosses val="autoZero"/>
        <c:crossBetween val="midCat"/>
      </c:valAx>
      <c:valAx>
        <c:axId val="87557120"/>
        <c:scaling>
          <c:orientation val="minMax"/>
          <c:max val="110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  <a:r>
                  <a:rPr lang="en-US" baseline="0"/>
                  <a:t> N/M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"/>
              <c:y val="0.45560887694194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55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BsC'!$Q$6:$Q$96</c:f>
              <c:numCache>
                <c:formatCode>General</c:formatCode>
                <c:ptCount val="91"/>
                <c:pt idx="0">
                  <c:v>8782.3746229878252</c:v>
                </c:pt>
                <c:pt idx="1">
                  <c:v>9264.8620982422271</c:v>
                </c:pt>
                <c:pt idx="2">
                  <c:v>9794.1745931193636</c:v>
                </c:pt>
                <c:pt idx="3">
                  <c:v>10290.714726472541</c:v>
                </c:pt>
                <c:pt idx="4">
                  <c:v>10903.213976822859</c:v>
                </c:pt>
                <c:pt idx="5">
                  <c:v>11539.881394737487</c:v>
                </c:pt>
                <c:pt idx="6">
                  <c:v>12222.283280745036</c:v>
                </c:pt>
                <c:pt idx="7">
                  <c:v>12960.041390665652</c:v>
                </c:pt>
                <c:pt idx="8">
                  <c:v>13737.102290759249</c:v>
                </c:pt>
                <c:pt idx="9">
                  <c:v>14416.348446946266</c:v>
                </c:pt>
                <c:pt idx="10">
                  <c:v>15068.287879788279</c:v>
                </c:pt>
                <c:pt idx="11">
                  <c:v>15677.442485879828</c:v>
                </c:pt>
                <c:pt idx="12">
                  <c:v>16277.005390720949</c:v>
                </c:pt>
                <c:pt idx="13">
                  <c:v>16828.309243612726</c:v>
                </c:pt>
                <c:pt idx="14">
                  <c:v>17321.324405288822</c:v>
                </c:pt>
                <c:pt idx="15">
                  <c:v>17861.581057053758</c:v>
                </c:pt>
                <c:pt idx="16">
                  <c:v>18483.663421634588</c:v>
                </c:pt>
                <c:pt idx="17">
                  <c:v>19052.699470660773</c:v>
                </c:pt>
                <c:pt idx="18">
                  <c:v>19607.120411783442</c:v>
                </c:pt>
                <c:pt idx="19">
                  <c:v>20252.366262597963</c:v>
                </c:pt>
                <c:pt idx="20">
                  <c:v>20979.291846889733</c:v>
                </c:pt>
                <c:pt idx="21">
                  <c:v>21624.885472011007</c:v>
                </c:pt>
                <c:pt idx="22">
                  <c:v>22323.813077854236</c:v>
                </c:pt>
                <c:pt idx="23">
                  <c:v>23039.584123270171</c:v>
                </c:pt>
                <c:pt idx="24">
                  <c:v>23640.186057521591</c:v>
                </c:pt>
                <c:pt idx="25">
                  <c:v>24349.61129521679</c:v>
                </c:pt>
                <c:pt idx="26">
                  <c:v>25015.534689998214</c:v>
                </c:pt>
                <c:pt idx="27">
                  <c:v>25592.041446354644</c:v>
                </c:pt>
                <c:pt idx="28">
                  <c:v>26109.34928738388</c:v>
                </c:pt>
                <c:pt idx="29">
                  <c:v>26624.261349855497</c:v>
                </c:pt>
                <c:pt idx="30">
                  <c:v>27143.140615530057</c:v>
                </c:pt>
                <c:pt idx="31">
                  <c:v>27642.428595257574</c:v>
                </c:pt>
                <c:pt idx="32">
                  <c:v>28167.022522688774</c:v>
                </c:pt>
                <c:pt idx="33">
                  <c:v>28637.243439987724</c:v>
                </c:pt>
                <c:pt idx="34">
                  <c:v>28960.55762049853</c:v>
                </c:pt>
                <c:pt idx="35">
                  <c:v>29264.499484070242</c:v>
                </c:pt>
                <c:pt idx="36">
                  <c:v>29739.35739212589</c:v>
                </c:pt>
                <c:pt idx="37">
                  <c:v>30196.998325242315</c:v>
                </c:pt>
                <c:pt idx="38">
                  <c:v>30510.119713108306</c:v>
                </c:pt>
                <c:pt idx="39">
                  <c:v>30863.394006119339</c:v>
                </c:pt>
                <c:pt idx="40">
                  <c:v>31353.528222612331</c:v>
                </c:pt>
                <c:pt idx="41">
                  <c:v>31722.611219295733</c:v>
                </c:pt>
                <c:pt idx="42">
                  <c:v>32242.920223786943</c:v>
                </c:pt>
                <c:pt idx="43">
                  <c:v>32689.123246370182</c:v>
                </c:pt>
                <c:pt idx="44">
                  <c:v>33137.928135989125</c:v>
                </c:pt>
                <c:pt idx="45">
                  <c:v>33723.803331078067</c:v>
                </c:pt>
                <c:pt idx="46">
                  <c:v>34467.344798914673</c:v>
                </c:pt>
                <c:pt idx="47">
                  <c:v>35147.217807555833</c:v>
                </c:pt>
                <c:pt idx="48">
                  <c:v>35891.356073276867</c:v>
                </c:pt>
                <c:pt idx="49">
                  <c:v>36579.738818658567</c:v>
                </c:pt>
                <c:pt idx="50">
                  <c:v>37095.754313189878</c:v>
                </c:pt>
                <c:pt idx="51">
                  <c:v>37862.553724479294</c:v>
                </c:pt>
                <c:pt idx="52">
                  <c:v>38352.85968137069</c:v>
                </c:pt>
                <c:pt idx="53">
                  <c:v>38854.509091576161</c:v>
                </c:pt>
                <c:pt idx="54">
                  <c:v>39338.469240746803</c:v>
                </c:pt>
                <c:pt idx="55">
                  <c:v>39854.613540576902</c:v>
                </c:pt>
                <c:pt idx="56">
                  <c:v>40301.821244490769</c:v>
                </c:pt>
                <c:pt idx="57">
                  <c:v>40555.395942722818</c:v>
                </c:pt>
                <c:pt idx="58">
                  <c:v>40909.619101434975</c:v>
                </c:pt>
                <c:pt idx="59">
                  <c:v>41104.072167519123</c:v>
                </c:pt>
                <c:pt idx="60">
                  <c:v>41219.069538285257</c:v>
                </c:pt>
                <c:pt idx="61">
                  <c:v>41292.634537938276</c:v>
                </c:pt>
                <c:pt idx="62">
                  <c:v>41347.548530325483</c:v>
                </c:pt>
                <c:pt idx="63">
                  <c:v>41516.094557311553</c:v>
                </c:pt>
                <c:pt idx="64">
                  <c:v>41811.075865596933</c:v>
                </c:pt>
                <c:pt idx="65">
                  <c:v>41981.468101865772</c:v>
                </c:pt>
                <c:pt idx="66">
                  <c:v>42237.945212830717</c:v>
                </c:pt>
                <c:pt idx="67">
                  <c:v>42589.008348212396</c:v>
                </c:pt>
                <c:pt idx="68">
                  <c:v>43023.751992712649</c:v>
                </c:pt>
                <c:pt idx="69">
                  <c:v>43556.220217410315</c:v>
                </c:pt>
                <c:pt idx="70">
                  <c:v>43783.239556540349</c:v>
                </c:pt>
                <c:pt idx="71">
                  <c:v>44179.075413783918</c:v>
                </c:pt>
                <c:pt idx="72">
                  <c:v>44317.352195552659</c:v>
                </c:pt>
                <c:pt idx="73">
                  <c:v>44346.260398112703</c:v>
                </c:pt>
                <c:pt idx="74">
                  <c:v>44383.996057150318</c:v>
                </c:pt>
                <c:pt idx="75">
                  <c:v>44318.167962445041</c:v>
                </c:pt>
                <c:pt idx="76">
                  <c:v>44134.259756822416</c:v>
                </c:pt>
                <c:pt idx="77">
                  <c:v>43829.351853509739</c:v>
                </c:pt>
                <c:pt idx="78">
                  <c:v>43604.612368168418</c:v>
                </c:pt>
                <c:pt idx="79">
                  <c:v>43498.257832951582</c:v>
                </c:pt>
                <c:pt idx="80">
                  <c:v>43409.961800626115</c:v>
                </c:pt>
                <c:pt idx="81">
                  <c:v>43067.360744024409</c:v>
                </c:pt>
                <c:pt idx="82">
                  <c:v>42734.648499562376</c:v>
                </c:pt>
                <c:pt idx="83">
                  <c:v>42387.272630534258</c:v>
                </c:pt>
                <c:pt idx="84">
                  <c:v>42332.046929323966</c:v>
                </c:pt>
                <c:pt idx="85">
                  <c:v>41970.124648551697</c:v>
                </c:pt>
                <c:pt idx="86">
                  <c:v>41774.098440418238</c:v>
                </c:pt>
                <c:pt idx="87">
                  <c:v>41619.295938813833</c:v>
                </c:pt>
                <c:pt idx="88">
                  <c:v>41564.779525448925</c:v>
                </c:pt>
                <c:pt idx="89">
                  <c:v>41616.521472677741</c:v>
                </c:pt>
                <c:pt idx="90">
                  <c:v>41866.934430175315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5D-4718-9799-44ECAA341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5706224"/>
        <c:axId val="1685707184"/>
      </c:scatterChart>
      <c:valAx>
        <c:axId val="1685706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5707184"/>
        <c:crosses val="autoZero"/>
        <c:crossBetween val="midCat"/>
      </c:valAx>
      <c:valAx>
        <c:axId val="168570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</a:t>
                </a:r>
                <a:r>
                  <a:rPr lang="en-US" baseline="0"/>
                  <a:t> power (W)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5706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BsC'!$U$6:$U$96</c:f>
              <c:numCache>
                <c:formatCode>General</c:formatCode>
                <c:ptCount val="91"/>
                <c:pt idx="0">
                  <c:v>0.35591285206831619</c:v>
                </c:pt>
                <c:pt idx="1">
                  <c:v>0.34696253067920801</c:v>
                </c:pt>
                <c:pt idx="2">
                  <c:v>0.33410472407739733</c:v>
                </c:pt>
                <c:pt idx="3">
                  <c:v>0.31410063206639655</c:v>
                </c:pt>
                <c:pt idx="4">
                  <c:v>0.30297121628741824</c:v>
                </c:pt>
                <c:pt idx="5">
                  <c:v>0.30376222077971721</c:v>
                </c:pt>
                <c:pt idx="6">
                  <c:v>0.28698402086015035</c:v>
                </c:pt>
                <c:pt idx="7">
                  <c:v>0.27270283276606688</c:v>
                </c:pt>
                <c:pt idx="8">
                  <c:v>0.26988224456142512</c:v>
                </c:pt>
                <c:pt idx="9">
                  <c:v>0.26086217420726976</c:v>
                </c:pt>
                <c:pt idx="10">
                  <c:v>0.26121481295028887</c:v>
                </c:pt>
                <c:pt idx="11">
                  <c:v>0.26395121549494038</c:v>
                </c:pt>
                <c:pt idx="12">
                  <c:v>0.2615935731290806</c:v>
                </c:pt>
                <c:pt idx="13">
                  <c:v>0.26054310843284273</c:v>
                </c:pt>
                <c:pt idx="14">
                  <c:v>0.25645960413071134</c:v>
                </c:pt>
                <c:pt idx="15">
                  <c:v>0.25615985423603421</c:v>
                </c:pt>
                <c:pt idx="16">
                  <c:v>0.26255184858645492</c:v>
                </c:pt>
                <c:pt idx="17">
                  <c:v>0.26601269850524895</c:v>
                </c:pt>
                <c:pt idx="18">
                  <c:v>0.26596358315145724</c:v>
                </c:pt>
                <c:pt idx="19">
                  <c:v>0.26428615454604143</c:v>
                </c:pt>
                <c:pt idx="20">
                  <c:v>0.26571058931269076</c:v>
                </c:pt>
                <c:pt idx="21">
                  <c:v>0.26250034976356851</c:v>
                </c:pt>
                <c:pt idx="22">
                  <c:v>0.26034799609416215</c:v>
                </c:pt>
                <c:pt idx="23">
                  <c:v>0.25890831918164525</c:v>
                </c:pt>
                <c:pt idx="24">
                  <c:v>0.25862233000720181</c:v>
                </c:pt>
                <c:pt idx="25">
                  <c:v>0.25719589212622146</c:v>
                </c:pt>
                <c:pt idx="26">
                  <c:v>0.25727133478274888</c:v>
                </c:pt>
                <c:pt idx="27">
                  <c:v>0.2599769156339698</c:v>
                </c:pt>
                <c:pt idx="28">
                  <c:v>0.26137304016601876</c:v>
                </c:pt>
                <c:pt idx="29">
                  <c:v>0.2595700180819292</c:v>
                </c:pt>
                <c:pt idx="30">
                  <c:v>0.26106927346298231</c:v>
                </c:pt>
                <c:pt idx="31">
                  <c:v>0.26117242105270699</c:v>
                </c:pt>
                <c:pt idx="32">
                  <c:v>0.26489913848685154</c:v>
                </c:pt>
                <c:pt idx="33">
                  <c:v>0.26582097595924414</c:v>
                </c:pt>
                <c:pt idx="34">
                  <c:v>0.26775934709597327</c:v>
                </c:pt>
                <c:pt idx="35">
                  <c:v>0.27066787881718851</c:v>
                </c:pt>
                <c:pt idx="36">
                  <c:v>0.26880943978018285</c:v>
                </c:pt>
                <c:pt idx="37">
                  <c:v>0.26922013613532775</c:v>
                </c:pt>
                <c:pt idx="38">
                  <c:v>0.27344238824522321</c:v>
                </c:pt>
                <c:pt idx="39">
                  <c:v>0.27700193952437413</c:v>
                </c:pt>
                <c:pt idx="40">
                  <c:v>0.28180560532985627</c:v>
                </c:pt>
                <c:pt idx="41">
                  <c:v>0.28839429190605914</c:v>
                </c:pt>
                <c:pt idx="42">
                  <c:v>0.28924861443287192</c:v>
                </c:pt>
                <c:pt idx="43">
                  <c:v>0.29344990159884971</c:v>
                </c:pt>
                <c:pt idx="44">
                  <c:v>0.29202127424165691</c:v>
                </c:pt>
                <c:pt idx="45">
                  <c:v>0.2936626068766548</c:v>
                </c:pt>
                <c:pt idx="46">
                  <c:v>0.29048364643148461</c:v>
                </c:pt>
                <c:pt idx="47">
                  <c:v>0.2886544265196142</c:v>
                </c:pt>
                <c:pt idx="48">
                  <c:v>0.28972101189963823</c:v>
                </c:pt>
                <c:pt idx="49">
                  <c:v>0.28651434751781368</c:v>
                </c:pt>
                <c:pt idx="50">
                  <c:v>0.28959055285149804</c:v>
                </c:pt>
                <c:pt idx="51">
                  <c:v>0.28783003067630181</c:v>
                </c:pt>
                <c:pt idx="52">
                  <c:v>0.29526403230632015</c:v>
                </c:pt>
                <c:pt idx="53">
                  <c:v>0.29430869845886715</c:v>
                </c:pt>
                <c:pt idx="54">
                  <c:v>0.29847577261186531</c:v>
                </c:pt>
                <c:pt idx="55">
                  <c:v>0.29533444071703879</c:v>
                </c:pt>
                <c:pt idx="56">
                  <c:v>0.29668435893910133</c:v>
                </c:pt>
                <c:pt idx="57">
                  <c:v>0.29970117952161135</c:v>
                </c:pt>
                <c:pt idx="58">
                  <c:v>0.29943960049166801</c:v>
                </c:pt>
                <c:pt idx="59">
                  <c:v>0.30553031215052928</c:v>
                </c:pt>
                <c:pt idx="60">
                  <c:v>0.30650910225581923</c:v>
                </c:pt>
                <c:pt idx="61">
                  <c:v>0.30870493352242434</c:v>
                </c:pt>
                <c:pt idx="62">
                  <c:v>0.31028151501147794</c:v>
                </c:pt>
                <c:pt idx="63">
                  <c:v>0.31340664719891165</c:v>
                </c:pt>
                <c:pt idx="64">
                  <c:v>0.31316008327768641</c:v>
                </c:pt>
                <c:pt idx="65">
                  <c:v>0.31426866654560004</c:v>
                </c:pt>
                <c:pt idx="66">
                  <c:v>0.31766886226094354</c:v>
                </c:pt>
                <c:pt idx="67">
                  <c:v>0.31906401503641396</c:v>
                </c:pt>
                <c:pt idx="68">
                  <c:v>0.31909071998939853</c:v>
                </c:pt>
                <c:pt idx="69">
                  <c:v>0.31590344458998815</c:v>
                </c:pt>
                <c:pt idx="70">
                  <c:v>0.31887955622768477</c:v>
                </c:pt>
                <c:pt idx="71">
                  <c:v>0.31868570965175208</c:v>
                </c:pt>
                <c:pt idx="72">
                  <c:v>0.31999565175789385</c:v>
                </c:pt>
                <c:pt idx="73">
                  <c:v>0.32093844829824036</c:v>
                </c:pt>
                <c:pt idx="74">
                  <c:v>0.32081563772818655</c:v>
                </c:pt>
                <c:pt idx="75">
                  <c:v>0.32544982482629375</c:v>
                </c:pt>
                <c:pt idx="76">
                  <c:v>0.32650417338816817</c:v>
                </c:pt>
                <c:pt idx="77">
                  <c:v>0.32994053958025832</c:v>
                </c:pt>
                <c:pt idx="78">
                  <c:v>0.33367754486957635</c:v>
                </c:pt>
                <c:pt idx="79">
                  <c:v>0.33525894430081493</c:v>
                </c:pt>
                <c:pt idx="80">
                  <c:v>0.33619656398291281</c:v>
                </c:pt>
                <c:pt idx="81">
                  <c:v>0.34005659383323228</c:v>
                </c:pt>
                <c:pt idx="82">
                  <c:v>0.34254827204557231</c:v>
                </c:pt>
                <c:pt idx="83">
                  <c:v>0.34666490878242651</c:v>
                </c:pt>
                <c:pt idx="84">
                  <c:v>0.3501063868880267</c:v>
                </c:pt>
                <c:pt idx="85">
                  <c:v>0.35048073178661865</c:v>
                </c:pt>
                <c:pt idx="86">
                  <c:v>0.353294518636947</c:v>
                </c:pt>
                <c:pt idx="87">
                  <c:v>0.35290169304143687</c:v>
                </c:pt>
                <c:pt idx="88">
                  <c:v>0.36191025603274934</c:v>
                </c:pt>
                <c:pt idx="89">
                  <c:v>0.3667947118074647</c:v>
                </c:pt>
                <c:pt idx="90">
                  <c:v>0.36990336672078028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78-4EDE-9966-0DBCA7394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740960"/>
        <c:axId val="1529739520"/>
      </c:scatterChart>
      <c:valAx>
        <c:axId val="1529740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739520"/>
        <c:crosses val="autoZero"/>
        <c:crossBetween val="midCat"/>
      </c:valAx>
      <c:valAx>
        <c:axId val="152973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Specific</a:t>
                </a:r>
                <a:r>
                  <a:rPr lang="en-US" baseline="0"/>
                  <a:t> Fuel consumption (KG/kWh)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740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531996</xdr:colOff>
      <xdr:row>4</xdr:row>
      <xdr:rowOff>26589</xdr:rowOff>
    </xdr:from>
    <xdr:to>
      <xdr:col>13</xdr:col>
      <xdr:colOff>130565</xdr:colOff>
      <xdr:row>26</xdr:row>
      <xdr:rowOff>17803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7B6EDD-B0B0-3B5A-3CCD-F49A08E20B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426982</xdr:colOff>
      <xdr:row>27</xdr:row>
      <xdr:rowOff>93279</xdr:rowOff>
    </xdr:from>
    <xdr:to>
      <xdr:col>11</xdr:col>
      <xdr:colOff>243051</xdr:colOff>
      <xdr:row>42</xdr:row>
      <xdr:rowOff>77514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59770BE-8732-5830-BC40-35524FA97F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571500</xdr:colOff>
      <xdr:row>48</xdr:row>
      <xdr:rowOff>39511</xdr:rowOff>
    </xdr:from>
    <xdr:to>
      <xdr:col>11</xdr:col>
      <xdr:colOff>402166</xdr:colOff>
      <xdr:row>63</xdr:row>
      <xdr:rowOff>31044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87605F8-2205-B24A-E7C4-C96209941D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6"/>
  <sheetViews>
    <sheetView tabSelected="1" topLeftCell="A3" zoomScale="47" zoomScaleNormal="100" workbookViewId="0">
      <selection activeCell="N9" sqref="N9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8" width="9.109375" style="1"/>
    <col min="9" max="9" width="15.33203125" style="1" customWidth="1"/>
    <col min="10" max="10" width="18" customWidth="1"/>
    <col min="15" max="15" width="15.6640625" customWidth="1"/>
    <col min="19" max="19" width="11" customWidth="1"/>
  </cols>
  <sheetData>
    <row r="1" spans="1:25" x14ac:dyDescent="0.3">
      <c r="A1"/>
      <c r="B1"/>
      <c r="G1" s="2" t="s">
        <v>0</v>
      </c>
      <c r="H1" s="2" t="s">
        <v>1</v>
      </c>
      <c r="I1" s="2" t="s">
        <v>2</v>
      </c>
      <c r="J1" s="2" t="s">
        <v>3</v>
      </c>
    </row>
    <row r="2" spans="1:25" x14ac:dyDescent="0.3">
      <c r="C2" s="1"/>
      <c r="G2" s="2" t="s">
        <v>4</v>
      </c>
      <c r="H2" s="2" t="s">
        <v>5</v>
      </c>
      <c r="I2" s="2" t="s">
        <v>6</v>
      </c>
      <c r="J2" s="2" t="s">
        <v>7</v>
      </c>
    </row>
    <row r="3" spans="1:25" x14ac:dyDescent="0.3">
      <c r="C3" s="1"/>
      <c r="G3" s="3">
        <v>1018.9</v>
      </c>
      <c r="H3" s="3">
        <v>46</v>
      </c>
      <c r="I3" s="3">
        <v>27</v>
      </c>
      <c r="J3" s="3">
        <v>0.82</v>
      </c>
    </row>
    <row r="4" spans="1:25" x14ac:dyDescent="0.3">
      <c r="A4" s="2" t="s">
        <v>8</v>
      </c>
      <c r="B4" s="2" t="s">
        <v>9</v>
      </c>
      <c r="C4" s="2" t="s">
        <v>10</v>
      </c>
      <c r="D4" s="2" t="s">
        <v>11</v>
      </c>
      <c r="O4" s="4" t="s">
        <v>12</v>
      </c>
      <c r="Q4" s="4" t="s">
        <v>13</v>
      </c>
      <c r="S4" s="4" t="s">
        <v>14</v>
      </c>
      <c r="U4" s="4" t="s">
        <v>15</v>
      </c>
      <c r="W4" s="6" t="s">
        <v>16</v>
      </c>
      <c r="X4" s="6"/>
      <c r="Y4" s="6"/>
    </row>
    <row r="5" spans="1:25" x14ac:dyDescent="0.3">
      <c r="A5" s="2" t="s">
        <v>17</v>
      </c>
      <c r="B5" s="2" t="s">
        <v>18</v>
      </c>
      <c r="C5" s="2" t="s">
        <v>19</v>
      </c>
      <c r="D5" s="2" t="s">
        <v>11</v>
      </c>
      <c r="O5" s="5" t="s">
        <v>20</v>
      </c>
      <c r="Q5" s="4" t="s">
        <v>21</v>
      </c>
      <c r="S5" t="s">
        <v>22</v>
      </c>
      <c r="U5" t="s">
        <v>23</v>
      </c>
    </row>
    <row r="6" spans="1:25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O6">
        <f>$A6*$J$3</f>
        <v>83.865499999999997</v>
      </c>
      <c r="Q6">
        <f>($O6*2*PI()*$B6)/60</f>
        <v>8782.3746229878252</v>
      </c>
      <c r="S6">
        <f>((4*PI()*$O6)/0.0016)/1000</f>
        <v>658.67809672408691</v>
      </c>
      <c r="U6">
        <f>(C6*0.74*60)/(Q6/1000)</f>
        <v>0.35591285206831619</v>
      </c>
      <c r="X6">
        <f>Q6/((C6*0.74/60)*44000000)*100</f>
        <v>22.988262812852035</v>
      </c>
    </row>
    <row r="7" spans="1:25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O7">
        <f t="shared" ref="O7:O70" si="1">$A7*$J$3</f>
        <v>84.259919999999994</v>
      </c>
      <c r="Q7">
        <f t="shared" ref="Q7:Q70" si="2">($O7*2*PI()*$B7)/60</f>
        <v>9264.8620982422271</v>
      </c>
      <c r="S7">
        <f t="shared" ref="S7:S70" si="3">((4*PI()*$O7)/0.0016)/1000</f>
        <v>661.77586416015913</v>
      </c>
      <c r="U7">
        <f t="shared" ref="U7:U70" si="4">(C7*0.74*60)/(Q7/1000)</f>
        <v>0.34696253067920801</v>
      </c>
      <c r="X7">
        <f t="shared" ref="X7:X70" si="5">Q7/((C7*0.74/60)*44000000)*100</f>
        <v>23.581273072344704</v>
      </c>
    </row>
    <row r="8" spans="1:25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O8">
        <f t="shared" si="1"/>
        <v>85.024979999999985</v>
      </c>
      <c r="Q8">
        <f t="shared" si="2"/>
        <v>9794.1745931193636</v>
      </c>
      <c r="S8">
        <f t="shared" si="3"/>
        <v>667.78463134904757</v>
      </c>
      <c r="U8">
        <f t="shared" si="4"/>
        <v>0.33410472407739733</v>
      </c>
      <c r="X8">
        <f t="shared" si="5"/>
        <v>24.488783283180442</v>
      </c>
    </row>
    <row r="9" spans="1:25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O9">
        <f t="shared" si="1"/>
        <v>85.45138</v>
      </c>
      <c r="Q9">
        <f t="shared" si="2"/>
        <v>10290.714726472541</v>
      </c>
      <c r="S9">
        <f t="shared" si="3"/>
        <v>671.13356911777441</v>
      </c>
      <c r="U9">
        <f t="shared" si="4"/>
        <v>0.31410063206639655</v>
      </c>
      <c r="X9">
        <f t="shared" si="5"/>
        <v>26.048397699781319</v>
      </c>
    </row>
    <row r="10" spans="1:25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O10">
        <f t="shared" si="1"/>
        <v>86.765020000000007</v>
      </c>
      <c r="Q10">
        <f t="shared" si="2"/>
        <v>10903.213976822859</v>
      </c>
      <c r="S10">
        <f t="shared" si="3"/>
        <v>681.4508735514288</v>
      </c>
      <c r="U10">
        <f t="shared" si="4"/>
        <v>0.30297121628741824</v>
      </c>
      <c r="X10">
        <f t="shared" si="5"/>
        <v>27.00526565552147</v>
      </c>
    </row>
    <row r="11" spans="1:25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O11">
        <f t="shared" si="1"/>
        <v>88.158199999999994</v>
      </c>
      <c r="Q11">
        <f t="shared" si="2"/>
        <v>11539.881394737487</v>
      </c>
      <c r="S11">
        <f t="shared" si="3"/>
        <v>692.39288368424923</v>
      </c>
      <c r="U11">
        <f t="shared" si="4"/>
        <v>0.30376222077971721</v>
      </c>
      <c r="X11">
        <f t="shared" si="5"/>
        <v>26.934943261925532</v>
      </c>
    </row>
    <row r="12" spans="1:25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O12">
        <f t="shared" si="1"/>
        <v>89.780159999999995</v>
      </c>
      <c r="Q12">
        <f t="shared" si="2"/>
        <v>12222.283280745036</v>
      </c>
      <c r="S12">
        <f t="shared" si="3"/>
        <v>705.13172773529038</v>
      </c>
      <c r="U12">
        <f t="shared" si="4"/>
        <v>0.28698402086015035</v>
      </c>
      <c r="X12">
        <f t="shared" si="5"/>
        <v>28.509664605351841</v>
      </c>
    </row>
    <row r="13" spans="1:25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O13">
        <f t="shared" si="1"/>
        <v>91.673539999999988</v>
      </c>
      <c r="Q13">
        <f t="shared" si="2"/>
        <v>12960.041390665652</v>
      </c>
      <c r="S13">
        <f t="shared" si="3"/>
        <v>720.00229948142498</v>
      </c>
      <c r="U13">
        <f t="shared" si="4"/>
        <v>0.27270283276606688</v>
      </c>
      <c r="X13">
        <f t="shared" si="5"/>
        <v>30.002688636669955</v>
      </c>
    </row>
    <row r="14" spans="1:25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O14">
        <f t="shared" si="1"/>
        <v>93.699759999999998</v>
      </c>
      <c r="Q14">
        <f t="shared" si="2"/>
        <v>13737.102290759249</v>
      </c>
      <c r="S14">
        <f t="shared" si="3"/>
        <v>735.9161941478169</v>
      </c>
      <c r="U14">
        <f t="shared" si="4"/>
        <v>0.26988224456142512</v>
      </c>
      <c r="X14">
        <f t="shared" si="5"/>
        <v>30.316252168104391</v>
      </c>
    </row>
    <row r="15" spans="1:25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O15">
        <f t="shared" si="1"/>
        <v>94.942059999999998</v>
      </c>
      <c r="Q15">
        <f t="shared" si="2"/>
        <v>14416.348446946266</v>
      </c>
      <c r="S15">
        <f t="shared" si="3"/>
        <v>745.6731955317033</v>
      </c>
      <c r="U15">
        <f t="shared" si="4"/>
        <v>0.26086217420726976</v>
      </c>
      <c r="X15">
        <f t="shared" si="5"/>
        <v>31.364524989802717</v>
      </c>
    </row>
    <row r="16" spans="1:25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O16">
        <f t="shared" si="1"/>
        <v>95.927699999999987</v>
      </c>
      <c r="Q16">
        <f t="shared" si="2"/>
        <v>15068.287879788279</v>
      </c>
      <c r="S16">
        <f t="shared" si="3"/>
        <v>753.41439398941384</v>
      </c>
      <c r="U16">
        <f t="shared" si="4"/>
        <v>0.26121481295028887</v>
      </c>
      <c r="X16">
        <f t="shared" si="5"/>
        <v>31.32218303169217</v>
      </c>
    </row>
    <row r="17" spans="1:24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O17">
        <f t="shared" si="1"/>
        <v>96.586159999999992</v>
      </c>
      <c r="Q17">
        <f t="shared" si="2"/>
        <v>15677.442485879828</v>
      </c>
      <c r="S17">
        <f t="shared" si="3"/>
        <v>758.58592673612077</v>
      </c>
      <c r="U17">
        <f t="shared" si="4"/>
        <v>0.26395121549494038</v>
      </c>
      <c r="X17">
        <f t="shared" si="5"/>
        <v>30.99746355202906</v>
      </c>
    </row>
    <row r="18" spans="1:24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O18">
        <f t="shared" si="1"/>
        <v>97.14622</v>
      </c>
      <c r="Q18">
        <f t="shared" si="2"/>
        <v>16277.005390720949</v>
      </c>
      <c r="S18">
        <f t="shared" si="3"/>
        <v>762.98462769004459</v>
      </c>
      <c r="U18">
        <f t="shared" si="4"/>
        <v>0.2615935731290806</v>
      </c>
      <c r="X18">
        <f t="shared" si="5"/>
        <v>31.276831781264551</v>
      </c>
    </row>
    <row r="19" spans="1:24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O19">
        <f t="shared" si="1"/>
        <v>97.393039999999999</v>
      </c>
      <c r="Q19">
        <f t="shared" si="2"/>
        <v>16828.309243612726</v>
      </c>
      <c r="S19">
        <f t="shared" si="3"/>
        <v>764.92314743694214</v>
      </c>
      <c r="U19">
        <f t="shared" si="4"/>
        <v>0.26054310843284273</v>
      </c>
      <c r="X19">
        <f t="shared" si="5"/>
        <v>31.402934550952128</v>
      </c>
    </row>
    <row r="20" spans="1:24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O20">
        <f t="shared" si="1"/>
        <v>97.297920000000005</v>
      </c>
      <c r="Q20">
        <f t="shared" si="2"/>
        <v>17321.324405288822</v>
      </c>
      <c r="S20">
        <f t="shared" si="3"/>
        <v>764.17607670391851</v>
      </c>
      <c r="U20">
        <f t="shared" si="4"/>
        <v>0.25645960413071134</v>
      </c>
      <c r="X20">
        <f t="shared" si="5"/>
        <v>31.902950991252808</v>
      </c>
    </row>
    <row r="21" spans="1:24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O21">
        <f t="shared" si="1"/>
        <v>97.46602</v>
      </c>
      <c r="Q21">
        <f t="shared" si="2"/>
        <v>17861.581057053758</v>
      </c>
      <c r="S21">
        <f t="shared" si="3"/>
        <v>765.49633101658958</v>
      </c>
      <c r="U21">
        <f t="shared" si="4"/>
        <v>0.25615985423603421</v>
      </c>
      <c r="X21">
        <f t="shared" si="5"/>
        <v>31.940282782481532</v>
      </c>
    </row>
    <row r="22" spans="1:24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O22">
        <f t="shared" si="1"/>
        <v>98.058880000000002</v>
      </c>
      <c r="Q22">
        <f t="shared" si="2"/>
        <v>18483.663421634588</v>
      </c>
      <c r="S22">
        <f t="shared" si="3"/>
        <v>770.15264256810781</v>
      </c>
      <c r="U22">
        <f t="shared" si="4"/>
        <v>0.26255184858645492</v>
      </c>
      <c r="X22">
        <f t="shared" si="5"/>
        <v>31.162675966168319</v>
      </c>
    </row>
    <row r="23" spans="1:24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O23">
        <f t="shared" si="1"/>
        <v>98.345879999999994</v>
      </c>
      <c r="Q23">
        <f t="shared" si="2"/>
        <v>19052.699470660773</v>
      </c>
      <c r="S23">
        <f t="shared" si="3"/>
        <v>772.40673529705828</v>
      </c>
      <c r="U23">
        <f t="shared" si="4"/>
        <v>0.26601269850524895</v>
      </c>
      <c r="X23">
        <f t="shared" si="5"/>
        <v>30.757246656992727</v>
      </c>
    </row>
    <row r="24" spans="1:24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O24">
        <f t="shared" si="1"/>
        <v>98.544319999999999</v>
      </c>
      <c r="Q24">
        <f t="shared" si="2"/>
        <v>19607.120411783442</v>
      </c>
      <c r="S24">
        <f t="shared" si="3"/>
        <v>773.96527941250417</v>
      </c>
      <c r="U24">
        <f t="shared" si="4"/>
        <v>0.26596358315145724</v>
      </c>
      <c r="X24">
        <f t="shared" si="5"/>
        <v>30.762926581414398</v>
      </c>
    </row>
    <row r="25" spans="1:24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O25">
        <f t="shared" si="1"/>
        <v>99.177359999999993</v>
      </c>
      <c r="Q25">
        <f t="shared" si="2"/>
        <v>20252.366262597963</v>
      </c>
      <c r="S25">
        <f t="shared" si="3"/>
        <v>778.93716394607543</v>
      </c>
      <c r="U25">
        <f t="shared" si="4"/>
        <v>0.26428615454604143</v>
      </c>
      <c r="X25">
        <f t="shared" si="5"/>
        <v>30.958179386551343</v>
      </c>
    </row>
    <row r="26" spans="1:24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O26">
        <f t="shared" si="1"/>
        <v>100.16873999999999</v>
      </c>
      <c r="Q26">
        <f t="shared" si="2"/>
        <v>20979.291846889733</v>
      </c>
      <c r="S26">
        <f t="shared" si="3"/>
        <v>786.72344425836502</v>
      </c>
      <c r="U26">
        <f t="shared" si="4"/>
        <v>0.26571058931269076</v>
      </c>
      <c r="X26">
        <f t="shared" si="5"/>
        <v>30.792217212652151</v>
      </c>
    </row>
    <row r="27" spans="1:24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O27">
        <f t="shared" si="1"/>
        <v>100.73289999999999</v>
      </c>
      <c r="Q27">
        <f t="shared" si="2"/>
        <v>21624.885472011007</v>
      </c>
      <c r="S27">
        <f t="shared" si="3"/>
        <v>791.15434653698799</v>
      </c>
      <c r="U27">
        <f t="shared" si="4"/>
        <v>0.26250034976356851</v>
      </c>
      <c r="X27">
        <f t="shared" si="5"/>
        <v>31.168789638518447</v>
      </c>
    </row>
    <row r="28" spans="1:24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O28">
        <f t="shared" si="1"/>
        <v>101.51272</v>
      </c>
      <c r="Q28">
        <f t="shared" si="2"/>
        <v>22323.813077854236</v>
      </c>
      <c r="S28">
        <f t="shared" si="3"/>
        <v>797.27903849479412</v>
      </c>
      <c r="U28">
        <f t="shared" si="4"/>
        <v>0.26034799609416215</v>
      </c>
      <c r="X28">
        <f t="shared" si="5"/>
        <v>31.4264688208278</v>
      </c>
    </row>
    <row r="29" spans="1:24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O29">
        <f t="shared" si="1"/>
        <v>102.33107999999999</v>
      </c>
      <c r="Q29">
        <f t="shared" si="2"/>
        <v>23039.584123270171</v>
      </c>
      <c r="S29">
        <f t="shared" si="3"/>
        <v>803.70642290477326</v>
      </c>
      <c r="U29">
        <f t="shared" si="4"/>
        <v>0.25890831918164525</v>
      </c>
      <c r="X29">
        <f t="shared" si="5"/>
        <v>31.601217788903767</v>
      </c>
    </row>
    <row r="30" spans="1:24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O30">
        <f t="shared" si="1"/>
        <v>102.61233999999999</v>
      </c>
      <c r="Q30">
        <f t="shared" si="2"/>
        <v>23640.186057521591</v>
      </c>
      <c r="S30">
        <f t="shared" si="3"/>
        <v>805.91543377914502</v>
      </c>
      <c r="U30">
        <f t="shared" si="4"/>
        <v>0.25862233000720181</v>
      </c>
      <c r="X30">
        <f t="shared" si="5"/>
        <v>31.636162977846283</v>
      </c>
    </row>
    <row r="31" spans="1:24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O31">
        <f t="shared" si="1"/>
        <v>103.34296000000001</v>
      </c>
      <c r="Q31">
        <f t="shared" si="2"/>
        <v>24349.61129521679</v>
      </c>
      <c r="S31">
        <f t="shared" si="3"/>
        <v>811.6537098405596</v>
      </c>
      <c r="U31">
        <f t="shared" si="4"/>
        <v>0.25719589212622146</v>
      </c>
      <c r="X31">
        <f t="shared" si="5"/>
        <v>31.811620761823345</v>
      </c>
    </row>
    <row r="32" spans="1:24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O32">
        <f t="shared" si="1"/>
        <v>103.8612</v>
      </c>
      <c r="Q32">
        <f t="shared" si="2"/>
        <v>25015.534689998214</v>
      </c>
      <c r="S32">
        <f t="shared" si="3"/>
        <v>815.72395728255037</v>
      </c>
      <c r="U32">
        <f t="shared" si="4"/>
        <v>0.25727133478274888</v>
      </c>
      <c r="X32">
        <f t="shared" si="5"/>
        <v>31.80229227141556</v>
      </c>
    </row>
    <row r="33" spans="1:24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O33">
        <f t="shared" si="1"/>
        <v>103.99404</v>
      </c>
      <c r="Q33">
        <f t="shared" si="2"/>
        <v>25592.041446354644</v>
      </c>
      <c r="S33">
        <f t="shared" si="3"/>
        <v>816.7672802028078</v>
      </c>
      <c r="U33">
        <f t="shared" si="4"/>
        <v>0.2599769156339698</v>
      </c>
      <c r="X33">
        <f t="shared" si="5"/>
        <v>31.471325682383416</v>
      </c>
    </row>
    <row r="34" spans="1:24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O34">
        <f t="shared" si="1"/>
        <v>103.88579999999999</v>
      </c>
      <c r="Q34">
        <f t="shared" si="2"/>
        <v>26109.34928738388</v>
      </c>
      <c r="S34">
        <f t="shared" si="3"/>
        <v>815.91716523074615</v>
      </c>
      <c r="U34">
        <f t="shared" si="4"/>
        <v>0.26137304016601876</v>
      </c>
      <c r="X34">
        <f t="shared" si="5"/>
        <v>31.303221543512137</v>
      </c>
    </row>
    <row r="35" spans="1:24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O35">
        <f t="shared" si="1"/>
        <v>103.77264</v>
      </c>
      <c r="Q35">
        <f t="shared" si="2"/>
        <v>26624.261349855497</v>
      </c>
      <c r="S35">
        <f t="shared" si="3"/>
        <v>815.0284086690458</v>
      </c>
      <c r="U35">
        <f t="shared" si="4"/>
        <v>0.2595700180819292</v>
      </c>
      <c r="X35">
        <f t="shared" si="5"/>
        <v>31.520659598042322</v>
      </c>
    </row>
    <row r="36" spans="1:24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O36">
        <f t="shared" si="1"/>
        <v>103.67916</v>
      </c>
      <c r="Q36">
        <f t="shared" si="2"/>
        <v>27143.140615530057</v>
      </c>
      <c r="S36">
        <f t="shared" si="3"/>
        <v>814.29421846590162</v>
      </c>
      <c r="U36">
        <f t="shared" si="4"/>
        <v>0.26106927346298231</v>
      </c>
      <c r="X36">
        <f t="shared" si="5"/>
        <v>31.339644352970179</v>
      </c>
    </row>
    <row r="37" spans="1:24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O37">
        <f t="shared" si="1"/>
        <v>103.51598</v>
      </c>
      <c r="Q37">
        <f t="shared" si="2"/>
        <v>27642.428595257574</v>
      </c>
      <c r="S37">
        <f t="shared" si="3"/>
        <v>813.01260574286982</v>
      </c>
      <c r="U37">
        <f t="shared" si="4"/>
        <v>0.26117242105270699</v>
      </c>
      <c r="X37">
        <f t="shared" si="5"/>
        <v>31.327267055379533</v>
      </c>
    </row>
    <row r="38" spans="1:24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O38">
        <f t="shared" si="1"/>
        <v>103.45201999999999</v>
      </c>
      <c r="Q38">
        <f t="shared" si="2"/>
        <v>28167.022522688774</v>
      </c>
      <c r="S38">
        <f t="shared" si="3"/>
        <v>812.5102650775608</v>
      </c>
      <c r="U38">
        <f t="shared" si="4"/>
        <v>0.26489913848685154</v>
      </c>
      <c r="X38">
        <f t="shared" si="5"/>
        <v>30.886541302301339</v>
      </c>
    </row>
    <row r="39" spans="1:24" x14ac:dyDescent="0.3">
      <c r="A39" s="1">
        <v>125.84699999999999</v>
      </c>
      <c r="B39" s="1">
        <f t="shared" ref="B39:B70" si="6">B38+50</f>
        <v>2650</v>
      </c>
      <c r="C39" s="1">
        <v>0.17144999999999999</v>
      </c>
      <c r="D39" s="1">
        <v>1.28027</v>
      </c>
      <c r="O39">
        <f t="shared" si="1"/>
        <v>103.19453999999999</v>
      </c>
      <c r="Q39">
        <f t="shared" si="2"/>
        <v>28637.243439987724</v>
      </c>
      <c r="S39">
        <f t="shared" si="3"/>
        <v>810.48802188644504</v>
      </c>
      <c r="U39">
        <f t="shared" si="4"/>
        <v>0.26582097595924414</v>
      </c>
      <c r="X39">
        <f t="shared" si="5"/>
        <v>30.779430224771364</v>
      </c>
    </row>
    <row r="40" spans="1:24" x14ac:dyDescent="0.3">
      <c r="A40" s="1">
        <v>124.911</v>
      </c>
      <c r="B40" s="1">
        <f t="shared" si="6"/>
        <v>2700</v>
      </c>
      <c r="C40" s="1">
        <v>0.17465</v>
      </c>
      <c r="D40" s="1">
        <v>1.2837099999999999</v>
      </c>
      <c r="O40">
        <f t="shared" si="1"/>
        <v>102.42702</v>
      </c>
      <c r="Q40">
        <f t="shared" si="2"/>
        <v>28960.55762049853</v>
      </c>
      <c r="S40">
        <f t="shared" si="3"/>
        <v>804.45993390273702</v>
      </c>
      <c r="U40">
        <f t="shared" si="4"/>
        <v>0.26775934709597327</v>
      </c>
      <c r="X40">
        <f t="shared" si="5"/>
        <v>30.556610891665954</v>
      </c>
    </row>
    <row r="41" spans="1:24" x14ac:dyDescent="0.3">
      <c r="A41" s="1">
        <v>123.92700000000001</v>
      </c>
      <c r="B41" s="1">
        <f t="shared" si="6"/>
        <v>2750</v>
      </c>
      <c r="C41" s="1">
        <v>0.1784</v>
      </c>
      <c r="D41" s="1">
        <v>1.2811999999999999</v>
      </c>
      <c r="O41">
        <f t="shared" si="1"/>
        <v>101.62014000000001</v>
      </c>
      <c r="Q41">
        <f t="shared" si="2"/>
        <v>29264.499484070242</v>
      </c>
      <c r="S41">
        <f t="shared" si="3"/>
        <v>798.12271320191564</v>
      </c>
      <c r="U41">
        <f t="shared" si="4"/>
        <v>0.27066787881718851</v>
      </c>
      <c r="X41">
        <f t="shared" si="5"/>
        <v>30.228256923475783</v>
      </c>
    </row>
    <row r="42" spans="1:24" x14ac:dyDescent="0.3">
      <c r="A42" s="1">
        <v>123.68899999999999</v>
      </c>
      <c r="B42" s="1">
        <f t="shared" si="6"/>
        <v>2800</v>
      </c>
      <c r="C42" s="1">
        <v>0.18004999999999999</v>
      </c>
      <c r="D42" s="1">
        <v>1.2744800000000001</v>
      </c>
      <c r="O42">
        <f t="shared" si="1"/>
        <v>101.42497999999999</v>
      </c>
      <c r="Q42">
        <f t="shared" si="2"/>
        <v>29739.35739212589</v>
      </c>
      <c r="S42">
        <f t="shared" si="3"/>
        <v>796.58993014622922</v>
      </c>
      <c r="U42">
        <f t="shared" si="4"/>
        <v>0.26880943978018285</v>
      </c>
      <c r="X42">
        <f t="shared" si="5"/>
        <v>30.437242786223617</v>
      </c>
    </row>
    <row r="43" spans="1:24" x14ac:dyDescent="0.3">
      <c r="A43" s="1">
        <v>123.389</v>
      </c>
      <c r="B43" s="1">
        <f t="shared" si="6"/>
        <v>2850</v>
      </c>
      <c r="C43" s="1">
        <v>0.18310000000000001</v>
      </c>
      <c r="D43" s="1">
        <v>1.2603599999999999</v>
      </c>
      <c r="O43">
        <f t="shared" si="1"/>
        <v>101.17898</v>
      </c>
      <c r="Q43">
        <f t="shared" si="2"/>
        <v>30196.998325242315</v>
      </c>
      <c r="S43">
        <f t="shared" si="3"/>
        <v>794.65785066427134</v>
      </c>
      <c r="U43">
        <f t="shared" si="4"/>
        <v>0.26922013613532775</v>
      </c>
      <c r="X43">
        <f t="shared" si="5"/>
        <v>30.390810655059852</v>
      </c>
    </row>
    <row r="44" spans="1:24" x14ac:dyDescent="0.3">
      <c r="A44" s="1">
        <v>122.51900000000001</v>
      </c>
      <c r="B44" s="1">
        <f t="shared" si="6"/>
        <v>2900</v>
      </c>
      <c r="C44" s="1">
        <v>0.18790000000000001</v>
      </c>
      <c r="D44" s="1">
        <v>1.2531000000000001</v>
      </c>
      <c r="O44">
        <f t="shared" si="1"/>
        <v>100.46558</v>
      </c>
      <c r="Q44">
        <f t="shared" si="2"/>
        <v>30510.119713108306</v>
      </c>
      <c r="S44">
        <f t="shared" si="3"/>
        <v>789.05482016659414</v>
      </c>
      <c r="U44">
        <f t="shared" si="4"/>
        <v>0.27344238824522321</v>
      </c>
      <c r="X44">
        <f t="shared" si="5"/>
        <v>29.921543014321266</v>
      </c>
    </row>
    <row r="45" spans="1:24" x14ac:dyDescent="0.3">
      <c r="A45" s="1">
        <v>121.837</v>
      </c>
      <c r="B45" s="1">
        <f t="shared" si="6"/>
        <v>2950</v>
      </c>
      <c r="C45" s="1">
        <v>0.19255</v>
      </c>
      <c r="D45" s="1">
        <v>1.23943</v>
      </c>
      <c r="O45">
        <f t="shared" si="1"/>
        <v>99.90634</v>
      </c>
      <c r="Q45">
        <f t="shared" si="2"/>
        <v>30863.394006119339</v>
      </c>
      <c r="S45">
        <f t="shared" si="3"/>
        <v>784.66255947761033</v>
      </c>
      <c r="U45">
        <f t="shared" si="4"/>
        <v>0.27700193952437413</v>
      </c>
      <c r="X45">
        <f t="shared" si="5"/>
        <v>29.537042938640663</v>
      </c>
    </row>
    <row r="46" spans="1:24" x14ac:dyDescent="0.3">
      <c r="A46" s="1">
        <v>121.709</v>
      </c>
      <c r="B46" s="1">
        <f t="shared" si="6"/>
        <v>3000</v>
      </c>
      <c r="C46" s="1">
        <v>0.19900000000000001</v>
      </c>
      <c r="D46" s="1">
        <v>1.2273499999999999</v>
      </c>
      <c r="O46">
        <f t="shared" si="1"/>
        <v>99.801379999999995</v>
      </c>
      <c r="Q46">
        <f t="shared" si="2"/>
        <v>31353.528222612331</v>
      </c>
      <c r="S46">
        <f t="shared" si="3"/>
        <v>783.83820556530827</v>
      </c>
      <c r="U46">
        <f t="shared" si="4"/>
        <v>0.28180560532985627</v>
      </c>
      <c r="X46">
        <f t="shared" si="5"/>
        <v>29.033553723110945</v>
      </c>
    </row>
    <row r="47" spans="1:24" x14ac:dyDescent="0.3">
      <c r="A47" s="1">
        <v>121.123</v>
      </c>
      <c r="B47" s="1">
        <f t="shared" si="6"/>
        <v>3050</v>
      </c>
      <c r="C47" s="1">
        <v>0.20605000000000001</v>
      </c>
      <c r="D47" s="1">
        <v>1.2193000000000001</v>
      </c>
      <c r="O47">
        <f t="shared" si="1"/>
        <v>99.320859999999996</v>
      </c>
      <c r="Q47">
        <f t="shared" si="2"/>
        <v>31722.611219295733</v>
      </c>
      <c r="S47">
        <f t="shared" si="3"/>
        <v>780.06421031055072</v>
      </c>
      <c r="U47">
        <f t="shared" si="4"/>
        <v>0.28839429190605914</v>
      </c>
      <c r="X47">
        <f t="shared" si="5"/>
        <v>28.370250075834747</v>
      </c>
    </row>
    <row r="48" spans="1:24" x14ac:dyDescent="0.3">
      <c r="A48" s="1">
        <v>121.124</v>
      </c>
      <c r="B48" s="1">
        <f t="shared" si="6"/>
        <v>3100</v>
      </c>
      <c r="C48" s="1">
        <v>0.21004999999999999</v>
      </c>
      <c r="D48" s="1">
        <v>1.20692</v>
      </c>
      <c r="O48">
        <f t="shared" si="1"/>
        <v>99.321679999999986</v>
      </c>
      <c r="Q48">
        <f t="shared" si="2"/>
        <v>32242.920223786943</v>
      </c>
      <c r="S48">
        <f t="shared" si="3"/>
        <v>780.0706505754905</v>
      </c>
      <c r="U48">
        <f t="shared" si="4"/>
        <v>0.28924861443287192</v>
      </c>
      <c r="X48">
        <f t="shared" si="5"/>
        <v>28.286455919106906</v>
      </c>
    </row>
    <row r="49" spans="1:24" x14ac:dyDescent="0.3">
      <c r="A49" s="1">
        <v>120.851</v>
      </c>
      <c r="B49" s="1">
        <f t="shared" si="6"/>
        <v>3150</v>
      </c>
      <c r="C49" s="1">
        <v>0.21604999999999999</v>
      </c>
      <c r="D49" s="1">
        <v>1.1927399999999999</v>
      </c>
      <c r="O49">
        <f t="shared" si="1"/>
        <v>99.097819999999999</v>
      </c>
      <c r="Q49">
        <f t="shared" si="2"/>
        <v>32689.123246370182</v>
      </c>
      <c r="S49">
        <f t="shared" si="3"/>
        <v>778.31245824690905</v>
      </c>
      <c r="U49">
        <f t="shared" si="4"/>
        <v>0.29344990159884971</v>
      </c>
      <c r="X49">
        <f t="shared" si="5"/>
        <v>27.881482110710831</v>
      </c>
    </row>
    <row r="50" spans="1:24" x14ac:dyDescent="0.3">
      <c r="A50" s="1">
        <v>120.596</v>
      </c>
      <c r="B50" s="1">
        <f t="shared" si="6"/>
        <v>3200</v>
      </c>
      <c r="C50" s="1">
        <v>0.21795</v>
      </c>
      <c r="D50" s="1">
        <v>1.1848099999999999</v>
      </c>
      <c r="O50">
        <f t="shared" si="1"/>
        <v>98.888719999999992</v>
      </c>
      <c r="Q50">
        <f t="shared" si="2"/>
        <v>33137.928135989125</v>
      </c>
      <c r="S50">
        <f t="shared" si="3"/>
        <v>776.67019068724494</v>
      </c>
      <c r="U50">
        <f t="shared" si="4"/>
        <v>0.29202127424165691</v>
      </c>
      <c r="X50">
        <f t="shared" si="5"/>
        <v>28.017883981450836</v>
      </c>
    </row>
    <row r="51" spans="1:24" x14ac:dyDescent="0.3">
      <c r="A51" s="1">
        <v>120.84</v>
      </c>
      <c r="B51" s="1">
        <f t="shared" si="6"/>
        <v>3250</v>
      </c>
      <c r="C51" s="1">
        <v>0.22305</v>
      </c>
      <c r="D51" s="1">
        <v>1.17378</v>
      </c>
      <c r="O51">
        <f t="shared" si="1"/>
        <v>99.088799999999992</v>
      </c>
      <c r="Q51">
        <f t="shared" si="2"/>
        <v>33723.803331078067</v>
      </c>
      <c r="S51">
        <f t="shared" si="3"/>
        <v>778.24161533257063</v>
      </c>
      <c r="U51">
        <f t="shared" si="4"/>
        <v>0.2936626068766548</v>
      </c>
      <c r="X51">
        <f t="shared" si="5"/>
        <v>27.861287035617501</v>
      </c>
    </row>
    <row r="52" spans="1:24" x14ac:dyDescent="0.3">
      <c r="A52" s="1">
        <v>121.633</v>
      </c>
      <c r="B52" s="1">
        <f t="shared" si="6"/>
        <v>3300</v>
      </c>
      <c r="C52" s="1">
        <v>0.22550000000000001</v>
      </c>
      <c r="D52" s="1">
        <v>1.1611800000000001</v>
      </c>
      <c r="O52">
        <f t="shared" si="1"/>
        <v>99.739059999999995</v>
      </c>
      <c r="Q52">
        <f t="shared" si="2"/>
        <v>34467.344798914673</v>
      </c>
      <c r="S52">
        <f t="shared" si="3"/>
        <v>783.34874542987882</v>
      </c>
      <c r="U52">
        <f t="shared" si="4"/>
        <v>0.29048364643148461</v>
      </c>
      <c r="X52">
        <f t="shared" si="5"/>
        <v>28.166192081136654</v>
      </c>
    </row>
    <row r="53" spans="1:24" x14ac:dyDescent="0.3">
      <c r="A53" s="1">
        <v>122.181</v>
      </c>
      <c r="B53" s="1">
        <f t="shared" si="6"/>
        <v>3350</v>
      </c>
      <c r="C53" s="1">
        <v>0.22850000000000001</v>
      </c>
      <c r="D53" s="1">
        <v>1.1510400000000001</v>
      </c>
      <c r="O53">
        <f t="shared" si="1"/>
        <v>100.18841999999999</v>
      </c>
      <c r="Q53">
        <f t="shared" si="2"/>
        <v>35147.217807555833</v>
      </c>
      <c r="S53">
        <f t="shared" si="3"/>
        <v>786.87801061692176</v>
      </c>
      <c r="U53">
        <f t="shared" si="4"/>
        <v>0.2886544265196142</v>
      </c>
      <c r="X53">
        <f t="shared" si="5"/>
        <v>28.344682880732552</v>
      </c>
    </row>
    <row r="54" spans="1:24" x14ac:dyDescent="0.3">
      <c r="A54" s="1">
        <v>122.93300000000001</v>
      </c>
      <c r="B54" s="1">
        <f t="shared" si="6"/>
        <v>3400</v>
      </c>
      <c r="C54" s="1">
        <v>0.23419999999999999</v>
      </c>
      <c r="D54" s="1">
        <v>1.14117</v>
      </c>
      <c r="O54">
        <f t="shared" si="1"/>
        <v>100.80506</v>
      </c>
      <c r="Q54">
        <f t="shared" si="2"/>
        <v>35891.356073276867</v>
      </c>
      <c r="S54">
        <f t="shared" si="3"/>
        <v>791.72108985169575</v>
      </c>
      <c r="U54">
        <f t="shared" si="4"/>
        <v>0.28972101189963823</v>
      </c>
      <c r="X54">
        <f t="shared" si="5"/>
        <v>28.240334134454955</v>
      </c>
    </row>
    <row r="55" spans="1:24" x14ac:dyDescent="0.3">
      <c r="A55" s="1">
        <v>123.47499999999999</v>
      </c>
      <c r="B55" s="1">
        <f t="shared" si="6"/>
        <v>3450</v>
      </c>
      <c r="C55" s="1">
        <v>0.23605000000000001</v>
      </c>
      <c r="D55" s="1">
        <v>1.12669</v>
      </c>
      <c r="O55">
        <f t="shared" si="1"/>
        <v>101.24949999999998</v>
      </c>
      <c r="Q55">
        <f t="shared" si="2"/>
        <v>36579.738818658567</v>
      </c>
      <c r="S55">
        <f t="shared" si="3"/>
        <v>795.21171344909919</v>
      </c>
      <c r="U55">
        <f t="shared" si="4"/>
        <v>0.28651434751781368</v>
      </c>
      <c r="X55">
        <f t="shared" si="5"/>
        <v>28.556399540548266</v>
      </c>
    </row>
    <row r="56" spans="1:24" x14ac:dyDescent="0.3">
      <c r="A56" s="1">
        <v>123.428</v>
      </c>
      <c r="B56" s="1">
        <f t="shared" si="6"/>
        <v>3500</v>
      </c>
      <c r="C56" s="1">
        <v>0.24195</v>
      </c>
      <c r="D56" s="1">
        <v>1.11975</v>
      </c>
      <c r="O56">
        <f t="shared" si="1"/>
        <v>101.21095999999999</v>
      </c>
      <c r="Q56">
        <f t="shared" si="2"/>
        <v>37095.754313189878</v>
      </c>
      <c r="S56">
        <f t="shared" si="3"/>
        <v>794.90902099692585</v>
      </c>
      <c r="U56">
        <f t="shared" si="4"/>
        <v>0.28959055285149804</v>
      </c>
      <c r="X56">
        <f t="shared" si="5"/>
        <v>28.253056259103225</v>
      </c>
    </row>
    <row r="57" spans="1:24" x14ac:dyDescent="0.3">
      <c r="A57" s="1">
        <v>124.205</v>
      </c>
      <c r="B57" s="1">
        <f t="shared" si="6"/>
        <v>3550</v>
      </c>
      <c r="C57" s="1">
        <v>0.24545</v>
      </c>
      <c r="D57" s="1">
        <v>1.10622</v>
      </c>
      <c r="O57">
        <f t="shared" si="1"/>
        <v>101.84809999999999</v>
      </c>
      <c r="Q57">
        <f t="shared" si="2"/>
        <v>37862.553724479294</v>
      </c>
      <c r="S57">
        <f t="shared" si="3"/>
        <v>799.91310685519625</v>
      </c>
      <c r="U57">
        <f t="shared" si="4"/>
        <v>0.28783003067630181</v>
      </c>
      <c r="X57">
        <f t="shared" si="5"/>
        <v>28.42586703893863</v>
      </c>
    </row>
    <row r="58" spans="1:24" x14ac:dyDescent="0.3">
      <c r="A58" s="1">
        <v>124.066</v>
      </c>
      <c r="B58" s="1">
        <f t="shared" si="6"/>
        <v>3600</v>
      </c>
      <c r="C58" s="1">
        <v>0.25505</v>
      </c>
      <c r="D58" s="1">
        <v>1.09697</v>
      </c>
      <c r="O58">
        <f t="shared" si="1"/>
        <v>101.73411999999999</v>
      </c>
      <c r="Q58">
        <f t="shared" si="2"/>
        <v>38352.85968137069</v>
      </c>
      <c r="S58">
        <f t="shared" si="3"/>
        <v>799.017910028556</v>
      </c>
      <c r="U58">
        <f t="shared" si="4"/>
        <v>0.29526403230632015</v>
      </c>
      <c r="X58">
        <f t="shared" si="5"/>
        <v>27.710175594059482</v>
      </c>
    </row>
    <row r="59" spans="1:24" x14ac:dyDescent="0.3">
      <c r="A59" s="1">
        <v>123.967</v>
      </c>
      <c r="B59" s="1">
        <f t="shared" si="6"/>
        <v>3650</v>
      </c>
      <c r="C59" s="1">
        <v>0.25755</v>
      </c>
      <c r="D59" s="1">
        <v>1.0940099999999999</v>
      </c>
      <c r="O59">
        <f t="shared" si="1"/>
        <v>101.65293999999999</v>
      </c>
      <c r="Q59">
        <f t="shared" si="2"/>
        <v>38854.509091576161</v>
      </c>
      <c r="S59">
        <f t="shared" si="3"/>
        <v>798.38032379951005</v>
      </c>
      <c r="U59">
        <f t="shared" si="4"/>
        <v>0.29430869845886715</v>
      </c>
      <c r="X59">
        <f t="shared" si="5"/>
        <v>27.800123559588506</v>
      </c>
    </row>
    <row r="60" spans="1:24" x14ac:dyDescent="0.3">
      <c r="A60" s="1">
        <v>123.815</v>
      </c>
      <c r="B60" s="1">
        <f t="shared" si="6"/>
        <v>3700</v>
      </c>
      <c r="C60" s="1">
        <v>0.26445000000000002</v>
      </c>
      <c r="D60" s="1">
        <v>1.09659</v>
      </c>
      <c r="O60">
        <f t="shared" si="1"/>
        <v>101.52829999999999</v>
      </c>
      <c r="Q60">
        <f t="shared" si="2"/>
        <v>39338.469240746803</v>
      </c>
      <c r="S60">
        <f t="shared" si="3"/>
        <v>797.40140352865137</v>
      </c>
      <c r="U60">
        <f t="shared" si="4"/>
        <v>0.29847577261186531</v>
      </c>
      <c r="X60">
        <f t="shared" si="5"/>
        <v>27.412001015096561</v>
      </c>
    </row>
    <row r="61" spans="1:24" x14ac:dyDescent="0.3">
      <c r="A61" s="1">
        <v>123.767</v>
      </c>
      <c r="B61" s="1">
        <f t="shared" si="6"/>
        <v>3750</v>
      </c>
      <c r="C61" s="1">
        <v>0.2651</v>
      </c>
      <c r="D61" s="1">
        <v>1.0980799999999999</v>
      </c>
      <c r="O61">
        <f t="shared" si="1"/>
        <v>101.48893999999999</v>
      </c>
      <c r="Q61">
        <f t="shared" si="2"/>
        <v>39854.613540576902</v>
      </c>
      <c r="S61">
        <f t="shared" si="3"/>
        <v>797.09227081153813</v>
      </c>
      <c r="U61">
        <f t="shared" si="4"/>
        <v>0.29533444071703879</v>
      </c>
      <c r="X61">
        <f t="shared" si="5"/>
        <v>27.703569424391034</v>
      </c>
    </row>
    <row r="62" spans="1:24" x14ac:dyDescent="0.3">
      <c r="A62" s="1">
        <v>123.509</v>
      </c>
      <c r="B62" s="1">
        <f t="shared" si="6"/>
        <v>3800</v>
      </c>
      <c r="C62" s="1">
        <v>0.26929999999999998</v>
      </c>
      <c r="D62" s="1">
        <v>1.09907</v>
      </c>
      <c r="O62">
        <f t="shared" si="1"/>
        <v>101.27737999999999</v>
      </c>
      <c r="Q62">
        <f t="shared" si="2"/>
        <v>40301.821244490769</v>
      </c>
      <c r="S62">
        <f t="shared" si="3"/>
        <v>795.43068245705444</v>
      </c>
      <c r="U62">
        <f t="shared" si="4"/>
        <v>0.29668435893910133</v>
      </c>
      <c r="X62">
        <f t="shared" si="5"/>
        <v>27.57751777368761</v>
      </c>
    </row>
    <row r="63" spans="1:24" x14ac:dyDescent="0.3">
      <c r="A63" s="1">
        <v>122.672</v>
      </c>
      <c r="B63" s="1">
        <f t="shared" si="6"/>
        <v>3850</v>
      </c>
      <c r="C63" s="1">
        <v>0.27374999999999999</v>
      </c>
      <c r="D63" s="1">
        <v>1.1053299999999999</v>
      </c>
      <c r="O63">
        <f t="shared" si="1"/>
        <v>100.59103999999999</v>
      </c>
      <c r="Q63">
        <f t="shared" si="2"/>
        <v>40555.395942722818</v>
      </c>
      <c r="S63">
        <f t="shared" si="3"/>
        <v>790.04018070239249</v>
      </c>
      <c r="U63">
        <f t="shared" si="4"/>
        <v>0.29970117952161135</v>
      </c>
      <c r="X63">
        <f t="shared" si="5"/>
        <v>27.299919856432176</v>
      </c>
    </row>
    <row r="64" spans="1:24" x14ac:dyDescent="0.3">
      <c r="A64" s="1">
        <v>122.157</v>
      </c>
      <c r="B64" s="1">
        <f t="shared" si="6"/>
        <v>3900</v>
      </c>
      <c r="C64" s="1">
        <v>0.27589999999999998</v>
      </c>
      <c r="D64" s="1">
        <v>1.11704</v>
      </c>
      <c r="O64">
        <f t="shared" si="1"/>
        <v>100.16873999999999</v>
      </c>
      <c r="Q64">
        <f t="shared" si="2"/>
        <v>40909.619101434975</v>
      </c>
      <c r="S64">
        <f t="shared" si="3"/>
        <v>786.72344425836502</v>
      </c>
      <c r="U64">
        <f t="shared" si="4"/>
        <v>0.29943960049166801</v>
      </c>
      <c r="X64">
        <f t="shared" si="5"/>
        <v>27.323768026620254</v>
      </c>
    </row>
    <row r="65" spans="1:24" x14ac:dyDescent="0.3">
      <c r="A65" s="1">
        <v>121.184</v>
      </c>
      <c r="B65" s="1">
        <f t="shared" si="6"/>
        <v>3950</v>
      </c>
      <c r="C65" s="1">
        <v>0.28284999999999999</v>
      </c>
      <c r="D65" s="1">
        <v>1.12259</v>
      </c>
      <c r="O65">
        <f t="shared" si="1"/>
        <v>99.370879999999985</v>
      </c>
      <c r="Q65">
        <f t="shared" si="2"/>
        <v>41104.072167519123</v>
      </c>
      <c r="S65">
        <f t="shared" si="3"/>
        <v>780.45706647188206</v>
      </c>
      <c r="U65">
        <f t="shared" si="4"/>
        <v>0.30553031215052928</v>
      </c>
      <c r="X65">
        <f t="shared" si="5"/>
        <v>26.779071851264131</v>
      </c>
    </row>
    <row r="66" spans="1:24" x14ac:dyDescent="0.3">
      <c r="A66" s="1">
        <v>120.004</v>
      </c>
      <c r="B66" s="1">
        <f t="shared" si="6"/>
        <v>4000</v>
      </c>
      <c r="C66" s="1">
        <v>0.28455000000000003</v>
      </c>
      <c r="D66" s="1">
        <v>1.1246100000000001</v>
      </c>
      <c r="O66">
        <f t="shared" si="1"/>
        <v>98.403279999999995</v>
      </c>
      <c r="Q66">
        <f t="shared" si="2"/>
        <v>41219.069538285257</v>
      </c>
      <c r="S66">
        <f t="shared" si="3"/>
        <v>772.85755384284846</v>
      </c>
      <c r="U66">
        <f t="shared" si="4"/>
        <v>0.30650910225581923</v>
      </c>
      <c r="X66">
        <f t="shared" si="5"/>
        <v>26.69355696650554</v>
      </c>
    </row>
    <row r="67" spans="1:24" x14ac:dyDescent="0.3">
      <c r="A67" s="1">
        <v>118.73399999999999</v>
      </c>
      <c r="B67" s="1">
        <f t="shared" si="6"/>
        <v>4050</v>
      </c>
      <c r="C67" s="1">
        <v>0.28710000000000002</v>
      </c>
      <c r="D67" s="1">
        <v>1.1222000000000001</v>
      </c>
      <c r="O67">
        <f t="shared" si="1"/>
        <v>97.361879999999985</v>
      </c>
      <c r="Q67">
        <f t="shared" si="2"/>
        <v>41292.634537938276</v>
      </c>
      <c r="S67">
        <f t="shared" si="3"/>
        <v>764.6784173692273</v>
      </c>
      <c r="U67">
        <f t="shared" si="4"/>
        <v>0.30870493352242434</v>
      </c>
      <c r="X67">
        <f t="shared" si="5"/>
        <v>26.503684565260933</v>
      </c>
    </row>
    <row r="68" spans="1:24" x14ac:dyDescent="0.3">
      <c r="A68" s="1">
        <v>117.44199999999999</v>
      </c>
      <c r="B68" s="1">
        <f t="shared" si="6"/>
        <v>4100</v>
      </c>
      <c r="C68" s="1">
        <v>0.28894999999999998</v>
      </c>
      <c r="D68" s="1">
        <v>1.1239399999999999</v>
      </c>
      <c r="O68">
        <f t="shared" si="1"/>
        <v>96.30243999999999</v>
      </c>
      <c r="Q68">
        <f t="shared" si="2"/>
        <v>41347.548530325483</v>
      </c>
      <c r="S68">
        <f t="shared" si="3"/>
        <v>756.35759506692943</v>
      </c>
      <c r="U68">
        <f t="shared" si="4"/>
        <v>0.31028151501147794</v>
      </c>
      <c r="X68">
        <f t="shared" si="5"/>
        <v>26.369015832333808</v>
      </c>
    </row>
    <row r="69" spans="1:24" x14ac:dyDescent="0.3">
      <c r="A69" s="1">
        <v>116.5</v>
      </c>
      <c r="B69" s="1">
        <f t="shared" si="6"/>
        <v>4150</v>
      </c>
      <c r="C69" s="1">
        <v>0.29304999999999998</v>
      </c>
      <c r="D69" s="1">
        <v>1.12233</v>
      </c>
      <c r="O69">
        <f t="shared" si="1"/>
        <v>95.53</v>
      </c>
      <c r="Q69">
        <f t="shared" si="2"/>
        <v>41516.094557311553</v>
      </c>
      <c r="S69">
        <f t="shared" si="3"/>
        <v>750.29086549358237</v>
      </c>
      <c r="U69">
        <f t="shared" si="4"/>
        <v>0.31340664719891165</v>
      </c>
      <c r="X69">
        <f t="shared" si="5"/>
        <v>26.106077375651122</v>
      </c>
    </row>
    <row r="70" spans="1:24" x14ac:dyDescent="0.3">
      <c r="A70" s="1">
        <v>115.931</v>
      </c>
      <c r="B70" s="1">
        <f t="shared" si="6"/>
        <v>4200</v>
      </c>
      <c r="C70" s="1">
        <v>0.2949</v>
      </c>
      <c r="D70" s="1">
        <v>1.1217900000000001</v>
      </c>
      <c r="O70">
        <f t="shared" si="1"/>
        <v>95.063419999999994</v>
      </c>
      <c r="Q70">
        <f t="shared" si="2"/>
        <v>41811.075865596933</v>
      </c>
      <c r="S70">
        <f t="shared" si="3"/>
        <v>746.62635474280239</v>
      </c>
      <c r="U70">
        <f t="shared" si="4"/>
        <v>0.31316008327768641</v>
      </c>
      <c r="X70">
        <f t="shared" si="5"/>
        <v>26.126631773064041</v>
      </c>
    </row>
    <row r="71" spans="1:24" x14ac:dyDescent="0.3">
      <c r="A71" s="1">
        <v>115.03400000000001</v>
      </c>
      <c r="B71" s="1">
        <f t="shared" ref="B71:B96" si="7">B70+50</f>
        <v>4250</v>
      </c>
      <c r="C71" s="1">
        <v>0.29715000000000003</v>
      </c>
      <c r="D71" s="1">
        <v>1.12456</v>
      </c>
      <c r="O71">
        <f t="shared" ref="O71:O96" si="8">$A71*$J$3</f>
        <v>94.327879999999993</v>
      </c>
      <c r="Q71">
        <f t="shared" ref="Q71:Q96" si="9">($O71*2*PI()*$B71)/60</f>
        <v>41981.468101865772</v>
      </c>
      <c r="S71">
        <f t="shared" ref="S71:S96" si="10">((4*PI()*$O71)/0.0016)/1000</f>
        <v>740.84943709174888</v>
      </c>
      <c r="U71">
        <f t="shared" ref="U71:U96" si="11">(C71*0.74*60)/(Q71/1000)</f>
        <v>0.31426866654560004</v>
      </c>
      <c r="X71">
        <f t="shared" ref="X71:X96" si="12">Q71/((C71*0.74/60)*44000000)*100</f>
        <v>26.034470034036971</v>
      </c>
    </row>
    <row r="72" spans="1:24" x14ac:dyDescent="0.3">
      <c r="A72" s="1">
        <v>114.39100000000001</v>
      </c>
      <c r="B72" s="1">
        <f t="shared" si="7"/>
        <v>4300</v>
      </c>
      <c r="C72" s="1">
        <v>0.30220000000000002</v>
      </c>
      <c r="D72" s="1">
        <v>1.1227799999999999</v>
      </c>
      <c r="O72">
        <f t="shared" si="8"/>
        <v>93.800619999999995</v>
      </c>
      <c r="Q72">
        <f t="shared" si="9"/>
        <v>42237.945212830717</v>
      </c>
      <c r="S72">
        <f t="shared" si="10"/>
        <v>736.70834673541947</v>
      </c>
      <c r="U72">
        <f t="shared" si="11"/>
        <v>0.31766886226094354</v>
      </c>
      <c r="X72">
        <f t="shared" si="12"/>
        <v>25.755807867304824</v>
      </c>
    </row>
    <row r="73" spans="1:24" x14ac:dyDescent="0.3">
      <c r="A73" s="1">
        <v>114.01600000000001</v>
      </c>
      <c r="B73" s="1">
        <f t="shared" si="7"/>
        <v>4350</v>
      </c>
      <c r="C73" s="1">
        <v>0.30604999999999999</v>
      </c>
      <c r="D73" s="1">
        <v>1.1194299999999999</v>
      </c>
      <c r="O73">
        <f t="shared" si="8"/>
        <v>93.493120000000005</v>
      </c>
      <c r="Q73">
        <f t="shared" si="9"/>
        <v>42589.008348212396</v>
      </c>
      <c r="S73">
        <f t="shared" si="10"/>
        <v>734.29324738297237</v>
      </c>
      <c r="U73">
        <f t="shared" si="11"/>
        <v>0.31906401503641396</v>
      </c>
      <c r="X73">
        <f t="shared" si="12"/>
        <v>25.643186935024342</v>
      </c>
    </row>
    <row r="74" spans="1:24" x14ac:dyDescent="0.3">
      <c r="A74" s="1">
        <v>113.871</v>
      </c>
      <c r="B74" s="1">
        <f t="shared" si="7"/>
        <v>4400</v>
      </c>
      <c r="C74" s="1">
        <v>0.30919999999999997</v>
      </c>
      <c r="D74" s="1">
        <v>1.1198600000000001</v>
      </c>
      <c r="O74">
        <f t="shared" si="8"/>
        <v>93.374219999999994</v>
      </c>
      <c r="Q74">
        <f t="shared" si="9"/>
        <v>43023.751992712649</v>
      </c>
      <c r="S74">
        <f t="shared" si="10"/>
        <v>733.35940896669285</v>
      </c>
      <c r="U74">
        <f t="shared" si="11"/>
        <v>0.31909071998939853</v>
      </c>
      <c r="X74">
        <f t="shared" si="12"/>
        <v>25.641040836568401</v>
      </c>
    </row>
    <row r="75" spans="1:24" x14ac:dyDescent="0.3">
      <c r="A75" s="1">
        <v>113.985</v>
      </c>
      <c r="B75" s="1">
        <f t="shared" si="7"/>
        <v>4450</v>
      </c>
      <c r="C75" s="1">
        <v>0.30990000000000001</v>
      </c>
      <c r="D75" s="1">
        <v>1.11873</v>
      </c>
      <c r="O75">
        <f t="shared" si="8"/>
        <v>93.467699999999994</v>
      </c>
      <c r="Q75">
        <f t="shared" si="9"/>
        <v>43556.220217410315</v>
      </c>
      <c r="S75">
        <f t="shared" si="10"/>
        <v>734.09359916983669</v>
      </c>
      <c r="U75">
        <f t="shared" si="11"/>
        <v>0.31590344458998815</v>
      </c>
      <c r="X75">
        <f t="shared" si="12"/>
        <v>25.899743487879295</v>
      </c>
    </row>
    <row r="76" spans="1:24" x14ac:dyDescent="0.3">
      <c r="A76" s="1">
        <v>113.306</v>
      </c>
      <c r="B76" s="1">
        <f t="shared" si="7"/>
        <v>4500</v>
      </c>
      <c r="C76" s="1">
        <v>0.31445000000000001</v>
      </c>
      <c r="D76" s="1">
        <v>1.1156299999999999</v>
      </c>
      <c r="O76">
        <f t="shared" si="8"/>
        <v>92.91091999999999</v>
      </c>
      <c r="Q76">
        <f t="shared" si="9"/>
        <v>43783.239556540349</v>
      </c>
      <c r="S76">
        <f t="shared" si="10"/>
        <v>729.72065927567235</v>
      </c>
      <c r="U76">
        <f t="shared" si="11"/>
        <v>0.31887955622768477</v>
      </c>
      <c r="X76">
        <f t="shared" si="12"/>
        <v>25.658020472081443</v>
      </c>
    </row>
    <row r="77" spans="1:24" x14ac:dyDescent="0.3">
      <c r="A77" s="1">
        <v>113.074</v>
      </c>
      <c r="B77" s="1">
        <f t="shared" si="7"/>
        <v>4550</v>
      </c>
      <c r="C77" s="1">
        <v>0.31709999999999999</v>
      </c>
      <c r="D77" s="1">
        <v>1.1095299999999999</v>
      </c>
      <c r="O77">
        <f t="shared" si="8"/>
        <v>92.720679999999987</v>
      </c>
      <c r="Q77">
        <f t="shared" si="9"/>
        <v>44179.075413783918</v>
      </c>
      <c r="S77">
        <f t="shared" si="10"/>
        <v>728.22651780962497</v>
      </c>
      <c r="U77">
        <f t="shared" si="11"/>
        <v>0.31868570965175208</v>
      </c>
      <c r="X77">
        <f t="shared" si="12"/>
        <v>25.673627445544923</v>
      </c>
    </row>
    <row r="78" spans="1:24" x14ac:dyDescent="0.3">
      <c r="A78" s="1">
        <v>112.19499999999999</v>
      </c>
      <c r="B78" s="1">
        <f t="shared" si="7"/>
        <v>4600</v>
      </c>
      <c r="C78" s="1">
        <v>0.31940000000000002</v>
      </c>
      <c r="D78" s="1">
        <v>1.1056900000000001</v>
      </c>
      <c r="O78">
        <f t="shared" si="8"/>
        <v>91.999899999999982</v>
      </c>
      <c r="Q78">
        <f t="shared" si="9"/>
        <v>44317.352195552659</v>
      </c>
      <c r="S78">
        <f t="shared" si="10"/>
        <v>722.56552492748892</v>
      </c>
      <c r="U78">
        <f t="shared" si="11"/>
        <v>0.31999565175789385</v>
      </c>
      <c r="X78">
        <f t="shared" si="12"/>
        <v>25.568529249917688</v>
      </c>
    </row>
    <row r="79" spans="1:24" x14ac:dyDescent="0.3">
      <c r="A79" s="1">
        <v>111.06100000000001</v>
      </c>
      <c r="B79" s="1">
        <f t="shared" si="7"/>
        <v>4650</v>
      </c>
      <c r="C79" s="1">
        <v>0.32055</v>
      </c>
      <c r="D79" s="1">
        <v>1.09782</v>
      </c>
      <c r="O79">
        <f t="shared" si="8"/>
        <v>91.07002</v>
      </c>
      <c r="Q79">
        <f t="shared" si="9"/>
        <v>44346.260398112703</v>
      </c>
      <c r="S79">
        <f t="shared" si="10"/>
        <v>715.26226448568877</v>
      </c>
      <c r="U79">
        <f t="shared" si="11"/>
        <v>0.32093844829824036</v>
      </c>
      <c r="X79">
        <f t="shared" si="12"/>
        <v>25.493418520597487</v>
      </c>
    </row>
    <row r="80" spans="1:24" x14ac:dyDescent="0.3">
      <c r="A80" s="1">
        <v>109.973</v>
      </c>
      <c r="B80" s="1">
        <f t="shared" si="7"/>
        <v>4700</v>
      </c>
      <c r="C80" s="1">
        <v>0.32069999999999999</v>
      </c>
      <c r="D80" s="1">
        <v>1.09558</v>
      </c>
      <c r="O80">
        <f t="shared" si="8"/>
        <v>90.177859999999995</v>
      </c>
      <c r="Q80">
        <f t="shared" si="9"/>
        <v>44383.996057150318</v>
      </c>
      <c r="S80">
        <f t="shared" si="10"/>
        <v>708.25525623112208</v>
      </c>
      <c r="U80">
        <f t="shared" si="11"/>
        <v>0.32081563772818655</v>
      </c>
      <c r="X80">
        <f t="shared" si="12"/>
        <v>25.503177587466258</v>
      </c>
    </row>
    <row r="81" spans="1:24" x14ac:dyDescent="0.3">
      <c r="A81" s="1">
        <v>108.654</v>
      </c>
      <c r="B81" s="1">
        <f t="shared" si="7"/>
        <v>4750</v>
      </c>
      <c r="C81" s="1">
        <v>0.32485000000000003</v>
      </c>
      <c r="D81" s="1">
        <v>1.0882700000000001</v>
      </c>
      <c r="O81">
        <f t="shared" si="8"/>
        <v>89.096279999999993</v>
      </c>
      <c r="Q81">
        <f t="shared" si="9"/>
        <v>44318.167962445041</v>
      </c>
      <c r="S81">
        <f t="shared" si="10"/>
        <v>699.76054677544789</v>
      </c>
      <c r="U81">
        <f t="shared" si="11"/>
        <v>0.32544982482629375</v>
      </c>
      <c r="X81">
        <f t="shared" si="12"/>
        <v>25.140029453649763</v>
      </c>
    </row>
    <row r="82" spans="1:24" x14ac:dyDescent="0.3">
      <c r="A82" s="1">
        <v>107.07599999999999</v>
      </c>
      <c r="B82" s="1">
        <f t="shared" si="7"/>
        <v>4800</v>
      </c>
      <c r="C82" s="1">
        <v>0.32455000000000001</v>
      </c>
      <c r="D82" s="1">
        <v>1.08396</v>
      </c>
      <c r="O82">
        <f t="shared" si="8"/>
        <v>87.802319999999995</v>
      </c>
      <c r="Q82">
        <f t="shared" si="9"/>
        <v>44134.259756822416</v>
      </c>
      <c r="S82">
        <f t="shared" si="10"/>
        <v>689.59780870035036</v>
      </c>
      <c r="U82">
        <f t="shared" si="11"/>
        <v>0.32650417338816817</v>
      </c>
      <c r="X82">
        <f t="shared" si="12"/>
        <v>25.058847171583114</v>
      </c>
    </row>
    <row r="83" spans="1:24" x14ac:dyDescent="0.3">
      <c r="A83" s="1">
        <v>105.24</v>
      </c>
      <c r="B83" s="1">
        <f t="shared" si="7"/>
        <v>4850</v>
      </c>
      <c r="C83" s="1">
        <v>0.32569999999999999</v>
      </c>
      <c r="D83" s="1">
        <v>1.0822099999999999</v>
      </c>
      <c r="O83">
        <f t="shared" si="8"/>
        <v>86.29679999999999</v>
      </c>
      <c r="Q83">
        <f t="shared" si="9"/>
        <v>43829.351853509739</v>
      </c>
      <c r="S83">
        <f t="shared" si="10"/>
        <v>677.77348227076902</v>
      </c>
      <c r="U83">
        <f t="shared" si="11"/>
        <v>0.32994053958025832</v>
      </c>
      <c r="X83">
        <f t="shared" si="12"/>
        <v>24.797856584179911</v>
      </c>
    </row>
    <row r="84" spans="1:24" x14ac:dyDescent="0.3">
      <c r="A84" s="1">
        <v>103.63200000000001</v>
      </c>
      <c r="B84" s="1">
        <f t="shared" si="7"/>
        <v>4900</v>
      </c>
      <c r="C84" s="1">
        <v>0.32769999999999999</v>
      </c>
      <c r="D84" s="1">
        <v>1.0846</v>
      </c>
      <c r="O84">
        <f t="shared" si="8"/>
        <v>84.97824</v>
      </c>
      <c r="Q84">
        <f t="shared" si="9"/>
        <v>43604.612368168418</v>
      </c>
      <c r="S84">
        <f t="shared" si="10"/>
        <v>667.41753624747571</v>
      </c>
      <c r="U84">
        <f t="shared" si="11"/>
        <v>0.33367754486957635</v>
      </c>
      <c r="X84">
        <f t="shared" si="12"/>
        <v>24.52013420626248</v>
      </c>
    </row>
    <row r="85" spans="1:24" x14ac:dyDescent="0.3">
      <c r="A85" s="1">
        <v>102.33499999999999</v>
      </c>
      <c r="B85" s="1">
        <f t="shared" si="7"/>
        <v>4950</v>
      </c>
      <c r="C85" s="1">
        <v>0.32845000000000002</v>
      </c>
      <c r="D85" s="1">
        <v>1.08823</v>
      </c>
      <c r="O85">
        <f t="shared" si="8"/>
        <v>83.914699999999996</v>
      </c>
      <c r="Q85">
        <f t="shared" si="9"/>
        <v>43498.257832951582</v>
      </c>
      <c r="S85">
        <f t="shared" si="10"/>
        <v>659.06451262047847</v>
      </c>
      <c r="U85">
        <f t="shared" si="11"/>
        <v>0.33525894430081493</v>
      </c>
      <c r="X85">
        <f t="shared" si="12"/>
        <v>24.404473977216103</v>
      </c>
    </row>
    <row r="86" spans="1:24" x14ac:dyDescent="0.3">
      <c r="A86" s="1">
        <v>101.10599999999999</v>
      </c>
      <c r="B86" s="1">
        <f t="shared" si="7"/>
        <v>5000</v>
      </c>
      <c r="C86" s="1">
        <v>0.32869999999999999</v>
      </c>
      <c r="D86" s="1">
        <v>1.08687</v>
      </c>
      <c r="O86">
        <f t="shared" si="8"/>
        <v>82.906919999999985</v>
      </c>
      <c r="Q86">
        <f t="shared" si="9"/>
        <v>43409.961800626115</v>
      </c>
      <c r="S86">
        <f t="shared" si="10"/>
        <v>651.14942700939162</v>
      </c>
      <c r="U86">
        <f t="shared" si="11"/>
        <v>0.33619656398291281</v>
      </c>
      <c r="X86">
        <f t="shared" si="12"/>
        <v>24.336412260995097</v>
      </c>
    </row>
    <row r="87" spans="1:24" x14ac:dyDescent="0.3">
      <c r="A87" s="1">
        <v>99.314899999999994</v>
      </c>
      <c r="B87" s="1">
        <f t="shared" si="7"/>
        <v>5050</v>
      </c>
      <c r="C87" s="1">
        <v>0.32984999999999998</v>
      </c>
      <c r="D87" s="1">
        <v>1.0891</v>
      </c>
      <c r="O87">
        <f t="shared" si="8"/>
        <v>81.438217999999992</v>
      </c>
      <c r="Q87">
        <f t="shared" si="9"/>
        <v>43067.360744024409</v>
      </c>
      <c r="S87">
        <f t="shared" si="10"/>
        <v>639.61426847561006</v>
      </c>
      <c r="U87">
        <f t="shared" si="11"/>
        <v>0.34005659383323228</v>
      </c>
      <c r="X87">
        <f t="shared" si="12"/>
        <v>24.060166249358605</v>
      </c>
    </row>
    <row r="88" spans="1:24" x14ac:dyDescent="0.3">
      <c r="A88" s="1">
        <v>97.581500000000005</v>
      </c>
      <c r="B88" s="1">
        <f t="shared" si="7"/>
        <v>5100</v>
      </c>
      <c r="C88" s="1">
        <v>0.32969999999999999</v>
      </c>
      <c r="D88" s="1">
        <v>1.09185</v>
      </c>
      <c r="O88">
        <f t="shared" si="8"/>
        <v>80.016829999999999</v>
      </c>
      <c r="Q88">
        <f t="shared" si="9"/>
        <v>42734.648499562376</v>
      </c>
      <c r="S88">
        <f t="shared" si="10"/>
        <v>628.45071322885838</v>
      </c>
      <c r="U88">
        <f t="shared" si="11"/>
        <v>0.34254827204557231</v>
      </c>
      <c r="X88">
        <f t="shared" si="12"/>
        <v>23.885153858635377</v>
      </c>
    </row>
    <row r="89" spans="1:24" x14ac:dyDescent="0.3">
      <c r="A89" s="1">
        <v>95.848600000000005</v>
      </c>
      <c r="B89" s="1">
        <f t="shared" si="7"/>
        <v>5150</v>
      </c>
      <c r="C89" s="1">
        <v>0.33095000000000002</v>
      </c>
      <c r="D89" s="1">
        <v>1.0940700000000001</v>
      </c>
      <c r="O89">
        <f t="shared" si="8"/>
        <v>78.595851999999994</v>
      </c>
      <c r="Q89">
        <f t="shared" si="9"/>
        <v>42387.272630534258</v>
      </c>
      <c r="S89">
        <f t="shared" si="10"/>
        <v>617.29037811457658</v>
      </c>
      <c r="U89">
        <f t="shared" si="11"/>
        <v>0.34666490878242651</v>
      </c>
      <c r="X89">
        <f t="shared" si="12"/>
        <v>23.601518280447724</v>
      </c>
    </row>
    <row r="90" spans="1:24" x14ac:dyDescent="0.3">
      <c r="A90" s="1">
        <v>94.803299999999993</v>
      </c>
      <c r="B90" s="1">
        <f t="shared" si="7"/>
        <v>5200</v>
      </c>
      <c r="C90" s="1">
        <v>0.33379999999999999</v>
      </c>
      <c r="D90" s="1">
        <v>1.0934600000000001</v>
      </c>
      <c r="O90">
        <f t="shared" si="8"/>
        <v>77.738705999999993</v>
      </c>
      <c r="Q90">
        <f t="shared" si="9"/>
        <v>42332.046929323966</v>
      </c>
      <c r="S90">
        <f t="shared" si="10"/>
        <v>610.55836917294187</v>
      </c>
      <c r="U90">
        <f t="shared" si="11"/>
        <v>0.3501063868880267</v>
      </c>
      <c r="X90">
        <f t="shared" si="12"/>
        <v>23.369519918055488</v>
      </c>
    </row>
    <row r="91" spans="1:24" x14ac:dyDescent="0.3">
      <c r="A91" s="1">
        <v>93.0976</v>
      </c>
      <c r="B91" s="1">
        <f t="shared" si="7"/>
        <v>5250</v>
      </c>
      <c r="C91" s="1">
        <v>0.33129999999999998</v>
      </c>
      <c r="D91" s="1">
        <v>1.0880399999999999</v>
      </c>
      <c r="O91">
        <f t="shared" si="8"/>
        <v>76.340031999999994</v>
      </c>
      <c r="Q91">
        <f t="shared" si="9"/>
        <v>41970.124648551697</v>
      </c>
      <c r="S91">
        <f t="shared" si="10"/>
        <v>599.57320926502427</v>
      </c>
      <c r="U91">
        <f t="shared" si="11"/>
        <v>0.35048073178661865</v>
      </c>
      <c r="X91">
        <f t="shared" si="12"/>
        <v>23.344559171941796</v>
      </c>
    </row>
    <row r="92" spans="1:24" x14ac:dyDescent="0.3">
      <c r="A92" s="1">
        <v>91.788600000000002</v>
      </c>
      <c r="B92" s="1">
        <f t="shared" si="7"/>
        <v>5300</v>
      </c>
      <c r="C92" s="1">
        <v>0.33239999999999997</v>
      </c>
      <c r="D92" s="1">
        <v>1.0833900000000001</v>
      </c>
      <c r="O92">
        <f t="shared" si="8"/>
        <v>75.266651999999993</v>
      </c>
      <c r="Q92">
        <f t="shared" si="9"/>
        <v>41774.098440418238</v>
      </c>
      <c r="S92">
        <f t="shared" si="10"/>
        <v>591.14290245874861</v>
      </c>
      <c r="U92">
        <f t="shared" si="11"/>
        <v>0.353294518636947</v>
      </c>
      <c r="X92">
        <f t="shared" si="12"/>
        <v>23.15863323717738</v>
      </c>
    </row>
    <row r="93" spans="1:24" x14ac:dyDescent="0.3">
      <c r="A93" s="1">
        <v>90.593800000000002</v>
      </c>
      <c r="B93" s="1">
        <f t="shared" si="7"/>
        <v>5350</v>
      </c>
      <c r="C93" s="1">
        <v>0.33079999999999998</v>
      </c>
      <c r="D93" s="1">
        <v>1.0800700000000001</v>
      </c>
      <c r="O93">
        <f t="shared" si="8"/>
        <v>74.286915999999991</v>
      </c>
      <c r="Q93">
        <f t="shared" si="9"/>
        <v>41619.295938813833</v>
      </c>
      <c r="S93">
        <f t="shared" si="10"/>
        <v>583.44807390860501</v>
      </c>
      <c r="U93">
        <f t="shared" si="11"/>
        <v>0.35290169304143687</v>
      </c>
      <c r="X93">
        <f t="shared" si="12"/>
        <v>23.184411815381949</v>
      </c>
    </row>
    <row r="94" spans="1:24" x14ac:dyDescent="0.3">
      <c r="A94" s="1">
        <v>89.6374</v>
      </c>
      <c r="B94" s="1">
        <f t="shared" si="7"/>
        <v>5400</v>
      </c>
      <c r="C94" s="1">
        <v>0.33879999999999999</v>
      </c>
      <c r="D94" s="1">
        <v>1.0789500000000001</v>
      </c>
      <c r="O94">
        <f t="shared" si="8"/>
        <v>73.502668</v>
      </c>
      <c r="Q94">
        <f t="shared" si="9"/>
        <v>41564.779525448925</v>
      </c>
      <c r="S94">
        <f t="shared" si="10"/>
        <v>577.28860452012395</v>
      </c>
      <c r="U94">
        <f t="shared" si="11"/>
        <v>0.36191025603274934</v>
      </c>
      <c r="X94">
        <f t="shared" si="12"/>
        <v>22.607312297548724</v>
      </c>
    </row>
    <row r="95" spans="1:24" x14ac:dyDescent="0.3">
      <c r="A95" s="1">
        <v>88.925600000000003</v>
      </c>
      <c r="B95" s="1">
        <f t="shared" si="7"/>
        <v>5450</v>
      </c>
      <c r="C95" s="1">
        <v>0.34379999999999999</v>
      </c>
      <c r="D95" s="1">
        <v>1.0792299999999999</v>
      </c>
      <c r="O95">
        <f t="shared" si="8"/>
        <v>72.918992000000003</v>
      </c>
      <c r="Q95">
        <f t="shared" si="9"/>
        <v>41616.521472677741</v>
      </c>
      <c r="S95">
        <f t="shared" si="10"/>
        <v>572.70442393593225</v>
      </c>
      <c r="U95">
        <f t="shared" si="11"/>
        <v>0.3667947118074647</v>
      </c>
      <c r="X95">
        <f t="shared" si="12"/>
        <v>22.306259928068222</v>
      </c>
    </row>
    <row r="96" spans="1:24" x14ac:dyDescent="0.3">
      <c r="A96" s="1">
        <v>88.647400000000005</v>
      </c>
      <c r="B96" s="1">
        <f t="shared" si="7"/>
        <v>5500</v>
      </c>
      <c r="C96" s="1">
        <v>0.3488</v>
      </c>
      <c r="D96" s="1">
        <v>1.0836600000000001</v>
      </c>
      <c r="O96">
        <f t="shared" si="8"/>
        <v>72.690867999999995</v>
      </c>
      <c r="Q96">
        <f t="shared" si="9"/>
        <v>41866.934430175315</v>
      </c>
      <c r="S96">
        <f t="shared" si="10"/>
        <v>570.91274222966342</v>
      </c>
      <c r="U96">
        <f t="shared" si="11"/>
        <v>0.36990336672078028</v>
      </c>
      <c r="X96">
        <f t="shared" si="12"/>
        <v>22.118798902401416</v>
      </c>
    </row>
  </sheetData>
  <mergeCells count="1">
    <mergeCell ref="W4:Y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Finn O'Connor (2406000)</cp:lastModifiedBy>
  <cp:revision/>
  <dcterms:created xsi:type="dcterms:W3CDTF">2019-10-18T15:00:30Z</dcterms:created>
  <dcterms:modified xsi:type="dcterms:W3CDTF">2026-03-19T17:52:39Z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