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Ryanb\Downloads\"/>
    </mc:Choice>
  </mc:AlternateContent>
  <xr:revisionPtr revIDLastSave="0" documentId="13_ncr:1_{422145E7-5421-4BDC-AB4D-E900D688DD0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G7" i="1"/>
  <c r="H7" i="1" s="1"/>
  <c r="I7" i="1" s="1"/>
  <c r="G8" i="1"/>
  <c r="H8" i="1" s="1"/>
  <c r="I8" i="1" s="1"/>
  <c r="G9" i="1"/>
  <c r="H9" i="1" s="1"/>
  <c r="I9" i="1" s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I50" i="1" s="1"/>
  <c r="G51" i="1"/>
  <c r="H51" i="1" s="1"/>
  <c r="I51" i="1" s="1"/>
  <c r="G52" i="1"/>
  <c r="H52" i="1" s="1"/>
  <c r="I52" i="1" s="1"/>
  <c r="G53" i="1"/>
  <c r="H53" i="1" s="1"/>
  <c r="I53" i="1" s="1"/>
  <c r="G54" i="1"/>
  <c r="H54" i="1" s="1"/>
  <c r="I54" i="1" s="1"/>
  <c r="G55" i="1"/>
  <c r="H55" i="1" s="1"/>
  <c r="I55" i="1" s="1"/>
  <c r="G56" i="1"/>
  <c r="H56" i="1" s="1"/>
  <c r="I56" i="1" s="1"/>
  <c r="G57" i="1"/>
  <c r="H57" i="1" s="1"/>
  <c r="I57" i="1" s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H62" i="1" s="1"/>
  <c r="I62" i="1" s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H70" i="1" s="1"/>
  <c r="I70" i="1" s="1"/>
  <c r="G71" i="1"/>
  <c r="H71" i="1" s="1"/>
  <c r="I71" i="1" s="1"/>
  <c r="G72" i="1"/>
  <c r="H72" i="1" s="1"/>
  <c r="I72" i="1" s="1"/>
  <c r="G73" i="1"/>
  <c r="H73" i="1" s="1"/>
  <c r="I73" i="1" s="1"/>
  <c r="G74" i="1"/>
  <c r="H74" i="1" s="1"/>
  <c r="I74" i="1" s="1"/>
  <c r="G75" i="1"/>
  <c r="H75" i="1" s="1"/>
  <c r="I75" i="1" s="1"/>
  <c r="G76" i="1"/>
  <c r="H76" i="1" s="1"/>
  <c r="I76" i="1" s="1"/>
  <c r="G77" i="1"/>
  <c r="H77" i="1" s="1"/>
  <c r="I77" i="1" s="1"/>
  <c r="G78" i="1"/>
  <c r="H78" i="1" s="1"/>
  <c r="I78" i="1" s="1"/>
  <c r="G79" i="1"/>
  <c r="H79" i="1" s="1"/>
  <c r="I79" i="1" s="1"/>
  <c r="G80" i="1"/>
  <c r="H80" i="1" s="1"/>
  <c r="I80" i="1" s="1"/>
  <c r="G81" i="1"/>
  <c r="H81" i="1" s="1"/>
  <c r="I81" i="1" s="1"/>
  <c r="G82" i="1"/>
  <c r="H82" i="1" s="1"/>
  <c r="I82" i="1" s="1"/>
  <c r="G83" i="1"/>
  <c r="H83" i="1" s="1"/>
  <c r="I83" i="1" s="1"/>
  <c r="G84" i="1"/>
  <c r="H84" i="1" s="1"/>
  <c r="I84" i="1" s="1"/>
  <c r="G85" i="1"/>
  <c r="H85" i="1" s="1"/>
  <c r="I85" i="1" s="1"/>
  <c r="G86" i="1"/>
  <c r="H86" i="1" s="1"/>
  <c r="I86" i="1" s="1"/>
  <c r="G87" i="1"/>
  <c r="H87" i="1" s="1"/>
  <c r="I87" i="1" s="1"/>
  <c r="G88" i="1"/>
  <c r="H88" i="1" s="1"/>
  <c r="I88" i="1" s="1"/>
  <c r="G89" i="1"/>
  <c r="H89" i="1" s="1"/>
  <c r="I89" i="1" s="1"/>
  <c r="G90" i="1"/>
  <c r="H90" i="1" s="1"/>
  <c r="I90" i="1" s="1"/>
  <c r="G91" i="1"/>
  <c r="H91" i="1" s="1"/>
  <c r="I91" i="1" s="1"/>
  <c r="G92" i="1"/>
  <c r="H92" i="1" s="1"/>
  <c r="I92" i="1" s="1"/>
  <c r="G93" i="1"/>
  <c r="H93" i="1" s="1"/>
  <c r="I93" i="1" s="1"/>
  <c r="G94" i="1"/>
  <c r="H94" i="1" s="1"/>
  <c r="I94" i="1" s="1"/>
  <c r="G95" i="1"/>
  <c r="H95" i="1" s="1"/>
  <c r="I95" i="1" s="1"/>
  <c r="G96" i="1"/>
  <c r="H96" i="1" s="1"/>
  <c r="I96" i="1" s="1"/>
  <c r="G6" i="1"/>
  <c r="O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F6" i="1" l="1"/>
  <c r="E6" i="1" s="1"/>
  <c r="H6" i="1"/>
  <c r="I6" i="1" s="1"/>
  <c r="F96" i="1"/>
  <c r="E96" i="1" s="1"/>
  <c r="F16" i="1"/>
  <c r="E16" i="1" s="1"/>
  <c r="F8" i="1"/>
  <c r="E8" i="1" s="1"/>
  <c r="F86" i="1"/>
  <c r="E86" i="1" s="1"/>
  <c r="F74" i="1"/>
  <c r="E74" i="1" s="1"/>
  <c r="F62" i="1"/>
  <c r="E62" i="1" s="1"/>
  <c r="F50" i="1"/>
  <c r="E50" i="1" s="1"/>
  <c r="F38" i="1"/>
  <c r="E38" i="1" s="1"/>
  <c r="F30" i="1"/>
  <c r="E30" i="1" s="1"/>
  <c r="F15" i="1"/>
  <c r="E15" i="1" s="1"/>
  <c r="F11" i="1"/>
  <c r="E11" i="1" s="1"/>
  <c r="F7" i="1"/>
  <c r="E7" i="1" s="1"/>
  <c r="F93" i="1"/>
  <c r="E93" i="1" s="1"/>
  <c r="F89" i="1"/>
  <c r="E89" i="1" s="1"/>
  <c r="F85" i="1"/>
  <c r="E85" i="1" s="1"/>
  <c r="F81" i="1"/>
  <c r="E81" i="1" s="1"/>
  <c r="F77" i="1"/>
  <c r="E77" i="1" s="1"/>
  <c r="F73" i="1"/>
  <c r="E73" i="1" s="1"/>
  <c r="F69" i="1"/>
  <c r="E69" i="1" s="1"/>
  <c r="F65" i="1"/>
  <c r="E65" i="1" s="1"/>
  <c r="F61" i="1"/>
  <c r="E61" i="1" s="1"/>
  <c r="F57" i="1"/>
  <c r="E57" i="1" s="1"/>
  <c r="F53" i="1"/>
  <c r="E53" i="1" s="1"/>
  <c r="F49" i="1"/>
  <c r="E49" i="1" s="1"/>
  <c r="F45" i="1"/>
  <c r="E45" i="1" s="1"/>
  <c r="F41" i="1"/>
  <c r="E41" i="1" s="1"/>
  <c r="F37" i="1"/>
  <c r="E37" i="1" s="1"/>
  <c r="F33" i="1"/>
  <c r="E33" i="1" s="1"/>
  <c r="F29" i="1"/>
  <c r="E29" i="1" s="1"/>
  <c r="F25" i="1"/>
  <c r="E25" i="1" s="1"/>
  <c r="F21" i="1"/>
  <c r="E21" i="1" s="1"/>
  <c r="F94" i="1"/>
  <c r="E94" i="1" s="1"/>
  <c r="F78" i="1"/>
  <c r="E78" i="1" s="1"/>
  <c r="F66" i="1"/>
  <c r="E66" i="1" s="1"/>
  <c r="F54" i="1"/>
  <c r="E54" i="1" s="1"/>
  <c r="F42" i="1"/>
  <c r="E42" i="1" s="1"/>
  <c r="F26" i="1"/>
  <c r="E26" i="1" s="1"/>
  <c r="F18" i="1"/>
  <c r="E18" i="1" s="1"/>
  <c r="F14" i="1"/>
  <c r="E14" i="1" s="1"/>
  <c r="F10" i="1"/>
  <c r="E10" i="1" s="1"/>
  <c r="F92" i="1"/>
  <c r="E92" i="1" s="1"/>
  <c r="F88" i="1"/>
  <c r="E88" i="1" s="1"/>
  <c r="F84" i="1"/>
  <c r="E84" i="1" s="1"/>
  <c r="F80" i="1"/>
  <c r="E80" i="1" s="1"/>
  <c r="F76" i="1"/>
  <c r="E76" i="1" s="1"/>
  <c r="F72" i="1"/>
  <c r="E72" i="1" s="1"/>
  <c r="F68" i="1"/>
  <c r="E68" i="1" s="1"/>
  <c r="F64" i="1"/>
  <c r="E64" i="1" s="1"/>
  <c r="F60" i="1"/>
  <c r="E60" i="1" s="1"/>
  <c r="F56" i="1"/>
  <c r="E56" i="1" s="1"/>
  <c r="F52" i="1"/>
  <c r="E52" i="1" s="1"/>
  <c r="F48" i="1"/>
  <c r="E48" i="1" s="1"/>
  <c r="F44" i="1"/>
  <c r="E44" i="1" s="1"/>
  <c r="F40" i="1"/>
  <c r="E40" i="1" s="1"/>
  <c r="F36" i="1"/>
  <c r="E36" i="1" s="1"/>
  <c r="F32" i="1"/>
  <c r="E32" i="1" s="1"/>
  <c r="F28" i="1"/>
  <c r="E28" i="1" s="1"/>
  <c r="F24" i="1"/>
  <c r="E24" i="1" s="1"/>
  <c r="F20" i="1"/>
  <c r="E20" i="1" s="1"/>
  <c r="F12" i="1"/>
  <c r="E12" i="1" s="1"/>
  <c r="F90" i="1"/>
  <c r="E90" i="1" s="1"/>
  <c r="F82" i="1"/>
  <c r="E82" i="1" s="1"/>
  <c r="F70" i="1"/>
  <c r="E70" i="1" s="1"/>
  <c r="F58" i="1"/>
  <c r="E58" i="1" s="1"/>
  <c r="F46" i="1"/>
  <c r="E46" i="1" s="1"/>
  <c r="F34" i="1"/>
  <c r="E34" i="1" s="1"/>
  <c r="F22" i="1"/>
  <c r="E22" i="1" s="1"/>
  <c r="F17" i="1"/>
  <c r="E17" i="1" s="1"/>
  <c r="F13" i="1"/>
  <c r="E13" i="1" s="1"/>
  <c r="F9" i="1"/>
  <c r="E9" i="1" s="1"/>
  <c r="F95" i="1"/>
  <c r="E95" i="1" s="1"/>
  <c r="F91" i="1"/>
  <c r="E91" i="1" s="1"/>
  <c r="F87" i="1"/>
  <c r="E87" i="1" s="1"/>
  <c r="F83" i="1"/>
  <c r="E83" i="1" s="1"/>
  <c r="F79" i="1"/>
  <c r="E79" i="1" s="1"/>
  <c r="F75" i="1"/>
  <c r="E75" i="1" s="1"/>
  <c r="F71" i="1"/>
  <c r="E71" i="1" s="1"/>
  <c r="F67" i="1"/>
  <c r="E67" i="1" s="1"/>
  <c r="F63" i="1"/>
  <c r="E63" i="1" s="1"/>
  <c r="F59" i="1"/>
  <c r="E59" i="1" s="1"/>
  <c r="F55" i="1"/>
  <c r="E55" i="1" s="1"/>
  <c r="F51" i="1"/>
  <c r="E51" i="1" s="1"/>
  <c r="F47" i="1"/>
  <c r="E47" i="1" s="1"/>
  <c r="F43" i="1"/>
  <c r="E43" i="1" s="1"/>
  <c r="F39" i="1"/>
  <c r="E39" i="1" s="1"/>
  <c r="F35" i="1"/>
  <c r="E35" i="1" s="1"/>
  <c r="F31" i="1"/>
  <c r="E31" i="1" s="1"/>
  <c r="F27" i="1"/>
  <c r="E27" i="1" s="1"/>
  <c r="F23" i="1"/>
  <c r="E23" i="1" s="1"/>
  <c r="F19" i="1"/>
  <c r="E19" i="1" s="1"/>
  <c r="K19" i="1" l="1"/>
  <c r="L19" i="1"/>
  <c r="K51" i="1"/>
  <c r="L51" i="1"/>
  <c r="K9" i="1"/>
  <c r="L9" i="1"/>
  <c r="K82" i="1"/>
  <c r="L82" i="1"/>
  <c r="K40" i="1"/>
  <c r="L40" i="1"/>
  <c r="K72" i="1"/>
  <c r="L72" i="1"/>
  <c r="K18" i="1"/>
  <c r="L18" i="1"/>
  <c r="K66" i="1"/>
  <c r="L66" i="1"/>
  <c r="K41" i="1"/>
  <c r="L41" i="1"/>
  <c r="K73" i="1"/>
  <c r="L73" i="1"/>
  <c r="K15" i="1"/>
  <c r="L15" i="1"/>
  <c r="K16" i="1"/>
  <c r="L16" i="1"/>
  <c r="K39" i="1"/>
  <c r="L39" i="1"/>
  <c r="K13" i="1"/>
  <c r="L13" i="1"/>
  <c r="K90" i="1"/>
  <c r="L90" i="1"/>
  <c r="K44" i="1"/>
  <c r="L44" i="1"/>
  <c r="K60" i="1"/>
  <c r="L60" i="1"/>
  <c r="K92" i="1"/>
  <c r="L92" i="1"/>
  <c r="K78" i="1"/>
  <c r="L78" i="1"/>
  <c r="K45" i="1"/>
  <c r="L45" i="1"/>
  <c r="K77" i="1"/>
  <c r="L77" i="1"/>
  <c r="K30" i="1"/>
  <c r="L30" i="1"/>
  <c r="K96" i="1"/>
  <c r="L96" i="1"/>
  <c r="K27" i="1"/>
  <c r="L27" i="1"/>
  <c r="K43" i="1"/>
  <c r="L43" i="1"/>
  <c r="K59" i="1"/>
  <c r="L59" i="1"/>
  <c r="K75" i="1"/>
  <c r="L75" i="1"/>
  <c r="K91" i="1"/>
  <c r="L91" i="1"/>
  <c r="K17" i="1"/>
  <c r="L17" i="1"/>
  <c r="K58" i="1"/>
  <c r="L58" i="1"/>
  <c r="K12" i="1"/>
  <c r="L12" i="1"/>
  <c r="K32" i="1"/>
  <c r="L32" i="1"/>
  <c r="K48" i="1"/>
  <c r="L48" i="1"/>
  <c r="K64" i="1"/>
  <c r="L64" i="1"/>
  <c r="K80" i="1"/>
  <c r="L80" i="1"/>
  <c r="K10" i="1"/>
  <c r="L10" i="1"/>
  <c r="K42" i="1"/>
  <c r="L42" i="1"/>
  <c r="K94" i="1"/>
  <c r="L94" i="1"/>
  <c r="K33" i="1"/>
  <c r="L33" i="1"/>
  <c r="K49" i="1"/>
  <c r="L49" i="1"/>
  <c r="K65" i="1"/>
  <c r="L65" i="1"/>
  <c r="K81" i="1"/>
  <c r="L81" i="1"/>
  <c r="K7" i="1"/>
  <c r="L7" i="1"/>
  <c r="K38" i="1"/>
  <c r="L38" i="1"/>
  <c r="K86" i="1"/>
  <c r="L86" i="1"/>
  <c r="K35" i="1"/>
  <c r="L35" i="1"/>
  <c r="K67" i="1"/>
  <c r="L67" i="1"/>
  <c r="K83" i="1"/>
  <c r="L83" i="1"/>
  <c r="K34" i="1"/>
  <c r="L34" i="1"/>
  <c r="K24" i="1"/>
  <c r="L24" i="1"/>
  <c r="K56" i="1"/>
  <c r="L56" i="1"/>
  <c r="K88" i="1"/>
  <c r="L88" i="1"/>
  <c r="K25" i="1"/>
  <c r="L25" i="1"/>
  <c r="K57" i="1"/>
  <c r="L57" i="1"/>
  <c r="K89" i="1"/>
  <c r="L89" i="1"/>
  <c r="K62" i="1"/>
  <c r="L62" i="1"/>
  <c r="K23" i="1"/>
  <c r="L23" i="1"/>
  <c r="K55" i="1"/>
  <c r="L55" i="1"/>
  <c r="K71" i="1"/>
  <c r="L71" i="1"/>
  <c r="K87" i="1"/>
  <c r="L87" i="1"/>
  <c r="K46" i="1"/>
  <c r="L46" i="1"/>
  <c r="K28" i="1"/>
  <c r="L28" i="1"/>
  <c r="K76" i="1"/>
  <c r="L76" i="1"/>
  <c r="K26" i="1"/>
  <c r="L26" i="1"/>
  <c r="K29" i="1"/>
  <c r="L29" i="1"/>
  <c r="K61" i="1"/>
  <c r="L61" i="1"/>
  <c r="K93" i="1"/>
  <c r="L93" i="1"/>
  <c r="K74" i="1"/>
  <c r="L74" i="1"/>
  <c r="K31" i="1"/>
  <c r="L31" i="1"/>
  <c r="K47" i="1"/>
  <c r="L47" i="1"/>
  <c r="K63" i="1"/>
  <c r="L63" i="1"/>
  <c r="K79" i="1"/>
  <c r="L79" i="1"/>
  <c r="K95" i="1"/>
  <c r="L95" i="1"/>
  <c r="K22" i="1"/>
  <c r="L22" i="1"/>
  <c r="K70" i="1"/>
  <c r="L70" i="1"/>
  <c r="K20" i="1"/>
  <c r="L20" i="1"/>
  <c r="K36" i="1"/>
  <c r="L36" i="1"/>
  <c r="K52" i="1"/>
  <c r="L52" i="1"/>
  <c r="K68" i="1"/>
  <c r="L68" i="1"/>
  <c r="K84" i="1"/>
  <c r="L84" i="1"/>
  <c r="K14" i="1"/>
  <c r="L14" i="1"/>
  <c r="K54" i="1"/>
  <c r="L54" i="1"/>
  <c r="K21" i="1"/>
  <c r="L21" i="1"/>
  <c r="K37" i="1"/>
  <c r="L37" i="1"/>
  <c r="K53" i="1"/>
  <c r="L53" i="1"/>
  <c r="K69" i="1"/>
  <c r="L69" i="1"/>
  <c r="K85" i="1"/>
  <c r="L85" i="1"/>
  <c r="K11" i="1"/>
  <c r="L11" i="1"/>
  <c r="K50" i="1"/>
  <c r="L50" i="1"/>
  <c r="K8" i="1"/>
  <c r="L8" i="1"/>
  <c r="L6" i="1"/>
  <c r="K6" i="1"/>
</calcChain>
</file>

<file path=xl/sharedStrings.xml><?xml version="1.0" encoding="utf-8"?>
<sst xmlns="http://schemas.openxmlformats.org/spreadsheetml/2006/main" count="33" uniqueCount="29">
  <si>
    <t>Baro</t>
  </si>
  <si>
    <t>Humidity</t>
  </si>
  <si>
    <t>Ambient temp</t>
  </si>
  <si>
    <t>mBar</t>
  </si>
  <si>
    <t>%</t>
  </si>
  <si>
    <t>Deg C</t>
  </si>
  <si>
    <t>Load</t>
  </si>
  <si>
    <t>Lambda</t>
  </si>
  <si>
    <t>Newtons</t>
  </si>
  <si>
    <t>rpm</t>
  </si>
  <si>
    <t>l/min</t>
  </si>
  <si>
    <t>torque</t>
  </si>
  <si>
    <t>BMEP</t>
  </si>
  <si>
    <t>SFC</t>
  </si>
  <si>
    <t>Thermal efficiency</t>
  </si>
  <si>
    <t>815.776mm</t>
  </si>
  <si>
    <t>Dyno</t>
  </si>
  <si>
    <t>Diameter</t>
  </si>
  <si>
    <t>radius</t>
  </si>
  <si>
    <t>power</t>
  </si>
  <si>
    <t>kW</t>
  </si>
  <si>
    <t>W</t>
  </si>
  <si>
    <t>Pa</t>
  </si>
  <si>
    <t>kPa</t>
  </si>
  <si>
    <t>Displacement = 1.6</t>
  </si>
  <si>
    <t>Kg/kwh</t>
  </si>
  <si>
    <t>Kg/s</t>
  </si>
  <si>
    <t>dyno speed</t>
  </si>
  <si>
    <t>fuel flow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</si>
</sst>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BsC'!$K$6:$K$96</c:f>
              <c:numCache>
                <c:formatCode>General</c:formatCode>
                <c:ptCount val="91"/>
                <c:pt idx="0">
                  <c:v>0.48345368962225677</c:v>
                </c:pt>
                <c:pt idx="1">
                  <c:v>0.47129603396659975</c:v>
                </c:pt>
                <c:pt idx="2">
                  <c:v>0.45383065162378494</c:v>
                </c:pt>
                <c:pt idx="3">
                  <c:v>0.42665812319706486</c:v>
                </c:pt>
                <c:pt idx="4">
                  <c:v>0.41154049794015368</c:v>
                </c:pt>
                <c:pt idx="5">
                  <c:v>0.41261495770772721</c:v>
                </c:pt>
                <c:pt idx="6">
                  <c:v>0.38982431497258524</c:v>
                </c:pt>
                <c:pt idx="7">
                  <c:v>0.37042548451127655</c:v>
                </c:pt>
                <c:pt idx="8">
                  <c:v>0.36659414274737373</c:v>
                </c:pt>
                <c:pt idx="9">
                  <c:v>0.35434174368949511</c:v>
                </c:pt>
                <c:pt idx="10">
                  <c:v>0.3548207499979934</c:v>
                </c:pt>
                <c:pt idx="11">
                  <c:v>0.35853773829671759</c:v>
                </c:pt>
                <c:pt idx="12">
                  <c:v>0.35533523831965613</c:v>
                </c:pt>
                <c:pt idx="13">
                  <c:v>0.35390834117260789</c:v>
                </c:pt>
                <c:pt idx="14">
                  <c:v>0.34836151921891556</c:v>
                </c:pt>
                <c:pt idx="15">
                  <c:v>0.3479543543983607</c:v>
                </c:pt>
                <c:pt idx="16">
                  <c:v>0.35663691035214906</c:v>
                </c:pt>
                <c:pt idx="17">
                  <c:v>0.36133795065666902</c:v>
                </c:pt>
                <c:pt idx="18">
                  <c:v>0.36127123488939705</c:v>
                </c:pt>
                <c:pt idx="19">
                  <c:v>0.35899270225520458</c:v>
                </c:pt>
                <c:pt idx="20">
                  <c:v>0.36092758108737066</c:v>
                </c:pt>
                <c:pt idx="21">
                  <c:v>0.35656695700320135</c:v>
                </c:pt>
                <c:pt idx="22">
                  <c:v>0.35364331061954452</c:v>
                </c:pt>
                <c:pt idx="23">
                  <c:v>0.35168772764136474</c:v>
                </c:pt>
                <c:pt idx="24">
                  <c:v>0.35129925467453244</c:v>
                </c:pt>
                <c:pt idx="25">
                  <c:v>0.34936165491501459</c:v>
                </c:pt>
                <c:pt idx="26">
                  <c:v>0.34946413233453211</c:v>
                </c:pt>
                <c:pt idx="27">
                  <c:v>0.35313925403214097</c:v>
                </c:pt>
                <c:pt idx="28">
                  <c:v>0.35503567769953243</c:v>
                </c:pt>
                <c:pt idx="29">
                  <c:v>0.35258654535166162</c:v>
                </c:pt>
                <c:pt idx="30">
                  <c:v>0.35462305665335797</c:v>
                </c:pt>
                <c:pt idx="31">
                  <c:v>0.35476316702739558</c:v>
                </c:pt>
                <c:pt idx="32">
                  <c:v>0.35982534807325145</c:v>
                </c:pt>
                <c:pt idx="33">
                  <c:v>0.36107752462341081</c:v>
                </c:pt>
                <c:pt idx="34">
                  <c:v>0.36371050815424749</c:v>
                </c:pt>
                <c:pt idx="35">
                  <c:v>0.36766130786219114</c:v>
                </c:pt>
                <c:pt idx="36">
                  <c:v>0.36513689997931426</c:v>
                </c:pt>
                <c:pt idx="37">
                  <c:v>0.36569476875830159</c:v>
                </c:pt>
                <c:pt idx="38">
                  <c:v>0.37143005858889333</c:v>
                </c:pt>
                <c:pt idx="39">
                  <c:v>0.37626516973844754</c:v>
                </c:pt>
                <c:pt idx="40">
                  <c:v>0.38279022199176382</c:v>
                </c:pt>
                <c:pt idx="41">
                  <c:v>0.39173995453589372</c:v>
                </c:pt>
                <c:pt idx="42">
                  <c:v>0.39290042226082939</c:v>
                </c:pt>
                <c:pt idx="43">
                  <c:v>0.39860723439124573</c:v>
                </c:pt>
                <c:pt idx="44">
                  <c:v>0.3966666605599935</c:v>
                </c:pt>
                <c:pt idx="45">
                  <c:v>0.39889616228682301</c:v>
                </c:pt>
                <c:pt idx="46">
                  <c:v>0.3945780261266662</c:v>
                </c:pt>
                <c:pt idx="47">
                  <c:v>0.39209330799866082</c:v>
                </c:pt>
                <c:pt idx="48">
                  <c:v>0.39354210265238898</c:v>
                </c:pt>
                <c:pt idx="49">
                  <c:v>0.38918633489136484</c:v>
                </c:pt>
                <c:pt idx="50">
                  <c:v>0.39336489379971223</c:v>
                </c:pt>
                <c:pt idx="51">
                  <c:v>0.39097349113944219</c:v>
                </c:pt>
                <c:pt idx="52">
                  <c:v>0.40107145612105088</c:v>
                </c:pt>
                <c:pt idx="53">
                  <c:v>0.39977377981998952</c:v>
                </c:pt>
                <c:pt idx="54">
                  <c:v>0.40543411875545959</c:v>
                </c:pt>
                <c:pt idx="55">
                  <c:v>0.40116709528031275</c:v>
                </c:pt>
                <c:pt idx="56">
                  <c:v>0.4030007546757291</c:v>
                </c:pt>
                <c:pt idx="57">
                  <c:v>0.40709864839624832</c:v>
                </c:pt>
                <c:pt idx="58">
                  <c:v>0.40674333291264303</c:v>
                </c:pt>
                <c:pt idx="59">
                  <c:v>0.41501664197352672</c:v>
                </c:pt>
                <c:pt idx="60">
                  <c:v>0.41634618004729496</c:v>
                </c:pt>
                <c:pt idx="61">
                  <c:v>0.41932888415999836</c:v>
                </c:pt>
                <c:pt idx="62">
                  <c:v>0.42147043126470018</c:v>
                </c:pt>
                <c:pt idx="63">
                  <c:v>0.42571544989156929</c:v>
                </c:pt>
                <c:pt idx="64">
                  <c:v>0.42538053015840604</c:v>
                </c:pt>
                <c:pt idx="65">
                  <c:v>0.42688637258025691</c:v>
                </c:pt>
                <c:pt idx="66">
                  <c:v>0.43150502333835039</c:v>
                </c:pt>
                <c:pt idx="67">
                  <c:v>0.43340012702164882</c:v>
                </c:pt>
                <c:pt idx="68">
                  <c:v>0.43343640165454445</c:v>
                </c:pt>
                <c:pt idx="69">
                  <c:v>0.42910697088874722</c:v>
                </c:pt>
                <c:pt idx="70">
                  <c:v>0.43314956767504142</c:v>
                </c:pt>
                <c:pt idx="71">
                  <c:v>0.43288625646891121</c:v>
                </c:pt>
                <c:pt idx="72">
                  <c:v>0.43466561436713141</c:v>
                </c:pt>
                <c:pt idx="73">
                  <c:v>0.43594626063585934</c:v>
                </c:pt>
                <c:pt idx="74">
                  <c:v>0.43577944108193739</c:v>
                </c:pt>
                <c:pt idx="75">
                  <c:v>0.44207428218688782</c:v>
                </c:pt>
                <c:pt idx="76">
                  <c:v>0.44350645497700741</c:v>
                </c:pt>
                <c:pt idx="77">
                  <c:v>0.44817423784802413</c:v>
                </c:pt>
                <c:pt idx="78">
                  <c:v>0.45325039338654871</c:v>
                </c:pt>
                <c:pt idx="79">
                  <c:v>0.45539848493580271</c:v>
                </c:pt>
                <c:pt idx="80">
                  <c:v>0.45667209922688118</c:v>
                </c:pt>
                <c:pt idx="81">
                  <c:v>0.46191536499361074</c:v>
                </c:pt>
                <c:pt idx="82">
                  <c:v>0.46529993236201828</c:v>
                </c:pt>
                <c:pt idx="83">
                  <c:v>0.47089175970879987</c:v>
                </c:pt>
                <c:pt idx="84">
                  <c:v>0.47556648633987764</c:v>
                </c:pt>
                <c:pt idx="85">
                  <c:v>0.47607497717229319</c:v>
                </c:pt>
                <c:pt idx="86">
                  <c:v>0.47989708032674916</c:v>
                </c:pt>
                <c:pt idx="87">
                  <c:v>0.47936348626735037</c:v>
                </c:pt>
                <c:pt idx="88">
                  <c:v>0.49160025431614396</c:v>
                </c:pt>
                <c:pt idx="89">
                  <c:v>0.49823504750318376</c:v>
                </c:pt>
                <c:pt idx="90">
                  <c:v>0.50245768424942949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C-F80C-4770-A9B9-B3381A832A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183791"/>
        <c:axId val="1351187151"/>
      </c:lineChart>
      <c:catAx>
        <c:axId val="1351183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187151"/>
        <c:crosses val="autoZero"/>
        <c:auto val="1"/>
        <c:lblAlgn val="ctr"/>
        <c:lblOffset val="100"/>
        <c:noMultiLvlLbl val="0"/>
      </c:catAx>
      <c:valAx>
        <c:axId val="1351187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118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Brake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65.528510134554878</c:v>
                </c:pt>
                <c:pt idx="1">
                  <c:v>65.836691150196245</c:v>
                </c:pt>
                <c:pt idx="2">
                  <c:v>66.434472621284399</c:v>
                </c:pt>
                <c:pt idx="3">
                  <c:v>66.767641286842633</c:v>
                </c:pt>
                <c:pt idx="4">
                  <c:v>67.79405706035088</c:v>
                </c:pt>
                <c:pt idx="5">
                  <c:v>68.882621604165195</c:v>
                </c:pt>
                <c:pt idx="6">
                  <c:v>70.149943951230952</c:v>
                </c:pt>
                <c:pt idx="7">
                  <c:v>71.629340968103946</c:v>
                </c:pt>
                <c:pt idx="8">
                  <c:v>73.212532838477799</c:v>
                </c:pt>
                <c:pt idx="9">
                  <c:v>74.183206931402268</c:v>
                </c:pt>
                <c:pt idx="10">
                  <c:v>74.953339116019578</c:v>
                </c:pt>
                <c:pt idx="11">
                  <c:v>75.467828420718163</c:v>
                </c:pt>
                <c:pt idx="12">
                  <c:v>75.905432648749468</c:v>
                </c:pt>
                <c:pt idx="13">
                  <c:v>76.098286049389912</c:v>
                </c:pt>
                <c:pt idx="14">
                  <c:v>76.023963808611526</c:v>
                </c:pt>
                <c:pt idx="15">
                  <c:v>76.155309147918132</c:v>
                </c:pt>
                <c:pt idx="16">
                  <c:v>76.61854173483853</c:v>
                </c:pt>
                <c:pt idx="17">
                  <c:v>76.8427898751181</c:v>
                </c:pt>
                <c:pt idx="18">
                  <c:v>76.997841446397132</c:v>
                </c:pt>
                <c:pt idx="19">
                  <c:v>77.49246877295667</c:v>
                </c:pt>
                <c:pt idx="20">
                  <c:v>78.267085920379557</c:v>
                </c:pt>
                <c:pt idx="21">
                  <c:v>78.707893693271998</c:v>
                </c:pt>
                <c:pt idx="22">
                  <c:v>79.317207925860245</c:v>
                </c:pt>
                <c:pt idx="23">
                  <c:v>79.956635480143149</c:v>
                </c:pt>
                <c:pt idx="24">
                  <c:v>80.176398657617142</c:v>
                </c:pt>
                <c:pt idx="25">
                  <c:v>80.747270351871748</c:v>
                </c:pt>
                <c:pt idx="26">
                  <c:v>81.152198422319429</c:v>
                </c:pt>
                <c:pt idx="27">
                  <c:v>81.255993275820288</c:v>
                </c:pt>
                <c:pt idx="28">
                  <c:v>81.171419691486264</c:v>
                </c:pt>
                <c:pt idx="29">
                  <c:v>81.083001853318905</c:v>
                </c:pt>
                <c:pt idx="30">
                  <c:v>81.009961030484973</c:v>
                </c:pt>
                <c:pt idx="31">
                  <c:v>80.882459945011718</c:v>
                </c:pt>
                <c:pt idx="32">
                  <c:v>80.832484645177985</c:v>
                </c:pt>
                <c:pt idx="33">
                  <c:v>80.631302027898599</c:v>
                </c:pt>
                <c:pt idx="34">
                  <c:v>80.031598429893748</c:v>
                </c:pt>
                <c:pt idx="35">
                  <c:v>79.401140801222013</c:v>
                </c:pt>
                <c:pt idx="36">
                  <c:v>79.248652065831905</c:v>
                </c:pt>
                <c:pt idx="37">
                  <c:v>79.056439374163688</c:v>
                </c:pt>
                <c:pt idx="38">
                  <c:v>78.49902256832587</c:v>
                </c:pt>
                <c:pt idx="39">
                  <c:v>78.062059049266807</c:v>
                </c:pt>
                <c:pt idx="40">
                  <c:v>77.980048300821693</c:v>
                </c:pt>
                <c:pt idx="41">
                  <c:v>77.604592843096455</c:v>
                </c:pt>
                <c:pt idx="42">
                  <c:v>77.605233552068697</c:v>
                </c:pt>
                <c:pt idx="43">
                  <c:v>77.430320002650589</c:v>
                </c:pt>
                <c:pt idx="44">
                  <c:v>77.266939214732645</c:v>
                </c:pt>
                <c:pt idx="45">
                  <c:v>77.423272203956117</c:v>
                </c:pt>
                <c:pt idx="46">
                  <c:v>77.931354418932429</c:v>
                </c:pt>
                <c:pt idx="47">
                  <c:v>78.282462935713028</c:v>
                </c:pt>
                <c:pt idx="48">
                  <c:v>78.764276082828019</c:v>
                </c:pt>
                <c:pt idx="49">
                  <c:v>79.111540345775254</c:v>
                </c:pt>
                <c:pt idx="50">
                  <c:v>79.081427024080568</c:v>
                </c:pt>
                <c:pt idx="51">
                  <c:v>79.579257895501229</c:v>
                </c:pt>
                <c:pt idx="52">
                  <c:v>79.490199348361628</c:v>
                </c:pt>
                <c:pt idx="53">
                  <c:v>79.426769160111121</c:v>
                </c:pt>
                <c:pt idx="54">
                  <c:v>79.32938139633255</c:v>
                </c:pt>
                <c:pt idx="55">
                  <c:v>79.298627365665638</c:v>
                </c:pt>
                <c:pt idx="56">
                  <c:v>79.133324450830969</c:v>
                </c:pt>
                <c:pt idx="57">
                  <c:v>78.597051041076668</c:v>
                </c:pt>
                <c:pt idx="58">
                  <c:v>78.267085920379557</c:v>
                </c:pt>
                <c:pt idx="59">
                  <c:v>77.643676090402337</c:v>
                </c:pt>
                <c:pt idx="60">
                  <c:v>76.887639503174043</c:v>
                </c:pt>
                <c:pt idx="61">
                  <c:v>76.073939108445245</c:v>
                </c:pt>
                <c:pt idx="62">
                  <c:v>75.246143116327502</c:v>
                </c:pt>
                <c:pt idx="63">
                  <c:v>74.642595264489302</c:v>
                </c:pt>
                <c:pt idx="64">
                  <c:v>74.278031859291914</c:v>
                </c:pt>
                <c:pt idx="65">
                  <c:v>73.703315911203973</c:v>
                </c:pt>
                <c:pt idx="66">
                  <c:v>73.29134004206179</c:v>
                </c:pt>
                <c:pt idx="67">
                  <c:v>73.051074177476494</c:v>
                </c:pt>
                <c:pt idx="68">
                  <c:v>72.958171376503543</c:v>
                </c:pt>
                <c:pt idx="69">
                  <c:v>73.031212199337446</c:v>
                </c:pt>
                <c:pt idx="70">
                  <c:v>72.596170807195065</c:v>
                </c:pt>
                <c:pt idx="71">
                  <c:v>72.447526325638322</c:v>
                </c:pt>
                <c:pt idx="72">
                  <c:v>71.884343139050443</c:v>
                </c:pt>
                <c:pt idx="73">
                  <c:v>71.157779164544607</c:v>
                </c:pt>
                <c:pt idx="74">
                  <c:v>70.460687802761214</c:v>
                </c:pt>
                <c:pt idx="75">
                  <c:v>69.615592668393305</c:v>
                </c:pt>
                <c:pt idx="76">
                  <c:v>68.604553910218499</c:v>
                </c:pt>
                <c:pt idx="77">
                  <c:v>67.428212237209053</c:v>
                </c:pt>
                <c:pt idx="78">
                  <c:v>66.397952209867441</c:v>
                </c:pt>
                <c:pt idx="79">
                  <c:v>65.566952672888519</c:v>
                </c:pt>
                <c:pt idx="80">
                  <c:v>64.77952134602107</c:v>
                </c:pt>
                <c:pt idx="81">
                  <c:v>63.63194750586463</c:v>
                </c:pt>
                <c:pt idx="82">
                  <c:v>62.521342573405697</c:v>
                </c:pt>
                <c:pt idx="83">
                  <c:v>61.41105799543287</c:v>
                </c:pt>
                <c:pt idx="84">
                  <c:v>60.741324906763587</c:v>
                </c:pt>
                <c:pt idx="85">
                  <c:v>59.648467612835354</c:v>
                </c:pt>
                <c:pt idx="86">
                  <c:v>58.809779568189732</c:v>
                </c:pt>
                <c:pt idx="87">
                  <c:v>58.044260488172448</c:v>
                </c:pt>
                <c:pt idx="88">
                  <c:v>57.431486427134196</c:v>
                </c:pt>
                <c:pt idx="89">
                  <c:v>56.975429780702754</c:v>
                </c:pt>
                <c:pt idx="90">
                  <c:v>56.79718454462909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C5-4596-936C-B88B672FF1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680208"/>
        <c:axId val="1463683088"/>
      </c:lineChart>
      <c:catAx>
        <c:axId val="1463680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3683088"/>
        <c:crosses val="autoZero"/>
        <c:auto val="1"/>
        <c:lblAlgn val="ctr"/>
        <c:lblOffset val="100"/>
        <c:noMultiLvlLbl val="0"/>
      </c:catAx>
      <c:valAx>
        <c:axId val="1463683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BMEP (kPa)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3680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 vs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83-4D77-89A8-340324C335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263216"/>
        <c:axId val="1457258896"/>
      </c:lineChart>
      <c:catAx>
        <c:axId val="1457263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7258896"/>
        <c:crosses val="autoZero"/>
        <c:auto val="1"/>
        <c:lblAlgn val="ctr"/>
        <c:lblOffset val="100"/>
        <c:noMultiLvlLbl val="0"/>
      </c:catAx>
      <c:valAx>
        <c:axId val="1457258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7263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113392</xdr:colOff>
      <xdr:row>7</xdr:row>
      <xdr:rowOff>84363</xdr:rowOff>
    </xdr:from>
    <xdr:to>
      <xdr:col>19</xdr:col>
      <xdr:colOff>430892</xdr:colOff>
      <xdr:row>22</xdr:row>
      <xdr:rowOff>106134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46DE68-7C03-1C3D-5E59-91E31877D6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58965</xdr:colOff>
      <xdr:row>6</xdr:row>
      <xdr:rowOff>147865</xdr:rowOff>
    </xdr:from>
    <xdr:to>
      <xdr:col>27</xdr:col>
      <xdr:colOff>376465</xdr:colOff>
      <xdr:row>21</xdr:row>
      <xdr:rowOff>169636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B17B34E-E202-00D1-D6FF-DA69EEEA3E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104321</xdr:colOff>
      <xdr:row>22</xdr:row>
      <xdr:rowOff>166007</xdr:rowOff>
    </xdr:from>
    <xdr:to>
      <xdr:col>19</xdr:col>
      <xdr:colOff>421821</xdr:colOff>
      <xdr:row>38</xdr:row>
      <xdr:rowOff>6350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37C1E0F-1A01-B126-E355-0C87700F0B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DE1A4E1-5AB8-4698-A5D4-81545810201A}" name="Table5" displayName="Table5" ref="A4:D96" totalsRowShown="0" headerRowDxfId="5" dataDxfId="4">
  <autoFilter ref="A4:D96" xr:uid="{CDE1A4E1-5AB8-4698-A5D4-81545810201A}"/>
  <tableColumns count="4">
    <tableColumn id="1" xr3:uid="{BCE00EC4-DCA7-4E56-98C6-9D905CD7D4A5}" name="Load" dataDxfId="3"/>
    <tableColumn id="2" xr3:uid="{10ABCA5C-F339-4439-82CF-F4C957DDA598}" name="dyno speed" dataDxfId="2">
      <calculatedColumnFormula>B4+50</calculatedColumnFormula>
    </tableColumn>
    <tableColumn id="3" xr3:uid="{104DEF18-E706-4BD3-9717-1A4D32BFC1FD}" name="fuel flow rate" dataDxfId="1"/>
    <tableColumn id="4" xr3:uid="{A3A68443-278C-41A6-872A-5C788442B4B0}" name="Lambd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6"/>
  <sheetViews>
    <sheetView tabSelected="1" topLeftCell="A4" zoomScale="70" zoomScaleNormal="70" workbookViewId="0">
      <selection activeCell="V24" sqref="V24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5" width="10.54296875" style="1" customWidth="1"/>
    <col min="8" max="8" width="9.1796875" style="1"/>
    <col min="9" max="10" width="8.7265625" style="1"/>
    <col min="11" max="11" width="9.1796875" style="1"/>
    <col min="12" max="12" width="15.26953125" style="1" customWidth="1"/>
  </cols>
  <sheetData>
    <row r="1" spans="1:19" x14ac:dyDescent="0.35">
      <c r="A1"/>
      <c r="B1"/>
    </row>
    <row r="2" spans="1:19" x14ac:dyDescent="0.35">
      <c r="B2" s="5">
        <v>3.1415926540000001</v>
      </c>
      <c r="C2" s="1"/>
      <c r="D2" s="1" t="s">
        <v>24</v>
      </c>
    </row>
    <row r="3" spans="1:19" x14ac:dyDescent="0.35">
      <c r="C3" s="1"/>
    </row>
    <row r="4" spans="1:19" x14ac:dyDescent="0.35">
      <c r="A4" s="2" t="s">
        <v>6</v>
      </c>
      <c r="B4" s="2" t="s">
        <v>27</v>
      </c>
      <c r="C4" s="2" t="s">
        <v>28</v>
      </c>
      <c r="D4" s="2" t="s">
        <v>7</v>
      </c>
      <c r="E4" s="2" t="s">
        <v>6</v>
      </c>
      <c r="F4" s="2" t="s">
        <v>19</v>
      </c>
      <c r="G4" s="2" t="s">
        <v>11</v>
      </c>
      <c r="H4" s="1" t="s">
        <v>12</v>
      </c>
      <c r="I4" s="1" t="s">
        <v>12</v>
      </c>
      <c r="J4" s="1" t="s">
        <v>13</v>
      </c>
      <c r="K4" s="1" t="s">
        <v>13</v>
      </c>
      <c r="L4" s="1" t="s">
        <v>14</v>
      </c>
      <c r="O4" t="s">
        <v>16</v>
      </c>
      <c r="Q4" s="2" t="s">
        <v>0</v>
      </c>
      <c r="R4" s="2" t="s">
        <v>1</v>
      </c>
      <c r="S4" s="2" t="s">
        <v>2</v>
      </c>
    </row>
    <row r="5" spans="1:19" x14ac:dyDescent="0.35">
      <c r="A5" s="2" t="s">
        <v>8</v>
      </c>
      <c r="B5" s="2" t="s">
        <v>9</v>
      </c>
      <c r="C5" s="2" t="s">
        <v>10</v>
      </c>
      <c r="D5" s="2" t="s">
        <v>7</v>
      </c>
      <c r="E5" s="2" t="s">
        <v>20</v>
      </c>
      <c r="F5" s="2" t="s">
        <v>21</v>
      </c>
      <c r="G5" s="2"/>
      <c r="H5" s="1" t="s">
        <v>22</v>
      </c>
      <c r="I5" s="1" t="s">
        <v>23</v>
      </c>
      <c r="J5" s="1" t="s">
        <v>26</v>
      </c>
      <c r="K5" s="1" t="s">
        <v>25</v>
      </c>
      <c r="N5" s="1" t="s">
        <v>17</v>
      </c>
      <c r="O5" s="1" t="s">
        <v>15</v>
      </c>
      <c r="Q5" s="2" t="s">
        <v>3</v>
      </c>
      <c r="R5" s="2" t="s">
        <v>4</v>
      </c>
      <c r="S5" s="2" t="s">
        <v>5</v>
      </c>
    </row>
    <row r="6" spans="1:19" x14ac:dyDescent="0.35">
      <c r="A6" s="2">
        <v>102.27500000000001</v>
      </c>
      <c r="B6" s="1">
        <v>1000</v>
      </c>
      <c r="C6" s="1">
        <v>7.0400000000000004E-2</v>
      </c>
      <c r="D6" s="1">
        <v>1.2658</v>
      </c>
      <c r="E6" s="1">
        <f>F6/1000</f>
        <v>8.7371346846073177</v>
      </c>
      <c r="F6">
        <f>(2*$B$2*B6*G6)/60</f>
        <v>8737.1346846073175</v>
      </c>
      <c r="G6">
        <f>A6*0.815776</f>
        <v>83.433490399999997</v>
      </c>
      <c r="H6" s="1">
        <f>100000*((4*$B$2*G6)/(1.6*1000))</f>
        <v>65528.510134554876</v>
      </c>
      <c r="I6" s="1">
        <f>H6/1000</f>
        <v>65.528510134554878</v>
      </c>
      <c r="J6" s="1">
        <f>(C6/60)*0.75</f>
        <v>8.7999999999999992E-4</v>
      </c>
      <c r="K6" s="1">
        <f>(C6*60)/E6</f>
        <v>0.48345368962225677</v>
      </c>
      <c r="L6" s="1">
        <f>E6/(J6*44*10^3)</f>
        <v>0.22564913958180058</v>
      </c>
      <c r="N6" t="s">
        <v>18</v>
      </c>
      <c r="O6">
        <f>815.776/2</f>
        <v>407.88799999999998</v>
      </c>
      <c r="Q6" s="3">
        <v>1018.9</v>
      </c>
      <c r="R6" s="3">
        <v>46</v>
      </c>
      <c r="S6" s="3">
        <v>27</v>
      </c>
    </row>
    <row r="7" spans="1:19" x14ac:dyDescent="0.35">
      <c r="A7" s="2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 s="1">
        <f t="shared" ref="E7:E70" si="1">F7/1000</f>
        <v>9.2171367610274757</v>
      </c>
      <c r="F7">
        <f t="shared" ref="F7:F50" si="2">(2*$B$2*B7*G7)/60</f>
        <v>9217.1367610274756</v>
      </c>
      <c r="G7">
        <f t="shared" ref="G7:G50" si="3">A7*0.815776</f>
        <v>83.825878656</v>
      </c>
      <c r="H7" s="1">
        <f t="shared" ref="H7:H70" si="4">100000*((4*$B$2*G7)/(1.6*1000))</f>
        <v>65836.691150196246</v>
      </c>
      <c r="I7" s="1">
        <f t="shared" ref="I7:I70" si="5">H7/1000</f>
        <v>65.836691150196245</v>
      </c>
      <c r="J7" s="1">
        <f t="shared" ref="J7:J50" si="6">(C7/60)*0.75</f>
        <v>9.0500000000000021E-4</v>
      </c>
      <c r="K7" s="1">
        <f t="shared" ref="K7:K50" si="7">(C7*60)/E7</f>
        <v>0.47129603396659975</v>
      </c>
      <c r="L7" s="1">
        <f t="shared" ref="L7:L70" si="8">E7/(J7*44*10^3)</f>
        <v>0.23147003417949458</v>
      </c>
    </row>
    <row r="8" spans="1:19" x14ac:dyDescent="0.35">
      <c r="A8" s="4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1">
        <f t="shared" si="1"/>
        <v>9.7437226511217112</v>
      </c>
      <c r="F8">
        <f t="shared" si="2"/>
        <v>9743.7226511217104</v>
      </c>
      <c r="G8">
        <f t="shared" si="3"/>
        <v>84.586997663999995</v>
      </c>
      <c r="H8" s="1">
        <f t="shared" si="4"/>
        <v>66434.472621284396</v>
      </c>
      <c r="I8" s="1">
        <f t="shared" si="5"/>
        <v>66.434472621284399</v>
      </c>
      <c r="J8" s="1">
        <f t="shared" si="6"/>
        <v>9.2125000000000009E-4</v>
      </c>
      <c r="K8" s="1">
        <f t="shared" si="7"/>
        <v>0.45383065162378494</v>
      </c>
      <c r="L8" s="1">
        <f t="shared" si="8"/>
        <v>0.24037801038908871</v>
      </c>
    </row>
    <row r="9" spans="1:19" x14ac:dyDescent="0.35">
      <c r="A9" s="4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1">
        <f t="shared" si="1"/>
        <v>10.237704997315868</v>
      </c>
      <c r="F9">
        <f t="shared" si="2"/>
        <v>10237.704997315868</v>
      </c>
      <c r="G9">
        <f t="shared" si="3"/>
        <v>85.011201184000001</v>
      </c>
      <c r="H9" s="1">
        <f t="shared" si="4"/>
        <v>66767.641286842627</v>
      </c>
      <c r="I9" s="1">
        <f t="shared" si="5"/>
        <v>66.767641286842633</v>
      </c>
      <c r="J9" s="1">
        <f t="shared" si="6"/>
        <v>9.1E-4</v>
      </c>
      <c r="K9" s="1">
        <f t="shared" si="7"/>
        <v>0.42665812319706486</v>
      </c>
      <c r="L9" s="1">
        <f t="shared" si="8"/>
        <v>0.25568693799490183</v>
      </c>
    </row>
    <row r="10" spans="1:19" x14ac:dyDescent="0.35">
      <c r="A10" s="4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1">
        <f t="shared" si="1"/>
        <v>10.847049129656142</v>
      </c>
      <c r="F10">
        <f t="shared" si="2"/>
        <v>10847.049129656141</v>
      </c>
      <c r="G10">
        <f t="shared" si="3"/>
        <v>86.318074335999995</v>
      </c>
      <c r="H10" s="1">
        <f t="shared" si="4"/>
        <v>67794.057060350882</v>
      </c>
      <c r="I10" s="1">
        <f t="shared" si="5"/>
        <v>67.79405706035088</v>
      </c>
      <c r="J10" s="1">
        <f t="shared" si="6"/>
        <v>9.3000000000000005E-4</v>
      </c>
      <c r="K10" s="1">
        <f t="shared" si="7"/>
        <v>0.41154049794015368</v>
      </c>
      <c r="L10" s="1">
        <f t="shared" si="8"/>
        <v>0.26507940199550689</v>
      </c>
    </row>
    <row r="11" spans="1:19" x14ac:dyDescent="0.35">
      <c r="A11" s="4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1">
        <f t="shared" si="1"/>
        <v>11.480436934027534</v>
      </c>
      <c r="F11">
        <f t="shared" si="2"/>
        <v>11480.436934027533</v>
      </c>
      <c r="G11">
        <f t="shared" si="3"/>
        <v>87.704077760000004</v>
      </c>
      <c r="H11" s="1">
        <f t="shared" si="4"/>
        <v>68882.621604165193</v>
      </c>
      <c r="I11" s="1">
        <f t="shared" si="5"/>
        <v>68.882621604165195</v>
      </c>
      <c r="J11" s="1">
        <f t="shared" si="6"/>
        <v>9.8687499999999991E-4</v>
      </c>
      <c r="K11" s="1">
        <f t="shared" si="7"/>
        <v>0.41261495770772721</v>
      </c>
      <c r="L11" s="1">
        <f t="shared" si="8"/>
        <v>0.26438912853998586</v>
      </c>
    </row>
    <row r="12" spans="1:19" x14ac:dyDescent="0.35">
      <c r="A12" s="4">
        <v>109.488</v>
      </c>
      <c r="B12" s="1">
        <f t="shared" si="0"/>
        <v>1300</v>
      </c>
      <c r="C12" s="1">
        <v>7.9000000000000001E-2</v>
      </c>
      <c r="D12" s="1">
        <v>1.29895</v>
      </c>
      <c r="E12" s="1">
        <f t="shared" si="1"/>
        <v>12.159323618213362</v>
      </c>
      <c r="F12">
        <f t="shared" si="2"/>
        <v>12159.323618213362</v>
      </c>
      <c r="G12">
        <f t="shared" si="3"/>
        <v>89.317682687999991</v>
      </c>
      <c r="H12" s="1">
        <f t="shared" si="4"/>
        <v>70149.943951230947</v>
      </c>
      <c r="I12" s="1">
        <f t="shared" si="5"/>
        <v>70.149943951230952</v>
      </c>
      <c r="J12" s="1">
        <f t="shared" si="6"/>
        <v>9.875000000000001E-4</v>
      </c>
      <c r="K12" s="1">
        <f t="shared" si="7"/>
        <v>0.38982431497258524</v>
      </c>
      <c r="L12" s="1">
        <f t="shared" si="8"/>
        <v>0.27984634334207964</v>
      </c>
    </row>
    <row r="13" spans="1:19" x14ac:dyDescent="0.35">
      <c r="A13" s="4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1">
        <f t="shared" si="1"/>
        <v>12.893281374258709</v>
      </c>
      <c r="F13">
        <f t="shared" si="2"/>
        <v>12893.28137425871</v>
      </c>
      <c r="G13">
        <f t="shared" si="3"/>
        <v>91.201309471999991</v>
      </c>
      <c r="H13" s="1">
        <f t="shared" si="4"/>
        <v>71629.340968103948</v>
      </c>
      <c r="I13" s="1">
        <f t="shared" si="5"/>
        <v>71.629340968103946</v>
      </c>
      <c r="J13" s="1">
        <f t="shared" si="6"/>
        <v>9.9500000000000001E-4</v>
      </c>
      <c r="K13" s="1">
        <f t="shared" si="7"/>
        <v>0.37042548451127655</v>
      </c>
      <c r="L13" s="1">
        <f t="shared" si="8"/>
        <v>0.29450163029371196</v>
      </c>
    </row>
    <row r="14" spans="1:19" x14ac:dyDescent="0.35">
      <c r="A14" s="4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1">
        <f t="shared" si="1"/>
        <v>13.666339463182522</v>
      </c>
      <c r="F14">
        <f t="shared" si="2"/>
        <v>13666.339463182523</v>
      </c>
      <c r="G14">
        <f t="shared" si="3"/>
        <v>93.217091967999991</v>
      </c>
      <c r="H14" s="1">
        <f t="shared" si="4"/>
        <v>73212.532838477797</v>
      </c>
      <c r="I14" s="1">
        <f t="shared" si="5"/>
        <v>73.212532838477799</v>
      </c>
      <c r="J14" s="1">
        <f t="shared" si="6"/>
        <v>1.04375E-3</v>
      </c>
      <c r="K14" s="1">
        <f t="shared" si="7"/>
        <v>0.36659414274737373</v>
      </c>
      <c r="L14" s="1">
        <f t="shared" si="8"/>
        <v>0.29757952015639683</v>
      </c>
    </row>
    <row r="15" spans="1:19" x14ac:dyDescent="0.35">
      <c r="A15" s="4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1">
        <f t="shared" si="1"/>
        <v>14.34208667340444</v>
      </c>
      <c r="F15">
        <f t="shared" si="2"/>
        <v>14342.086673404439</v>
      </c>
      <c r="G15">
        <f t="shared" si="3"/>
        <v>94.452992607999988</v>
      </c>
      <c r="H15" s="1">
        <f t="shared" si="4"/>
        <v>74183.206931402266</v>
      </c>
      <c r="I15" s="1">
        <f t="shared" si="5"/>
        <v>74.183206931402268</v>
      </c>
      <c r="J15" s="1">
        <f t="shared" si="6"/>
        <v>1.0587499999999998E-3</v>
      </c>
      <c r="K15" s="1">
        <f t="shared" si="7"/>
        <v>0.35434174368949511</v>
      </c>
      <c r="L15" s="1">
        <f t="shared" si="8"/>
        <v>0.3078691998154866</v>
      </c>
    </row>
    <row r="16" spans="1:19" x14ac:dyDescent="0.35">
      <c r="A16" s="4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1">
        <f t="shared" si="1"/>
        <v>14.990667823203918</v>
      </c>
      <c r="F16">
        <f t="shared" si="2"/>
        <v>14990.667823203918</v>
      </c>
      <c r="G16">
        <f t="shared" si="3"/>
        <v>95.43355536</v>
      </c>
      <c r="H16" s="1">
        <f t="shared" si="4"/>
        <v>74953.339116019575</v>
      </c>
      <c r="I16" s="1">
        <f t="shared" si="5"/>
        <v>74.953339116019578</v>
      </c>
      <c r="J16" s="1">
        <f t="shared" si="6"/>
        <v>1.1081250000000002E-3</v>
      </c>
      <c r="K16" s="1">
        <f t="shared" si="7"/>
        <v>0.3548207499979934</v>
      </c>
      <c r="L16" s="1">
        <f t="shared" si="8"/>
        <v>0.30745357787425348</v>
      </c>
    </row>
    <row r="17" spans="1:12" x14ac:dyDescent="0.35">
      <c r="A17" s="4">
        <v>117.788</v>
      </c>
      <c r="B17" s="1">
        <f t="shared" si="0"/>
        <v>1550</v>
      </c>
      <c r="C17" s="1">
        <v>9.3200000000000005E-2</v>
      </c>
      <c r="D17" s="1">
        <v>1.27766</v>
      </c>
      <c r="E17" s="1">
        <f t="shared" si="1"/>
        <v>15.596684540281753</v>
      </c>
      <c r="F17">
        <f t="shared" si="2"/>
        <v>15596.684540281753</v>
      </c>
      <c r="G17">
        <f t="shared" si="3"/>
        <v>96.088623487999996</v>
      </c>
      <c r="H17" s="1">
        <f t="shared" si="4"/>
        <v>75467.828420718157</v>
      </c>
      <c r="I17" s="1">
        <f t="shared" si="5"/>
        <v>75.467828420718163</v>
      </c>
      <c r="J17" s="1">
        <f t="shared" si="6"/>
        <v>1.165E-3</v>
      </c>
      <c r="K17" s="1">
        <f t="shared" si="7"/>
        <v>0.35853773829671759</v>
      </c>
      <c r="L17" s="1">
        <f t="shared" si="8"/>
        <v>0.30426618299418168</v>
      </c>
    </row>
    <row r="18" spans="1:12" x14ac:dyDescent="0.35">
      <c r="A18" s="4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1">
        <f t="shared" si="1"/>
        <v>16.193158965066552</v>
      </c>
      <c r="F18">
        <f t="shared" si="2"/>
        <v>16193.15896506655</v>
      </c>
      <c r="G18">
        <f t="shared" si="3"/>
        <v>96.645798495999998</v>
      </c>
      <c r="H18" s="1">
        <f t="shared" si="4"/>
        <v>75905.432648749469</v>
      </c>
      <c r="I18" s="1">
        <f t="shared" si="5"/>
        <v>75.905432648749468</v>
      </c>
      <c r="J18" s="1">
        <f t="shared" si="6"/>
        <v>1.1987499999999999E-3</v>
      </c>
      <c r="K18" s="1">
        <f t="shared" si="7"/>
        <v>0.35533523831965613</v>
      </c>
      <c r="L18" s="1">
        <f t="shared" si="8"/>
        <v>0.30700841719720451</v>
      </c>
    </row>
    <row r="19" spans="1:12" x14ac:dyDescent="0.35">
      <c r="A19" s="4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1">
        <f t="shared" si="1"/>
        <v>16.741622930865777</v>
      </c>
      <c r="F19">
        <f t="shared" si="2"/>
        <v>16741.622930865778</v>
      </c>
      <c r="G19">
        <f t="shared" si="3"/>
        <v>96.891347072000002</v>
      </c>
      <c r="H19" s="1">
        <f t="shared" si="4"/>
        <v>76098.286049389906</v>
      </c>
      <c r="I19" s="1">
        <f t="shared" si="5"/>
        <v>76.098286049389912</v>
      </c>
      <c r="J19" s="1">
        <f t="shared" si="6"/>
        <v>1.234375E-3</v>
      </c>
      <c r="K19" s="1">
        <f t="shared" si="7"/>
        <v>0.35390834117260789</v>
      </c>
      <c r="L19" s="1">
        <f t="shared" si="8"/>
        <v>0.30824622197221224</v>
      </c>
    </row>
    <row r="20" spans="1:12" x14ac:dyDescent="0.35">
      <c r="A20" s="4">
        <v>118.65600000000001</v>
      </c>
      <c r="B20" s="1">
        <f t="shared" si="0"/>
        <v>1700</v>
      </c>
      <c r="C20" s="1">
        <v>0.10005</v>
      </c>
      <c r="D20" s="1">
        <v>1.29942</v>
      </c>
      <c r="E20" s="1">
        <f t="shared" si="1"/>
        <v>17.232098463285279</v>
      </c>
      <c r="F20">
        <f t="shared" si="2"/>
        <v>17232.098463285278</v>
      </c>
      <c r="G20">
        <f t="shared" si="3"/>
        <v>96.796717055999991</v>
      </c>
      <c r="H20" s="1">
        <f t="shared" si="4"/>
        <v>76023.96380861153</v>
      </c>
      <c r="I20" s="1">
        <f t="shared" si="5"/>
        <v>76.023963808611526</v>
      </c>
      <c r="J20" s="1">
        <f t="shared" si="6"/>
        <v>1.250625E-3</v>
      </c>
      <c r="K20" s="1">
        <f t="shared" si="7"/>
        <v>0.34836151921891556</v>
      </c>
      <c r="L20" s="1">
        <f t="shared" si="8"/>
        <v>0.31315430399864208</v>
      </c>
    </row>
    <row r="21" spans="1:12" x14ac:dyDescent="0.35">
      <c r="A21" s="4">
        <v>118.861</v>
      </c>
      <c r="B21" s="1">
        <f t="shared" si="0"/>
        <v>1750</v>
      </c>
      <c r="C21" s="1">
        <v>0.10305</v>
      </c>
      <c r="D21" s="1">
        <v>1.31053</v>
      </c>
      <c r="E21" s="1">
        <f t="shared" si="1"/>
        <v>17.769572134514231</v>
      </c>
      <c r="F21">
        <f t="shared" si="2"/>
        <v>17769.57213451423</v>
      </c>
      <c r="G21">
        <f t="shared" si="3"/>
        <v>96.963951135999991</v>
      </c>
      <c r="H21" s="1">
        <f t="shared" si="4"/>
        <v>76155.309147918131</v>
      </c>
      <c r="I21" s="1">
        <f t="shared" si="5"/>
        <v>76.155309147918132</v>
      </c>
      <c r="J21" s="1">
        <f t="shared" si="6"/>
        <v>1.288125E-3</v>
      </c>
      <c r="K21" s="1">
        <f t="shared" si="7"/>
        <v>0.3479543543983607</v>
      </c>
      <c r="L21" s="1">
        <f t="shared" si="8"/>
        <v>0.31352074693686616</v>
      </c>
    </row>
    <row r="22" spans="1:12" x14ac:dyDescent="0.35">
      <c r="A22" s="4">
        <v>119.584</v>
      </c>
      <c r="B22" s="1">
        <f t="shared" si="0"/>
        <v>1800</v>
      </c>
      <c r="C22" s="1">
        <v>0.10929999999999999</v>
      </c>
      <c r="D22" s="1">
        <v>1.3149</v>
      </c>
      <c r="E22" s="1">
        <f t="shared" si="1"/>
        <v>18.388450016361247</v>
      </c>
      <c r="F22">
        <f t="shared" si="2"/>
        <v>18388.450016361247</v>
      </c>
      <c r="G22">
        <f t="shared" si="3"/>
        <v>97.553757183999991</v>
      </c>
      <c r="H22" s="1">
        <f t="shared" si="4"/>
        <v>76618.541734838524</v>
      </c>
      <c r="I22" s="1">
        <f t="shared" si="5"/>
        <v>76.61854173483853</v>
      </c>
      <c r="J22" s="1">
        <f t="shared" si="6"/>
        <v>1.3662499999999998E-3</v>
      </c>
      <c r="K22" s="1">
        <f t="shared" si="7"/>
        <v>0.35663691035214906</v>
      </c>
      <c r="L22" s="1">
        <f t="shared" si="8"/>
        <v>0.30588788183250848</v>
      </c>
    </row>
    <row r="23" spans="1:12" x14ac:dyDescent="0.35">
      <c r="A23" s="4">
        <v>119.934</v>
      </c>
      <c r="B23" s="1">
        <f t="shared" si="0"/>
        <v>1850</v>
      </c>
      <c r="C23" s="1">
        <v>0.11415</v>
      </c>
      <c r="D23" s="1">
        <v>1.3184899999999999</v>
      </c>
      <c r="E23" s="1">
        <f t="shared" si="1"/>
        <v>18.954554835862471</v>
      </c>
      <c r="F23">
        <f t="shared" si="2"/>
        <v>18954.554835862469</v>
      </c>
      <c r="G23">
        <f t="shared" si="3"/>
        <v>97.839278783999987</v>
      </c>
      <c r="H23" s="1">
        <f t="shared" si="4"/>
        <v>76842.789875118106</v>
      </c>
      <c r="I23" s="1">
        <f t="shared" si="5"/>
        <v>76.8427898751181</v>
      </c>
      <c r="J23" s="1">
        <f t="shared" si="6"/>
        <v>1.4268750000000002E-3</v>
      </c>
      <c r="K23" s="1">
        <f t="shared" si="7"/>
        <v>0.36133795065666902</v>
      </c>
      <c r="L23" s="1">
        <f t="shared" si="8"/>
        <v>0.30190825207442312</v>
      </c>
    </row>
    <row r="24" spans="1:12" x14ac:dyDescent="0.35">
      <c r="A24" s="4">
        <v>120.176</v>
      </c>
      <c r="B24" s="1">
        <f t="shared" si="0"/>
        <v>1900</v>
      </c>
      <c r="C24" s="1">
        <v>0.11745</v>
      </c>
      <c r="D24" s="1">
        <v>1.3189200000000001</v>
      </c>
      <c r="E24" s="1">
        <f t="shared" si="1"/>
        <v>19.506119833087276</v>
      </c>
      <c r="F24">
        <f t="shared" si="2"/>
        <v>19506.119833087276</v>
      </c>
      <c r="G24">
        <f t="shared" si="3"/>
        <v>98.036696575999997</v>
      </c>
      <c r="H24" s="1">
        <f t="shared" si="4"/>
        <v>76997.841446397128</v>
      </c>
      <c r="I24" s="1">
        <f t="shared" si="5"/>
        <v>76.997841446397132</v>
      </c>
      <c r="J24" s="1">
        <f t="shared" si="6"/>
        <v>1.468125E-3</v>
      </c>
      <c r="K24" s="1">
        <f t="shared" si="7"/>
        <v>0.36127123488939705</v>
      </c>
      <c r="L24" s="1">
        <f t="shared" si="8"/>
        <v>0.30196400531115408</v>
      </c>
    </row>
    <row r="25" spans="1:12" x14ac:dyDescent="0.35">
      <c r="A25" s="4">
        <v>120.94799999999999</v>
      </c>
      <c r="B25" s="1">
        <f t="shared" si="0"/>
        <v>1950</v>
      </c>
      <c r="C25" s="1">
        <v>0.12055</v>
      </c>
      <c r="D25" s="1">
        <v>1.31484</v>
      </c>
      <c r="E25" s="1">
        <f t="shared" si="1"/>
        <v>20.148041880968734</v>
      </c>
      <c r="F25">
        <f t="shared" si="2"/>
        <v>20148.041880968733</v>
      </c>
      <c r="G25">
        <f t="shared" si="3"/>
        <v>98.666475647999988</v>
      </c>
      <c r="H25" s="1">
        <f t="shared" si="4"/>
        <v>77492.468772956665</v>
      </c>
      <c r="I25" s="1">
        <f t="shared" si="5"/>
        <v>77.49246877295667</v>
      </c>
      <c r="J25" s="1">
        <f t="shared" si="6"/>
        <v>1.5068750000000002E-3</v>
      </c>
      <c r="K25" s="1">
        <f t="shared" si="7"/>
        <v>0.35899270225520458</v>
      </c>
      <c r="L25" s="1">
        <f t="shared" si="8"/>
        <v>0.30388057586016715</v>
      </c>
    </row>
    <row r="26" spans="1:12" x14ac:dyDescent="0.35">
      <c r="A26" s="4">
        <v>122.157</v>
      </c>
      <c r="B26" s="1">
        <f t="shared" si="0"/>
        <v>2000</v>
      </c>
      <c r="C26" s="1">
        <v>0.12554999999999999</v>
      </c>
      <c r="D26" s="1">
        <v>1.31653</v>
      </c>
      <c r="E26" s="1">
        <f t="shared" si="1"/>
        <v>20.871222912101214</v>
      </c>
      <c r="F26">
        <f t="shared" si="2"/>
        <v>20871.222912101213</v>
      </c>
      <c r="G26">
        <f t="shared" si="3"/>
        <v>99.652748831999986</v>
      </c>
      <c r="H26" s="1">
        <f t="shared" si="4"/>
        <v>78267.085920379555</v>
      </c>
      <c r="I26" s="1">
        <f t="shared" si="5"/>
        <v>78.267085920379557</v>
      </c>
      <c r="J26" s="1">
        <f t="shared" si="6"/>
        <v>1.5693749999999998E-3</v>
      </c>
      <c r="K26" s="1">
        <f t="shared" si="7"/>
        <v>0.36092758108737066</v>
      </c>
      <c r="L26" s="1">
        <f t="shared" si="8"/>
        <v>0.30225151749902196</v>
      </c>
    </row>
    <row r="27" spans="1:12" x14ac:dyDescent="0.35">
      <c r="A27" s="4">
        <v>122.845</v>
      </c>
      <c r="B27" s="1">
        <f t="shared" si="0"/>
        <v>2050</v>
      </c>
      <c r="C27" s="1">
        <v>0.12784999999999999</v>
      </c>
      <c r="D27" s="1">
        <v>1.32098</v>
      </c>
      <c r="E27" s="1">
        <f t="shared" si="1"/>
        <v>21.51349094282768</v>
      </c>
      <c r="F27">
        <f t="shared" si="2"/>
        <v>21513.490942827681</v>
      </c>
      <c r="G27">
        <f t="shared" si="3"/>
        <v>100.21400272</v>
      </c>
      <c r="H27" s="1">
        <f t="shared" si="4"/>
        <v>78707.893693271995</v>
      </c>
      <c r="I27" s="1">
        <f t="shared" si="5"/>
        <v>78.707893693271998</v>
      </c>
      <c r="J27" s="1">
        <f t="shared" si="6"/>
        <v>1.5981249999999997E-3</v>
      </c>
      <c r="K27" s="1">
        <f t="shared" si="7"/>
        <v>0.35656695700320135</v>
      </c>
      <c r="L27" s="1">
        <f t="shared" si="8"/>
        <v>0.3059478926700705</v>
      </c>
    </row>
    <row r="28" spans="1:12" x14ac:dyDescent="0.35">
      <c r="A28" s="4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1">
        <f t="shared" si="1"/>
        <v>22.208818219240872</v>
      </c>
      <c r="F28">
        <f t="shared" si="2"/>
        <v>22208.818219240871</v>
      </c>
      <c r="G28">
        <f t="shared" si="3"/>
        <v>100.989805696</v>
      </c>
      <c r="H28" s="1">
        <f t="shared" si="4"/>
        <v>79317.207925860246</v>
      </c>
      <c r="I28" s="1">
        <f t="shared" si="5"/>
        <v>79.317207925860245</v>
      </c>
      <c r="J28" s="1">
        <f t="shared" si="6"/>
        <v>1.6362499999999997E-3</v>
      </c>
      <c r="K28" s="1">
        <f t="shared" si="7"/>
        <v>0.35364331061954452</v>
      </c>
      <c r="L28" s="1">
        <f t="shared" si="8"/>
        <v>0.30847723063047261</v>
      </c>
    </row>
    <row r="29" spans="1:12" x14ac:dyDescent="0.35">
      <c r="A29" s="4">
        <v>124.794</v>
      </c>
      <c r="B29" s="1">
        <f t="shared" si="0"/>
        <v>2150</v>
      </c>
      <c r="C29" s="1">
        <v>0.13435</v>
      </c>
      <c r="D29" s="1">
        <v>1.3216399999999999</v>
      </c>
      <c r="E29" s="1">
        <f t="shared" si="1"/>
        <v>22.920902170974369</v>
      </c>
      <c r="F29">
        <f t="shared" si="2"/>
        <v>22920.902170974368</v>
      </c>
      <c r="G29">
        <f t="shared" si="3"/>
        <v>101.80395014399998</v>
      </c>
      <c r="H29" s="1">
        <f t="shared" si="4"/>
        <v>79956.635480143144</v>
      </c>
      <c r="I29" s="1">
        <f t="shared" si="5"/>
        <v>79.956635480143149</v>
      </c>
      <c r="J29" s="1">
        <f t="shared" si="6"/>
        <v>1.6793749999999999E-3</v>
      </c>
      <c r="K29" s="1">
        <f t="shared" si="7"/>
        <v>0.35168772764136474</v>
      </c>
      <c r="L29" s="1">
        <f t="shared" si="8"/>
        <v>0.31019253876881103</v>
      </c>
    </row>
    <row r="30" spans="1:12" x14ac:dyDescent="0.35">
      <c r="A30" s="4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1">
        <f t="shared" si="1"/>
        <v>23.518410272901029</v>
      </c>
      <c r="F30">
        <f t="shared" si="2"/>
        <v>23518.41027290103</v>
      </c>
      <c r="G30">
        <f t="shared" si="3"/>
        <v>102.08376131199999</v>
      </c>
      <c r="H30" s="1">
        <f t="shared" si="4"/>
        <v>80176.398657617145</v>
      </c>
      <c r="I30" s="1">
        <f t="shared" si="5"/>
        <v>80.176398657617142</v>
      </c>
      <c r="J30" s="1">
        <f t="shared" si="6"/>
        <v>1.7212499999999997E-3</v>
      </c>
      <c r="K30" s="1">
        <f t="shared" si="7"/>
        <v>0.35129925467453244</v>
      </c>
      <c r="L30" s="1">
        <f t="shared" si="8"/>
        <v>0.31053555519774256</v>
      </c>
    </row>
    <row r="31" spans="1:12" x14ac:dyDescent="0.35">
      <c r="A31" s="4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1">
        <f t="shared" si="1"/>
        <v>24.22418110556152</v>
      </c>
      <c r="F31">
        <f t="shared" si="2"/>
        <v>24224.181105561522</v>
      </c>
      <c r="G31">
        <f t="shared" si="3"/>
        <v>102.810617728</v>
      </c>
      <c r="H31" s="1">
        <f t="shared" si="4"/>
        <v>80747.270351871746</v>
      </c>
      <c r="I31" s="1">
        <f t="shared" si="5"/>
        <v>80.747270351871748</v>
      </c>
      <c r="J31" s="1">
        <f t="shared" si="6"/>
        <v>1.7631250000000004E-3</v>
      </c>
      <c r="K31" s="1">
        <f t="shared" si="7"/>
        <v>0.34936165491501459</v>
      </c>
      <c r="L31" s="1">
        <f t="shared" si="8"/>
        <v>0.31225782096047844</v>
      </c>
    </row>
    <row r="32" spans="1:12" x14ac:dyDescent="0.35">
      <c r="A32" s="4">
        <v>126.66</v>
      </c>
      <c r="B32" s="1">
        <f t="shared" si="0"/>
        <v>2300</v>
      </c>
      <c r="C32" s="1">
        <v>0.14495</v>
      </c>
      <c r="D32" s="1">
        <v>1.2964599999999999</v>
      </c>
      <c r="E32" s="1">
        <f t="shared" si="1"/>
        <v>24.886674182844629</v>
      </c>
      <c r="F32">
        <f t="shared" si="2"/>
        <v>24886.674182844628</v>
      </c>
      <c r="G32">
        <f t="shared" si="3"/>
        <v>103.32618815999999</v>
      </c>
      <c r="H32" s="1">
        <f t="shared" si="4"/>
        <v>81152.19842231943</v>
      </c>
      <c r="I32" s="1">
        <f t="shared" si="5"/>
        <v>81.152198422319429</v>
      </c>
      <c r="J32" s="1">
        <f t="shared" si="6"/>
        <v>1.8118749999999999E-3</v>
      </c>
      <c r="K32" s="1">
        <f t="shared" si="7"/>
        <v>0.34946413233453211</v>
      </c>
      <c r="L32" s="1">
        <f t="shared" si="8"/>
        <v>0.31216625397904768</v>
      </c>
    </row>
    <row r="33" spans="1:12" x14ac:dyDescent="0.35">
      <c r="A33" s="4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1">
        <f t="shared" si="1"/>
        <v>25.460211226423688</v>
      </c>
      <c r="F33">
        <f t="shared" si="2"/>
        <v>25460.211226423689</v>
      </c>
      <c r="G33">
        <f t="shared" si="3"/>
        <v>103.458343872</v>
      </c>
      <c r="H33" s="1">
        <f t="shared" si="4"/>
        <v>81255.993275820292</v>
      </c>
      <c r="I33" s="1">
        <f t="shared" si="5"/>
        <v>81.255993275820288</v>
      </c>
      <c r="J33" s="1">
        <f t="shared" si="6"/>
        <v>1.8731250000000002E-3</v>
      </c>
      <c r="K33" s="1">
        <f t="shared" si="7"/>
        <v>0.35313925403214097</v>
      </c>
      <c r="L33" s="1">
        <f t="shared" si="8"/>
        <v>0.30891753846481251</v>
      </c>
    </row>
    <row r="34" spans="1:12" x14ac:dyDescent="0.35">
      <c r="A34" s="4">
        <v>126.69</v>
      </c>
      <c r="B34" s="1">
        <f t="shared" si="0"/>
        <v>2400</v>
      </c>
      <c r="C34" s="1">
        <v>0.1537</v>
      </c>
      <c r="D34" s="1">
        <v>1.2730399999999999</v>
      </c>
      <c r="E34" s="1">
        <f t="shared" si="1"/>
        <v>25.974854301275606</v>
      </c>
      <c r="F34">
        <f t="shared" si="2"/>
        <v>25974.854301275605</v>
      </c>
      <c r="G34">
        <f t="shared" si="3"/>
        <v>103.35066144</v>
      </c>
      <c r="H34" s="1">
        <f t="shared" si="4"/>
        <v>81171.41969148627</v>
      </c>
      <c r="I34" s="1">
        <f t="shared" si="5"/>
        <v>81.171419691486264</v>
      </c>
      <c r="J34" s="1">
        <f t="shared" si="6"/>
        <v>1.9212499999999998E-3</v>
      </c>
      <c r="K34" s="1">
        <f t="shared" si="7"/>
        <v>0.35503567769953243</v>
      </c>
      <c r="L34" s="1">
        <f t="shared" si="8"/>
        <v>0.3072674549154269</v>
      </c>
    </row>
    <row r="35" spans="1:12" x14ac:dyDescent="0.35">
      <c r="A35" s="4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1">
        <f t="shared" si="1"/>
        <v>26.487113938750838</v>
      </c>
      <c r="F35">
        <f t="shared" si="2"/>
        <v>26487.113938750837</v>
      </c>
      <c r="G35">
        <f t="shared" si="3"/>
        <v>103.238084352</v>
      </c>
      <c r="H35" s="1">
        <f t="shared" si="4"/>
        <v>81083.0018533189</v>
      </c>
      <c r="I35" s="1">
        <f t="shared" si="5"/>
        <v>81.083001853318905</v>
      </c>
      <c r="J35" s="1">
        <f t="shared" si="6"/>
        <v>1.9456250000000003E-3</v>
      </c>
      <c r="K35" s="1">
        <f t="shared" si="7"/>
        <v>0.35258654535166162</v>
      </c>
      <c r="L35" s="1">
        <f t="shared" si="8"/>
        <v>0.30940179235173126</v>
      </c>
    </row>
    <row r="36" spans="1:12" x14ac:dyDescent="0.35">
      <c r="A36" s="4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1">
        <f t="shared" si="1"/>
        <v>27.003320343494991</v>
      </c>
      <c r="F36">
        <f t="shared" si="2"/>
        <v>27003.32034349499</v>
      </c>
      <c r="G36">
        <f t="shared" si="3"/>
        <v>103.145085888</v>
      </c>
      <c r="H36" s="1">
        <f t="shared" si="4"/>
        <v>81009.961030484978</v>
      </c>
      <c r="I36" s="1">
        <f t="shared" si="5"/>
        <v>81.009961030484973</v>
      </c>
      <c r="J36" s="1">
        <f t="shared" si="6"/>
        <v>1.9950000000000002E-3</v>
      </c>
      <c r="K36" s="1">
        <f t="shared" si="7"/>
        <v>0.35462305665335797</v>
      </c>
      <c r="L36" s="1">
        <f t="shared" si="8"/>
        <v>0.30762497543284334</v>
      </c>
    </row>
    <row r="37" spans="1:12" x14ac:dyDescent="0.35">
      <c r="A37" s="4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1">
        <f t="shared" si="1"/>
        <v>27.500036381303985</v>
      </c>
      <c r="F37">
        <f t="shared" si="2"/>
        <v>27500.036381303984</v>
      </c>
      <c r="G37">
        <f t="shared" si="3"/>
        <v>102.982746464</v>
      </c>
      <c r="H37" s="1">
        <f t="shared" si="4"/>
        <v>80882.459945011724</v>
      </c>
      <c r="I37" s="1">
        <f t="shared" si="5"/>
        <v>80.882459945011718</v>
      </c>
      <c r="J37" s="1">
        <f t="shared" si="6"/>
        <v>2.0324999999999996E-3</v>
      </c>
      <c r="K37" s="1">
        <f t="shared" si="7"/>
        <v>0.35476316702739558</v>
      </c>
      <c r="L37" s="1">
        <f t="shared" si="8"/>
        <v>0.30750348184394488</v>
      </c>
    </row>
    <row r="38" spans="1:12" x14ac:dyDescent="0.35">
      <c r="A38" s="4">
        <v>126.161</v>
      </c>
      <c r="B38" s="1">
        <f t="shared" si="0"/>
        <v>2600</v>
      </c>
      <c r="C38" s="1">
        <v>0.16805</v>
      </c>
      <c r="D38" s="1">
        <v>1.27634</v>
      </c>
      <c r="E38" s="1">
        <f t="shared" si="1"/>
        <v>28.02192801032837</v>
      </c>
      <c r="F38">
        <f t="shared" si="2"/>
        <v>28021.928010328371</v>
      </c>
      <c r="G38">
        <f t="shared" si="3"/>
        <v>102.919115936</v>
      </c>
      <c r="H38" s="1">
        <f t="shared" si="4"/>
        <v>80832.484645177989</v>
      </c>
      <c r="I38" s="1">
        <f t="shared" si="5"/>
        <v>80.832484645177985</v>
      </c>
      <c r="J38" s="1">
        <f t="shared" si="6"/>
        <v>2.1006250000000001E-3</v>
      </c>
      <c r="K38" s="1">
        <f t="shared" si="7"/>
        <v>0.35982534807325145</v>
      </c>
      <c r="L38" s="1">
        <f t="shared" si="8"/>
        <v>0.30317738779398307</v>
      </c>
    </row>
    <row r="39" spans="1:12" x14ac:dyDescent="0.35">
      <c r="A39" s="4">
        <v>125.84699999999999</v>
      </c>
      <c r="B39" s="1">
        <f t="shared" ref="B39:B50" si="9">B38+50</f>
        <v>2650</v>
      </c>
      <c r="C39" s="1">
        <v>0.17144999999999999</v>
      </c>
      <c r="D39" s="1">
        <v>1.28027</v>
      </c>
      <c r="E39" s="1">
        <f t="shared" si="1"/>
        <v>28.489726716524164</v>
      </c>
      <c r="F39">
        <f t="shared" si="2"/>
        <v>28489.726716524165</v>
      </c>
      <c r="G39">
        <f t="shared" si="3"/>
        <v>102.66296227199999</v>
      </c>
      <c r="H39" s="1">
        <f t="shared" si="4"/>
        <v>80631.302027898593</v>
      </c>
      <c r="I39" s="1">
        <f t="shared" si="5"/>
        <v>80.631302027898599</v>
      </c>
      <c r="J39" s="1">
        <f t="shared" si="6"/>
        <v>2.1431250000000001E-3</v>
      </c>
      <c r="K39" s="1">
        <f t="shared" si="7"/>
        <v>0.36107752462341081</v>
      </c>
      <c r="L39" s="1">
        <f t="shared" si="8"/>
        <v>0.3021260024552524</v>
      </c>
    </row>
    <row r="40" spans="1:12" x14ac:dyDescent="0.35">
      <c r="A40" s="4">
        <v>124.911</v>
      </c>
      <c r="B40" s="1">
        <f t="shared" si="9"/>
        <v>2700</v>
      </c>
      <c r="C40" s="1">
        <v>0.17465</v>
      </c>
      <c r="D40" s="1">
        <v>1.2837099999999999</v>
      </c>
      <c r="E40" s="1">
        <f t="shared" si="1"/>
        <v>28.81137543476175</v>
      </c>
      <c r="F40">
        <f t="shared" si="2"/>
        <v>28811.375434761751</v>
      </c>
      <c r="G40">
        <f t="shared" si="3"/>
        <v>101.89939593599999</v>
      </c>
      <c r="H40" s="1">
        <f t="shared" si="4"/>
        <v>80031.598429893755</v>
      </c>
      <c r="I40" s="1">
        <f t="shared" si="5"/>
        <v>80.031598429893748</v>
      </c>
      <c r="J40" s="1">
        <f t="shared" si="6"/>
        <v>2.1831250000000002E-3</v>
      </c>
      <c r="K40" s="1">
        <f t="shared" si="7"/>
        <v>0.36371050815424749</v>
      </c>
      <c r="L40" s="1">
        <f t="shared" si="8"/>
        <v>0.29993884324245113</v>
      </c>
    </row>
    <row r="41" spans="1:12" x14ac:dyDescent="0.35">
      <c r="A41" s="4">
        <v>123.92700000000001</v>
      </c>
      <c r="B41" s="1">
        <f t="shared" si="9"/>
        <v>2750</v>
      </c>
      <c r="C41" s="1">
        <v>0.1784</v>
      </c>
      <c r="D41" s="1">
        <v>1.2811999999999999</v>
      </c>
      <c r="E41" s="1">
        <f t="shared" si="1"/>
        <v>29.113751627114741</v>
      </c>
      <c r="F41">
        <f t="shared" si="2"/>
        <v>29113.75162711474</v>
      </c>
      <c r="G41">
        <f t="shared" si="3"/>
        <v>101.096672352</v>
      </c>
      <c r="H41" s="1">
        <f t="shared" si="4"/>
        <v>79401.14080122202</v>
      </c>
      <c r="I41" s="1">
        <f t="shared" si="5"/>
        <v>79.401140801222013</v>
      </c>
      <c r="J41" s="1">
        <f t="shared" si="6"/>
        <v>2.2300000000000002E-3</v>
      </c>
      <c r="K41" s="1">
        <f t="shared" si="7"/>
        <v>0.36766130786219114</v>
      </c>
      <c r="L41" s="1">
        <f t="shared" si="8"/>
        <v>0.29671577279978328</v>
      </c>
    </row>
    <row r="42" spans="1:12" x14ac:dyDescent="0.35">
      <c r="A42" s="4">
        <v>123.68899999999999</v>
      </c>
      <c r="B42" s="1">
        <f t="shared" si="9"/>
        <v>2800</v>
      </c>
      <c r="C42" s="1">
        <v>0.18004999999999999</v>
      </c>
      <c r="D42" s="1">
        <v>1.2744800000000001</v>
      </c>
      <c r="E42" s="1">
        <f t="shared" si="1"/>
        <v>29.586163437910578</v>
      </c>
      <c r="F42">
        <f t="shared" si="2"/>
        <v>29586.163437910578</v>
      </c>
      <c r="G42">
        <f t="shared" si="3"/>
        <v>100.90251766399999</v>
      </c>
      <c r="H42" s="1">
        <f t="shared" si="4"/>
        <v>79248.652065831906</v>
      </c>
      <c r="I42" s="1">
        <f t="shared" si="5"/>
        <v>79.248652065831905</v>
      </c>
      <c r="J42" s="1">
        <f t="shared" si="6"/>
        <v>2.250625E-3</v>
      </c>
      <c r="K42" s="1">
        <f t="shared" si="7"/>
        <v>0.36513689997931426</v>
      </c>
      <c r="L42" s="1">
        <f t="shared" si="8"/>
        <v>0.29876714486289746</v>
      </c>
    </row>
    <row r="43" spans="1:12" x14ac:dyDescent="0.35">
      <c r="A43" s="4">
        <v>123.389</v>
      </c>
      <c r="B43" s="1">
        <f t="shared" si="9"/>
        <v>2850</v>
      </c>
      <c r="C43" s="1">
        <v>0.18310000000000001</v>
      </c>
      <c r="D43" s="1">
        <v>1.2603599999999999</v>
      </c>
      <c r="E43" s="1">
        <f t="shared" si="1"/>
        <v>30.041446962182199</v>
      </c>
      <c r="F43">
        <f t="shared" si="2"/>
        <v>30041.446962182199</v>
      </c>
      <c r="G43">
        <f t="shared" si="3"/>
        <v>100.65778486399999</v>
      </c>
      <c r="H43" s="1">
        <f t="shared" si="4"/>
        <v>79056.439374163689</v>
      </c>
      <c r="I43" s="1">
        <f t="shared" si="5"/>
        <v>79.056439374163688</v>
      </c>
      <c r="J43" s="1">
        <f t="shared" si="6"/>
        <v>2.28875E-3</v>
      </c>
      <c r="K43" s="1">
        <f t="shared" si="7"/>
        <v>0.36569476875830159</v>
      </c>
      <c r="L43" s="1">
        <f t="shared" si="8"/>
        <v>0.29831137443207584</v>
      </c>
    </row>
    <row r="44" spans="1:12" x14ac:dyDescent="0.35">
      <c r="A44" s="4">
        <v>122.51900000000001</v>
      </c>
      <c r="B44" s="1">
        <f t="shared" si="9"/>
        <v>2900</v>
      </c>
      <c r="C44" s="1">
        <v>0.18790000000000001</v>
      </c>
      <c r="D44" s="1">
        <v>1.2531000000000001</v>
      </c>
      <c r="E44" s="1">
        <f t="shared" si="1"/>
        <v>30.352955393086006</v>
      </c>
      <c r="F44">
        <f t="shared" si="2"/>
        <v>30352.955393086006</v>
      </c>
      <c r="G44">
        <f t="shared" si="3"/>
        <v>99.948059743999991</v>
      </c>
      <c r="H44" s="1">
        <f t="shared" si="4"/>
        <v>78499.022568325876</v>
      </c>
      <c r="I44" s="1">
        <f t="shared" si="5"/>
        <v>78.49902256832587</v>
      </c>
      <c r="J44" s="1">
        <f t="shared" si="6"/>
        <v>2.3487500000000001E-3</v>
      </c>
      <c r="K44" s="1">
        <f t="shared" si="7"/>
        <v>0.37143005858889333</v>
      </c>
      <c r="L44" s="1">
        <f t="shared" si="8"/>
        <v>0.29370511774237751</v>
      </c>
    </row>
    <row r="45" spans="1:12" x14ac:dyDescent="0.35">
      <c r="A45" s="4">
        <v>121.837</v>
      </c>
      <c r="B45" s="1">
        <f t="shared" si="9"/>
        <v>2950</v>
      </c>
      <c r="C45" s="1">
        <v>0.19255</v>
      </c>
      <c r="D45" s="1">
        <v>1.23943</v>
      </c>
      <c r="E45" s="1">
        <f t="shared" si="1"/>
        <v>30.70440989271161</v>
      </c>
      <c r="F45">
        <f t="shared" si="2"/>
        <v>30704.40989271161</v>
      </c>
      <c r="G45">
        <f t="shared" si="3"/>
        <v>99.391700512</v>
      </c>
      <c r="H45" s="1">
        <f t="shared" si="4"/>
        <v>78062.059049266813</v>
      </c>
      <c r="I45" s="1">
        <f t="shared" si="5"/>
        <v>78.062059049266807</v>
      </c>
      <c r="J45" s="1">
        <f t="shared" si="6"/>
        <v>2.4068750000000002E-3</v>
      </c>
      <c r="K45" s="1">
        <f t="shared" si="7"/>
        <v>0.37626516973844754</v>
      </c>
      <c r="L45" s="1">
        <f t="shared" si="8"/>
        <v>0.28993092601885329</v>
      </c>
    </row>
    <row r="46" spans="1:12" x14ac:dyDescent="0.35">
      <c r="A46" s="4">
        <v>121.709</v>
      </c>
      <c r="B46" s="1">
        <f t="shared" si="9"/>
        <v>3000</v>
      </c>
      <c r="C46" s="1">
        <v>0.19900000000000001</v>
      </c>
      <c r="D46" s="1">
        <v>1.2273499999999999</v>
      </c>
      <c r="E46" s="1">
        <f t="shared" si="1"/>
        <v>31.192019320328679</v>
      </c>
      <c r="F46">
        <f t="shared" si="2"/>
        <v>31192.01932032868</v>
      </c>
      <c r="G46">
        <f t="shared" si="3"/>
        <v>99.287281183999994</v>
      </c>
      <c r="H46" s="1">
        <f t="shared" si="4"/>
        <v>77980.048300821698</v>
      </c>
      <c r="I46" s="1">
        <f t="shared" si="5"/>
        <v>77.980048300821693</v>
      </c>
      <c r="J46" s="1">
        <f t="shared" si="6"/>
        <v>2.4875000000000001E-3</v>
      </c>
      <c r="K46" s="1">
        <f t="shared" si="7"/>
        <v>0.38279022199176382</v>
      </c>
      <c r="L46" s="1">
        <f t="shared" si="8"/>
        <v>0.28498875578189747</v>
      </c>
    </row>
    <row r="47" spans="1:12" x14ac:dyDescent="0.35">
      <c r="A47" s="4">
        <v>121.123</v>
      </c>
      <c r="B47" s="1">
        <f t="shared" si="9"/>
        <v>3050</v>
      </c>
      <c r="C47" s="1">
        <v>0.20605000000000001</v>
      </c>
      <c r="D47" s="1">
        <v>1.2193000000000001</v>
      </c>
      <c r="E47" s="1">
        <f t="shared" si="1"/>
        <v>31.559201089525892</v>
      </c>
      <c r="F47">
        <f t="shared" si="2"/>
        <v>31559.201089525894</v>
      </c>
      <c r="G47">
        <f t="shared" si="3"/>
        <v>98.809236447999993</v>
      </c>
      <c r="H47" s="1">
        <f t="shared" si="4"/>
        <v>77604.592843096456</v>
      </c>
      <c r="I47" s="1">
        <f t="shared" si="5"/>
        <v>77.604592843096455</v>
      </c>
      <c r="J47" s="1">
        <f t="shared" si="6"/>
        <v>2.5756250000000002E-3</v>
      </c>
      <c r="K47" s="1">
        <f t="shared" si="7"/>
        <v>0.39173995453589372</v>
      </c>
      <c r="L47" s="1">
        <f t="shared" si="8"/>
        <v>0.27847787244513367</v>
      </c>
    </row>
    <row r="48" spans="1:12" x14ac:dyDescent="0.35">
      <c r="A48" s="4">
        <v>121.124</v>
      </c>
      <c r="B48" s="1">
        <f t="shared" si="9"/>
        <v>3100</v>
      </c>
      <c r="C48" s="1">
        <v>0.21004999999999999</v>
      </c>
      <c r="D48" s="1">
        <v>1.20692</v>
      </c>
      <c r="E48" s="1">
        <f t="shared" si="1"/>
        <v>32.076829868188383</v>
      </c>
      <c r="F48">
        <f t="shared" si="2"/>
        <v>32076.829868188386</v>
      </c>
      <c r="G48">
        <f t="shared" si="3"/>
        <v>98.810052223999989</v>
      </c>
      <c r="H48" s="1">
        <f t="shared" si="4"/>
        <v>77605.23355206869</v>
      </c>
      <c r="I48" s="1">
        <f t="shared" si="5"/>
        <v>77.605233552068697</v>
      </c>
      <c r="J48" s="1">
        <f t="shared" si="6"/>
        <v>2.6256249999999999E-3</v>
      </c>
      <c r="K48" s="1">
        <f t="shared" si="7"/>
        <v>0.39290042226082939</v>
      </c>
      <c r="L48" s="1">
        <f t="shared" si="8"/>
        <v>0.27765536230065035</v>
      </c>
    </row>
    <row r="49" spans="1:12" x14ac:dyDescent="0.35">
      <c r="A49" s="4">
        <v>120.851</v>
      </c>
      <c r="B49" s="1">
        <f t="shared" si="9"/>
        <v>3150</v>
      </c>
      <c r="C49" s="1">
        <v>0.21604999999999999</v>
      </c>
      <c r="D49" s="1">
        <v>1.1927399999999999</v>
      </c>
      <c r="E49" s="1">
        <f t="shared" si="1"/>
        <v>32.520734401113252</v>
      </c>
      <c r="F49">
        <f t="shared" si="2"/>
        <v>32520.734401113255</v>
      </c>
      <c r="G49">
        <f t="shared" si="3"/>
        <v>98.587345375999988</v>
      </c>
      <c r="H49" s="1">
        <f t="shared" si="4"/>
        <v>77430.320002650595</v>
      </c>
      <c r="I49" s="1">
        <f t="shared" si="5"/>
        <v>77.430320002650589</v>
      </c>
      <c r="J49" s="1">
        <f t="shared" si="6"/>
        <v>2.7006249999999999E-3</v>
      </c>
      <c r="K49" s="1">
        <f t="shared" si="7"/>
        <v>0.39860723439124573</v>
      </c>
      <c r="L49" s="1">
        <f t="shared" si="8"/>
        <v>0.2736802036659296</v>
      </c>
    </row>
    <row r="50" spans="1:12" x14ac:dyDescent="0.35">
      <c r="A50" s="4">
        <v>120.596</v>
      </c>
      <c r="B50" s="1">
        <f t="shared" si="9"/>
        <v>3200</v>
      </c>
      <c r="C50" s="1">
        <v>0.21795</v>
      </c>
      <c r="D50" s="1">
        <v>1.1848099999999999</v>
      </c>
      <c r="E50" s="1">
        <f t="shared" si="1"/>
        <v>32.967227398285921</v>
      </c>
      <c r="F50">
        <f t="shared" si="2"/>
        <v>32967.227398285919</v>
      </c>
      <c r="G50">
        <f t="shared" si="3"/>
        <v>98.379322496</v>
      </c>
      <c r="H50" s="1">
        <f t="shared" si="4"/>
        <v>77266.939214732643</v>
      </c>
      <c r="I50" s="1">
        <f t="shared" si="5"/>
        <v>77.266939214732645</v>
      </c>
      <c r="J50" s="1">
        <f t="shared" si="6"/>
        <v>2.7243749999999998E-3</v>
      </c>
      <c r="K50" s="1">
        <f t="shared" si="7"/>
        <v>0.3966666605599935</v>
      </c>
      <c r="L50" s="1">
        <f t="shared" si="8"/>
        <v>0.27501910278242236</v>
      </c>
    </row>
    <row r="51" spans="1:12" x14ac:dyDescent="0.35">
      <c r="A51" s="4">
        <v>120.84</v>
      </c>
      <c r="B51" s="1">
        <f t="shared" ref="B51:B96" si="10">B50+50</f>
        <v>3250</v>
      </c>
      <c r="C51" s="1">
        <v>0.22305</v>
      </c>
      <c r="D51" s="1">
        <v>1.17378</v>
      </c>
      <c r="E51" s="1">
        <f t="shared" si="1"/>
        <v>33.550084621714319</v>
      </c>
      <c r="F51">
        <f t="shared" ref="F51:F96" si="11">(2*$B$2*B51*G51)/60</f>
        <v>33550.084621714319</v>
      </c>
      <c r="G51">
        <f t="shared" ref="G51:G96" si="12">A51*0.815776</f>
        <v>98.578371840000003</v>
      </c>
      <c r="H51" s="1">
        <f t="shared" si="4"/>
        <v>77423.272203956119</v>
      </c>
      <c r="I51" s="1">
        <f t="shared" si="5"/>
        <v>77.423272203956117</v>
      </c>
      <c r="J51" s="1">
        <f t="shared" ref="J51:J96" si="13">(C51/60)*0.75</f>
        <v>2.7881249999999998E-3</v>
      </c>
      <c r="K51" s="1">
        <f t="shared" ref="K51:K96" si="14">(C51*60)/E51</f>
        <v>0.39889616228682301</v>
      </c>
      <c r="L51" s="1">
        <f t="shared" si="8"/>
        <v>0.27348197201372965</v>
      </c>
    </row>
    <row r="52" spans="1:12" x14ac:dyDescent="0.35">
      <c r="A52" s="4">
        <v>121.633</v>
      </c>
      <c r="B52" s="1">
        <f t="shared" si="10"/>
        <v>3300</v>
      </c>
      <c r="C52" s="1">
        <v>0.22550000000000001</v>
      </c>
      <c r="D52" s="1">
        <v>1.1611800000000001</v>
      </c>
      <c r="E52" s="1">
        <f t="shared" si="1"/>
        <v>34.289795944330265</v>
      </c>
      <c r="F52">
        <f t="shared" si="11"/>
        <v>34289.795944330268</v>
      </c>
      <c r="G52">
        <f t="shared" si="12"/>
        <v>99.225282207999996</v>
      </c>
      <c r="H52" s="1">
        <f t="shared" si="4"/>
        <v>77931.354418932431</v>
      </c>
      <c r="I52" s="1">
        <f t="shared" si="5"/>
        <v>77.931354418932429</v>
      </c>
      <c r="J52" s="1">
        <f t="shared" si="13"/>
        <v>2.8187500000000001E-3</v>
      </c>
      <c r="K52" s="1">
        <f t="shared" si="14"/>
        <v>0.3945780261266662</v>
      </c>
      <c r="L52" s="1">
        <f t="shared" si="8"/>
        <v>0.27647487155275363</v>
      </c>
    </row>
    <row r="53" spans="1:12" x14ac:dyDescent="0.35">
      <c r="A53" s="4">
        <v>122.181</v>
      </c>
      <c r="B53" s="1">
        <f t="shared" si="10"/>
        <v>3350</v>
      </c>
      <c r="C53" s="1">
        <v>0.22850000000000001</v>
      </c>
      <c r="D53" s="1">
        <v>1.1510400000000001</v>
      </c>
      <c r="E53" s="1">
        <f t="shared" si="1"/>
        <v>34.966166777951813</v>
      </c>
      <c r="F53">
        <f t="shared" si="11"/>
        <v>34966.16677795181</v>
      </c>
      <c r="G53">
        <f t="shared" si="12"/>
        <v>99.672327455999991</v>
      </c>
      <c r="H53" s="1">
        <f t="shared" si="4"/>
        <v>78282.462935713032</v>
      </c>
      <c r="I53" s="1">
        <f t="shared" si="5"/>
        <v>78.282462935713028</v>
      </c>
      <c r="J53" s="1">
        <f t="shared" si="13"/>
        <v>2.8562499999999998E-3</v>
      </c>
      <c r="K53" s="1">
        <f t="shared" si="14"/>
        <v>0.39209330799866082</v>
      </c>
      <c r="L53" s="1">
        <f t="shared" si="8"/>
        <v>0.27822690891547097</v>
      </c>
    </row>
    <row r="54" spans="1:12" x14ac:dyDescent="0.35">
      <c r="A54" s="4">
        <v>122.93300000000001</v>
      </c>
      <c r="B54" s="1">
        <f t="shared" si="10"/>
        <v>3400</v>
      </c>
      <c r="C54" s="1">
        <v>0.23419999999999999</v>
      </c>
      <c r="D54" s="1">
        <v>1.14117</v>
      </c>
      <c r="E54" s="1">
        <f t="shared" si="1"/>
        <v>35.70647182421537</v>
      </c>
      <c r="F54">
        <f t="shared" si="11"/>
        <v>35706.471824215369</v>
      </c>
      <c r="G54">
        <f t="shared" si="12"/>
        <v>100.285791008</v>
      </c>
      <c r="H54" s="1">
        <f t="shared" si="4"/>
        <v>78764.276082828015</v>
      </c>
      <c r="I54" s="1">
        <f t="shared" si="5"/>
        <v>78.764276082828019</v>
      </c>
      <c r="J54" s="1">
        <f t="shared" si="13"/>
        <v>2.9275E-3</v>
      </c>
      <c r="K54" s="1">
        <f t="shared" si="14"/>
        <v>0.39354210265238898</v>
      </c>
      <c r="L54" s="1">
        <f t="shared" si="8"/>
        <v>0.27720263818193752</v>
      </c>
    </row>
    <row r="55" spans="1:12" x14ac:dyDescent="0.35">
      <c r="A55" s="4">
        <v>123.47499999999999</v>
      </c>
      <c r="B55" s="1">
        <f t="shared" si="10"/>
        <v>3450</v>
      </c>
      <c r="C55" s="1">
        <v>0.23605000000000001</v>
      </c>
      <c r="D55" s="1">
        <v>1.12669</v>
      </c>
      <c r="E55" s="1">
        <f t="shared" si="1"/>
        <v>36.391308559056618</v>
      </c>
      <c r="F55">
        <f t="shared" si="11"/>
        <v>36391.308559056619</v>
      </c>
      <c r="G55">
        <f t="shared" si="12"/>
        <v>100.72794159999999</v>
      </c>
      <c r="H55" s="1">
        <f t="shared" si="4"/>
        <v>79111.540345775255</v>
      </c>
      <c r="I55" s="1">
        <f t="shared" si="5"/>
        <v>79.111540345775254</v>
      </c>
      <c r="J55" s="1">
        <f t="shared" si="13"/>
        <v>2.9506250000000001E-3</v>
      </c>
      <c r="K55" s="1">
        <f t="shared" si="14"/>
        <v>0.38918633489136484</v>
      </c>
      <c r="L55" s="1">
        <f t="shared" si="8"/>
        <v>0.2803050860492316</v>
      </c>
    </row>
    <row r="56" spans="1:12" x14ac:dyDescent="0.35">
      <c r="A56" s="4">
        <v>123.428</v>
      </c>
      <c r="B56" s="1">
        <f t="shared" si="10"/>
        <v>3500</v>
      </c>
      <c r="C56" s="1">
        <v>0.24195</v>
      </c>
      <c r="D56" s="1">
        <v>1.11975</v>
      </c>
      <c r="E56" s="1">
        <f t="shared" si="1"/>
        <v>36.90466594457093</v>
      </c>
      <c r="F56">
        <f t="shared" si="11"/>
        <v>36904.66594457093</v>
      </c>
      <c r="G56">
        <f t="shared" si="12"/>
        <v>100.689600128</v>
      </c>
      <c r="H56" s="1">
        <f t="shared" si="4"/>
        <v>79081.427024080564</v>
      </c>
      <c r="I56" s="1">
        <f t="shared" si="5"/>
        <v>79.081427024080568</v>
      </c>
      <c r="J56" s="1">
        <f t="shared" si="13"/>
        <v>3.0243749999999997E-3</v>
      </c>
      <c r="K56" s="1">
        <f t="shared" si="14"/>
        <v>0.39336489379971223</v>
      </c>
      <c r="L56" s="1">
        <f t="shared" si="8"/>
        <v>0.27732751653851045</v>
      </c>
    </row>
    <row r="57" spans="1:12" x14ac:dyDescent="0.35">
      <c r="A57" s="4">
        <v>124.205</v>
      </c>
      <c r="B57" s="1">
        <f t="shared" si="10"/>
        <v>3550</v>
      </c>
      <c r="C57" s="1">
        <v>0.24545</v>
      </c>
      <c r="D57" s="1">
        <v>1.10622</v>
      </c>
      <c r="E57" s="1">
        <f t="shared" si="1"/>
        <v>37.667515403870588</v>
      </c>
      <c r="F57">
        <f t="shared" si="11"/>
        <v>37667.515403870588</v>
      </c>
      <c r="G57">
        <f t="shared" si="12"/>
        <v>101.32345807999999</v>
      </c>
      <c r="H57" s="1">
        <f t="shared" si="4"/>
        <v>79579.257895501229</v>
      </c>
      <c r="I57" s="1">
        <f t="shared" si="5"/>
        <v>79.579257895501229</v>
      </c>
      <c r="J57" s="1">
        <f t="shared" si="13"/>
        <v>3.0681250000000001E-3</v>
      </c>
      <c r="K57" s="1">
        <f t="shared" si="14"/>
        <v>0.39097349113944219</v>
      </c>
      <c r="L57" s="1">
        <f t="shared" si="8"/>
        <v>0.27902379972866598</v>
      </c>
    </row>
    <row r="58" spans="1:12" x14ac:dyDescent="0.35">
      <c r="A58" s="4">
        <v>124.066</v>
      </c>
      <c r="B58" s="1">
        <f t="shared" si="10"/>
        <v>3600</v>
      </c>
      <c r="C58" s="1">
        <v>0.25505</v>
      </c>
      <c r="D58" s="1">
        <v>1.09697</v>
      </c>
      <c r="E58" s="1">
        <f t="shared" si="1"/>
        <v>38.155295687213574</v>
      </c>
      <c r="F58">
        <f t="shared" si="11"/>
        <v>38155.295687213576</v>
      </c>
      <c r="G58">
        <f t="shared" si="12"/>
        <v>101.21006521599999</v>
      </c>
      <c r="H58" s="1">
        <f t="shared" si="4"/>
        <v>79490.199348361624</v>
      </c>
      <c r="I58" s="1">
        <f t="shared" si="5"/>
        <v>79.490199348361628</v>
      </c>
      <c r="J58" s="1">
        <f t="shared" si="13"/>
        <v>3.188125E-3</v>
      </c>
      <c r="K58" s="1">
        <f t="shared" si="14"/>
        <v>0.40107145612105088</v>
      </c>
      <c r="L58" s="1">
        <f t="shared" si="8"/>
        <v>0.27199868608446526</v>
      </c>
    </row>
    <row r="59" spans="1:12" x14ac:dyDescent="0.35">
      <c r="A59" s="4">
        <v>123.967</v>
      </c>
      <c r="B59" s="1">
        <f t="shared" si="10"/>
        <v>3650</v>
      </c>
      <c r="C59" s="1">
        <v>0.25755</v>
      </c>
      <c r="D59" s="1">
        <v>1.0940099999999999</v>
      </c>
      <c r="E59" s="1">
        <f t="shared" si="1"/>
        <v>38.65436099125408</v>
      </c>
      <c r="F59">
        <f t="shared" si="11"/>
        <v>38654.360991254078</v>
      </c>
      <c r="G59">
        <f t="shared" si="12"/>
        <v>101.129303392</v>
      </c>
      <c r="H59" s="1">
        <f t="shared" si="4"/>
        <v>79426.769160111115</v>
      </c>
      <c r="I59" s="1">
        <f t="shared" si="5"/>
        <v>79.426769160111121</v>
      </c>
      <c r="J59" s="1">
        <f t="shared" si="13"/>
        <v>3.219375E-3</v>
      </c>
      <c r="K59" s="1">
        <f t="shared" si="14"/>
        <v>0.39977377981998952</v>
      </c>
      <c r="L59" s="1">
        <f t="shared" si="8"/>
        <v>0.27288160103954451</v>
      </c>
    </row>
    <row r="60" spans="1:12" x14ac:dyDescent="0.35">
      <c r="A60" s="4">
        <v>123.815</v>
      </c>
      <c r="B60" s="1">
        <f t="shared" si="10"/>
        <v>3700</v>
      </c>
      <c r="C60" s="1">
        <v>0.26445000000000002</v>
      </c>
      <c r="D60" s="1">
        <v>1.09659</v>
      </c>
      <c r="E60" s="1">
        <f t="shared" si="1"/>
        <v>39.135828155524059</v>
      </c>
      <c r="F60">
        <f t="shared" si="11"/>
        <v>39135.828155524061</v>
      </c>
      <c r="G60">
        <f t="shared" si="12"/>
        <v>101.00530543999999</v>
      </c>
      <c r="H60" s="1">
        <f t="shared" si="4"/>
        <v>79329.381396332552</v>
      </c>
      <c r="I60" s="1">
        <f t="shared" si="5"/>
        <v>79.32938139633255</v>
      </c>
      <c r="J60" s="1">
        <f t="shared" si="13"/>
        <v>3.305625E-3</v>
      </c>
      <c r="K60" s="1">
        <f t="shared" si="14"/>
        <v>0.40543411875545959</v>
      </c>
      <c r="L60" s="1">
        <f t="shared" si="8"/>
        <v>0.2690718517370464</v>
      </c>
    </row>
    <row r="61" spans="1:12" x14ac:dyDescent="0.35">
      <c r="A61" s="4">
        <v>123.767</v>
      </c>
      <c r="B61" s="1">
        <f t="shared" si="10"/>
        <v>3750</v>
      </c>
      <c r="C61" s="1">
        <v>0.2651</v>
      </c>
      <c r="D61" s="1">
        <v>1.0980799999999999</v>
      </c>
      <c r="E61" s="1">
        <f t="shared" si="1"/>
        <v>39.649313682832819</v>
      </c>
      <c r="F61">
        <f t="shared" si="11"/>
        <v>39649.313682832821</v>
      </c>
      <c r="G61">
        <f t="shared" si="12"/>
        <v>100.96614819199999</v>
      </c>
      <c r="H61" s="1">
        <f t="shared" si="4"/>
        <v>79298.627365665641</v>
      </c>
      <c r="I61" s="1">
        <f t="shared" si="5"/>
        <v>79.298627365665638</v>
      </c>
      <c r="J61" s="1">
        <f t="shared" si="13"/>
        <v>3.3137499999999999E-3</v>
      </c>
      <c r="K61" s="1">
        <f t="shared" si="14"/>
        <v>0.40116709528031275</v>
      </c>
      <c r="L61" s="1">
        <f t="shared" si="8"/>
        <v>0.27193384097138523</v>
      </c>
    </row>
    <row r="62" spans="1:12" x14ac:dyDescent="0.35">
      <c r="A62" s="4">
        <v>123.509</v>
      </c>
      <c r="B62" s="1">
        <f t="shared" si="10"/>
        <v>3800</v>
      </c>
      <c r="C62" s="1">
        <v>0.26929999999999998</v>
      </c>
      <c r="D62" s="1">
        <v>1.09907</v>
      </c>
      <c r="E62" s="1">
        <f t="shared" si="1"/>
        <v>40.094217721754354</v>
      </c>
      <c r="F62">
        <f t="shared" si="11"/>
        <v>40094.217721754358</v>
      </c>
      <c r="G62">
        <f t="shared" si="12"/>
        <v>100.75567798399999</v>
      </c>
      <c r="H62" s="1">
        <f t="shared" si="4"/>
        <v>79133.324450830973</v>
      </c>
      <c r="I62" s="1">
        <f t="shared" si="5"/>
        <v>79.133324450830969</v>
      </c>
      <c r="J62" s="1">
        <f t="shared" si="13"/>
        <v>3.3662499999999995E-3</v>
      </c>
      <c r="K62" s="1">
        <f t="shared" si="14"/>
        <v>0.4030007546757291</v>
      </c>
      <c r="L62" s="1">
        <f t="shared" si="8"/>
        <v>0.27069653797221321</v>
      </c>
    </row>
    <row r="63" spans="1:12" x14ac:dyDescent="0.35">
      <c r="A63" s="4">
        <v>122.672</v>
      </c>
      <c r="B63" s="1">
        <f t="shared" si="10"/>
        <v>3850</v>
      </c>
      <c r="C63" s="1">
        <v>0.27374999999999999</v>
      </c>
      <c r="D63" s="1">
        <v>1.1053299999999999</v>
      </c>
      <c r="E63" s="1">
        <f t="shared" si="1"/>
        <v>40.346486201086016</v>
      </c>
      <c r="F63">
        <f t="shared" si="11"/>
        <v>40346.486201086016</v>
      </c>
      <c r="G63">
        <f t="shared" si="12"/>
        <v>100.072873472</v>
      </c>
      <c r="H63" s="1">
        <f t="shared" si="4"/>
        <v>78597.051041076673</v>
      </c>
      <c r="I63" s="1">
        <f t="shared" si="5"/>
        <v>78.597051041076668</v>
      </c>
      <c r="J63" s="1">
        <f t="shared" si="13"/>
        <v>3.4218749999999996E-3</v>
      </c>
      <c r="K63" s="1">
        <f t="shared" si="14"/>
        <v>0.40709864839624832</v>
      </c>
      <c r="L63" s="1">
        <f t="shared" si="8"/>
        <v>0.26797168087064188</v>
      </c>
    </row>
    <row r="64" spans="1:12" x14ac:dyDescent="0.35">
      <c r="A64" s="4">
        <v>122.157</v>
      </c>
      <c r="B64" s="1">
        <f t="shared" si="10"/>
        <v>3900</v>
      </c>
      <c r="C64" s="1">
        <v>0.27589999999999998</v>
      </c>
      <c r="D64" s="1">
        <v>1.11704</v>
      </c>
      <c r="E64" s="1">
        <f t="shared" si="1"/>
        <v>40.698884678597373</v>
      </c>
      <c r="F64">
        <f t="shared" si="11"/>
        <v>40698.884678597373</v>
      </c>
      <c r="G64">
        <f t="shared" si="12"/>
        <v>99.652748831999986</v>
      </c>
      <c r="H64" s="1">
        <f t="shared" si="4"/>
        <v>78267.085920379555</v>
      </c>
      <c r="I64" s="1">
        <f t="shared" si="5"/>
        <v>78.267085920379557</v>
      </c>
      <c r="J64" s="1">
        <f t="shared" si="13"/>
        <v>3.4487499999999996E-3</v>
      </c>
      <c r="K64" s="1">
        <f t="shared" si="14"/>
        <v>0.40674333291264303</v>
      </c>
      <c r="L64" s="1">
        <f t="shared" si="8"/>
        <v>0.26820577072455348</v>
      </c>
    </row>
    <row r="65" spans="1:12" x14ac:dyDescent="0.35">
      <c r="A65" s="4">
        <v>121.184</v>
      </c>
      <c r="B65" s="1">
        <f t="shared" si="10"/>
        <v>3950</v>
      </c>
      <c r="C65" s="1">
        <v>0.28284999999999999</v>
      </c>
      <c r="D65" s="1">
        <v>1.12259</v>
      </c>
      <c r="E65" s="1">
        <f t="shared" si="1"/>
        <v>40.892336074278568</v>
      </c>
      <c r="F65">
        <f t="shared" si="11"/>
        <v>40892.336074278566</v>
      </c>
      <c r="G65">
        <f t="shared" si="12"/>
        <v>98.858998783999994</v>
      </c>
      <c r="H65" s="1">
        <f t="shared" si="4"/>
        <v>77643.676090402339</v>
      </c>
      <c r="I65" s="1">
        <f t="shared" si="5"/>
        <v>77.643676090402337</v>
      </c>
      <c r="J65" s="1">
        <f t="shared" si="13"/>
        <v>3.5356250000000001E-3</v>
      </c>
      <c r="K65" s="1">
        <f t="shared" si="14"/>
        <v>0.41501664197352672</v>
      </c>
      <c r="L65" s="1">
        <f t="shared" si="8"/>
        <v>0.26285911950939989</v>
      </c>
    </row>
    <row r="66" spans="1:12" x14ac:dyDescent="0.35">
      <c r="A66" s="4">
        <v>120.004</v>
      </c>
      <c r="B66" s="1">
        <f t="shared" si="10"/>
        <v>4000</v>
      </c>
      <c r="C66" s="1">
        <v>0.28455000000000003</v>
      </c>
      <c r="D66" s="1">
        <v>1.1246100000000001</v>
      </c>
      <c r="E66" s="1">
        <f t="shared" si="1"/>
        <v>41.006741068359482</v>
      </c>
      <c r="F66">
        <f t="shared" si="11"/>
        <v>41006.741068359479</v>
      </c>
      <c r="G66">
        <f t="shared" si="12"/>
        <v>97.896383103999995</v>
      </c>
      <c r="H66" s="1">
        <f t="shared" si="4"/>
        <v>76887.639503174039</v>
      </c>
      <c r="I66" s="1">
        <f t="shared" si="5"/>
        <v>76.887639503174043</v>
      </c>
      <c r="J66" s="1">
        <f t="shared" si="13"/>
        <v>3.5568750000000001E-3</v>
      </c>
      <c r="K66" s="1">
        <f t="shared" si="14"/>
        <v>0.41634618004729496</v>
      </c>
      <c r="L66" s="1">
        <f t="shared" si="8"/>
        <v>0.26201971897164245</v>
      </c>
    </row>
    <row r="67" spans="1:12" x14ac:dyDescent="0.35">
      <c r="A67" s="4">
        <v>118.73399999999999</v>
      </c>
      <c r="B67" s="1">
        <f t="shared" si="10"/>
        <v>4050</v>
      </c>
      <c r="C67" s="1">
        <v>0.28710000000000002</v>
      </c>
      <c r="D67" s="1">
        <v>1.1222000000000001</v>
      </c>
      <c r="E67" s="1">
        <f t="shared" si="1"/>
        <v>41.079927118560434</v>
      </c>
      <c r="F67">
        <f t="shared" si="11"/>
        <v>41079.927118560438</v>
      </c>
      <c r="G67">
        <f t="shared" si="12"/>
        <v>96.860347583999996</v>
      </c>
      <c r="H67" s="1">
        <f t="shared" si="4"/>
        <v>76073.939108445251</v>
      </c>
      <c r="I67" s="1">
        <f t="shared" si="5"/>
        <v>76.073939108445245</v>
      </c>
      <c r="J67" s="1">
        <f t="shared" si="13"/>
        <v>3.5887499999999999E-3</v>
      </c>
      <c r="K67" s="1">
        <f t="shared" si="14"/>
        <v>0.41932888415999836</v>
      </c>
      <c r="L67" s="1">
        <f t="shared" si="8"/>
        <v>0.2601559616133779</v>
      </c>
    </row>
    <row r="68" spans="1:12" x14ac:dyDescent="0.35">
      <c r="A68" s="4">
        <v>117.44199999999999</v>
      </c>
      <c r="B68" s="1">
        <f t="shared" si="10"/>
        <v>4100</v>
      </c>
      <c r="C68" s="1">
        <v>0.28894999999999998</v>
      </c>
      <c r="D68" s="1">
        <v>1.1239399999999999</v>
      </c>
      <c r="E68" s="1">
        <f t="shared" si="1"/>
        <v>41.134558236925699</v>
      </c>
      <c r="F68">
        <f t="shared" si="11"/>
        <v>41134.558236925695</v>
      </c>
      <c r="G68">
        <f t="shared" si="12"/>
        <v>95.806364991999985</v>
      </c>
      <c r="H68" s="1">
        <f t="shared" si="4"/>
        <v>75246.143116327497</v>
      </c>
      <c r="I68" s="1">
        <f t="shared" si="5"/>
        <v>75.246143116327502</v>
      </c>
      <c r="J68" s="1">
        <f t="shared" si="13"/>
        <v>3.6118750000000001E-3</v>
      </c>
      <c r="K68" s="1">
        <f t="shared" si="14"/>
        <v>0.42147043126470018</v>
      </c>
      <c r="L68" s="1">
        <f t="shared" si="8"/>
        <v>0.25883407470261105</v>
      </c>
    </row>
    <row r="69" spans="1:12" x14ac:dyDescent="0.35">
      <c r="A69" s="4">
        <v>116.5</v>
      </c>
      <c r="B69" s="1">
        <f t="shared" si="10"/>
        <v>4150</v>
      </c>
      <c r="C69" s="1">
        <v>0.29304999999999998</v>
      </c>
      <c r="D69" s="1">
        <v>1.12233</v>
      </c>
      <c r="E69" s="1">
        <f t="shared" si="1"/>
        <v>41.30223604635075</v>
      </c>
      <c r="F69">
        <f t="shared" si="11"/>
        <v>41302.23604635075</v>
      </c>
      <c r="G69">
        <f t="shared" si="12"/>
        <v>95.037903999999997</v>
      </c>
      <c r="H69" s="1">
        <f t="shared" si="4"/>
        <v>74642.595264489297</v>
      </c>
      <c r="I69" s="1">
        <f t="shared" si="5"/>
        <v>74.642595264489302</v>
      </c>
      <c r="J69" s="1">
        <f t="shared" si="13"/>
        <v>3.6631249999999997E-3</v>
      </c>
      <c r="K69" s="1">
        <f t="shared" si="14"/>
        <v>0.42571544989156929</v>
      </c>
      <c r="L69" s="1">
        <f t="shared" si="8"/>
        <v>0.25625311253959615</v>
      </c>
    </row>
    <row r="70" spans="1:12" x14ac:dyDescent="0.35">
      <c r="A70" s="4">
        <v>115.931</v>
      </c>
      <c r="B70" s="1">
        <f t="shared" si="10"/>
        <v>4200</v>
      </c>
      <c r="C70" s="1">
        <v>0.2949</v>
      </c>
      <c r="D70" s="1">
        <v>1.1217900000000001</v>
      </c>
      <c r="E70" s="1">
        <f t="shared" si="1"/>
        <v>41.595697841203474</v>
      </c>
      <c r="F70">
        <f t="shared" si="11"/>
        <v>41595.697841203473</v>
      </c>
      <c r="G70">
        <f t="shared" si="12"/>
        <v>94.573727455999986</v>
      </c>
      <c r="H70" s="1">
        <f t="shared" si="4"/>
        <v>74278.031859291921</v>
      </c>
      <c r="I70" s="1">
        <f t="shared" si="5"/>
        <v>74.278031859291914</v>
      </c>
      <c r="J70" s="1">
        <f t="shared" si="13"/>
        <v>3.6862500000000003E-3</v>
      </c>
      <c r="K70" s="1">
        <f t="shared" si="14"/>
        <v>0.42538053015840604</v>
      </c>
      <c r="L70" s="1">
        <f t="shared" si="8"/>
        <v>0.25645487124266148</v>
      </c>
    </row>
    <row r="71" spans="1:12" x14ac:dyDescent="0.35">
      <c r="A71" s="4">
        <v>115.03400000000001</v>
      </c>
      <c r="B71" s="1">
        <f t="shared" si="10"/>
        <v>4250</v>
      </c>
      <c r="C71" s="1">
        <v>0.29715000000000003</v>
      </c>
      <c r="D71" s="1">
        <v>1.12456</v>
      </c>
      <c r="E71" s="1">
        <f t="shared" ref="E71:E96" si="15">F71/1000</f>
        <v>41.765212349682244</v>
      </c>
      <c r="F71">
        <f t="shared" si="11"/>
        <v>41765.212349682246</v>
      </c>
      <c r="G71">
        <f t="shared" si="12"/>
        <v>93.841976383999992</v>
      </c>
      <c r="H71" s="1">
        <f t="shared" ref="H71:H96" si="16">100000*((4*$B$2*G71)/(1.6*1000))</f>
        <v>73703.315911203972</v>
      </c>
      <c r="I71" s="1">
        <f t="shared" ref="I71:I96" si="17">H71/1000</f>
        <v>73.703315911203973</v>
      </c>
      <c r="J71" s="1">
        <f t="shared" si="13"/>
        <v>3.7143750000000002E-3</v>
      </c>
      <c r="K71" s="1">
        <f t="shared" si="14"/>
        <v>0.42688637258025691</v>
      </c>
      <c r="L71" s="1">
        <f t="shared" ref="L71:L96" si="18">E71/(J71*44*10^3)</f>
        <v>0.25555022623824664</v>
      </c>
    </row>
    <row r="72" spans="1:12" x14ac:dyDescent="0.35">
      <c r="A72" s="4">
        <v>114.39100000000001</v>
      </c>
      <c r="B72" s="1">
        <f t="shared" si="10"/>
        <v>4300</v>
      </c>
      <c r="C72" s="1">
        <v>0.30220000000000002</v>
      </c>
      <c r="D72" s="1">
        <v>1.1227799999999999</v>
      </c>
      <c r="E72" s="1">
        <f t="shared" si="15"/>
        <v>42.020368290782081</v>
      </c>
      <c r="F72">
        <f t="shared" si="11"/>
        <v>42020.368290782084</v>
      </c>
      <c r="G72">
        <f t="shared" si="12"/>
        <v>93.317432416000003</v>
      </c>
      <c r="H72" s="1">
        <f t="shared" si="16"/>
        <v>73291.340042061784</v>
      </c>
      <c r="I72" s="1">
        <f t="shared" si="17"/>
        <v>73.29134004206179</v>
      </c>
      <c r="J72" s="1">
        <f t="shared" si="13"/>
        <v>3.7775E-3</v>
      </c>
      <c r="K72" s="1">
        <f t="shared" si="14"/>
        <v>0.43150502333835039</v>
      </c>
      <c r="L72" s="1">
        <f t="shared" si="18"/>
        <v>0.25281492263270611</v>
      </c>
    </row>
    <row r="73" spans="1:12" x14ac:dyDescent="0.35">
      <c r="A73" s="4">
        <v>114.01600000000001</v>
      </c>
      <c r="B73" s="1">
        <f t="shared" si="10"/>
        <v>4350</v>
      </c>
      <c r="C73" s="1">
        <v>0.30604999999999999</v>
      </c>
      <c r="D73" s="1">
        <v>1.1194299999999999</v>
      </c>
      <c r="E73" s="1">
        <f t="shared" si="15"/>
        <v>42.369623022936374</v>
      </c>
      <c r="F73">
        <f t="shared" si="11"/>
        <v>42369.623022936372</v>
      </c>
      <c r="G73">
        <f t="shared" si="12"/>
        <v>93.011516415999992</v>
      </c>
      <c r="H73" s="1">
        <f t="shared" si="16"/>
        <v>73051.07417747649</v>
      </c>
      <c r="I73" s="1">
        <f t="shared" si="17"/>
        <v>73.051074177476494</v>
      </c>
      <c r="J73" s="1">
        <f t="shared" si="13"/>
        <v>3.825625E-3</v>
      </c>
      <c r="K73" s="1">
        <f t="shared" si="14"/>
        <v>0.43340012702164882</v>
      </c>
      <c r="L73" s="1">
        <f t="shared" si="18"/>
        <v>0.25170945343414697</v>
      </c>
    </row>
    <row r="74" spans="1:12" x14ac:dyDescent="0.35">
      <c r="A74" s="4">
        <v>113.871</v>
      </c>
      <c r="B74" s="1">
        <f t="shared" si="10"/>
        <v>4400</v>
      </c>
      <c r="C74" s="1">
        <v>0.30919999999999997</v>
      </c>
      <c r="D74" s="1">
        <v>1.1198600000000001</v>
      </c>
      <c r="E74" s="1">
        <f t="shared" si="15"/>
        <v>42.802127207548736</v>
      </c>
      <c r="F74">
        <f t="shared" si="11"/>
        <v>42802.127207548736</v>
      </c>
      <c r="G74">
        <f t="shared" si="12"/>
        <v>92.893228895999997</v>
      </c>
      <c r="H74" s="1">
        <f t="shared" si="16"/>
        <v>72958.171376503538</v>
      </c>
      <c r="I74" s="1">
        <f t="shared" si="17"/>
        <v>72.958171376503543</v>
      </c>
      <c r="J74" s="1">
        <f t="shared" si="13"/>
        <v>3.8649999999999995E-3</v>
      </c>
      <c r="K74" s="1">
        <f t="shared" si="14"/>
        <v>0.43343640165454445</v>
      </c>
      <c r="L74" s="1">
        <f t="shared" si="18"/>
        <v>0.25168838767228469</v>
      </c>
    </row>
    <row r="75" spans="1:12" x14ac:dyDescent="0.35">
      <c r="A75" s="4">
        <v>113.985</v>
      </c>
      <c r="B75" s="1">
        <f t="shared" si="10"/>
        <v>4450</v>
      </c>
      <c r="C75" s="1">
        <v>0.30990000000000001</v>
      </c>
      <c r="D75" s="1">
        <v>1.11873</v>
      </c>
      <c r="E75" s="1">
        <f t="shared" si="15"/>
        <v>43.331852571606881</v>
      </c>
      <c r="F75">
        <f t="shared" si="11"/>
        <v>43331.852571606883</v>
      </c>
      <c r="G75">
        <f t="shared" si="12"/>
        <v>92.986227359999987</v>
      </c>
      <c r="H75" s="1">
        <f t="shared" si="16"/>
        <v>73031.212199337446</v>
      </c>
      <c r="I75" s="1">
        <f t="shared" si="17"/>
        <v>73.031212199337446</v>
      </c>
      <c r="J75" s="1">
        <f t="shared" si="13"/>
        <v>3.8737500000000005E-3</v>
      </c>
      <c r="K75" s="1">
        <f t="shared" si="14"/>
        <v>0.42910697088874722</v>
      </c>
      <c r="L75" s="1">
        <f t="shared" si="18"/>
        <v>0.25422777184198347</v>
      </c>
    </row>
    <row r="76" spans="1:12" x14ac:dyDescent="0.35">
      <c r="A76" s="4">
        <v>113.306</v>
      </c>
      <c r="B76" s="1">
        <f t="shared" si="10"/>
        <v>4500</v>
      </c>
      <c r="C76" s="1">
        <v>0.31445000000000001</v>
      </c>
      <c r="D76" s="1">
        <v>1.1156299999999999</v>
      </c>
      <c r="E76" s="1">
        <f t="shared" si="15"/>
        <v>43.557702484317034</v>
      </c>
      <c r="F76">
        <f t="shared" si="11"/>
        <v>43557.702484317037</v>
      </c>
      <c r="G76">
        <f t="shared" si="12"/>
        <v>92.432315455999998</v>
      </c>
      <c r="H76" s="1">
        <f t="shared" si="16"/>
        <v>72596.170807195071</v>
      </c>
      <c r="I76" s="1">
        <f t="shared" si="17"/>
        <v>72.596170807195065</v>
      </c>
      <c r="J76" s="1">
        <f t="shared" si="13"/>
        <v>3.9306250000000001E-3</v>
      </c>
      <c r="K76" s="1">
        <f t="shared" si="14"/>
        <v>0.43314956767504142</v>
      </c>
      <c r="L76" s="1">
        <f t="shared" si="18"/>
        <v>0.25185505707984812</v>
      </c>
    </row>
    <row r="77" spans="1:12" x14ac:dyDescent="0.35">
      <c r="A77" s="4">
        <v>113.074</v>
      </c>
      <c r="B77" s="1">
        <f t="shared" si="10"/>
        <v>4550</v>
      </c>
      <c r="C77" s="1">
        <v>0.31709999999999999</v>
      </c>
      <c r="D77" s="1">
        <v>1.1095299999999999</v>
      </c>
      <c r="E77" s="1">
        <f t="shared" si="15"/>
        <v>43.951499304220576</v>
      </c>
      <c r="F77">
        <f t="shared" si="11"/>
        <v>43951.499304220575</v>
      </c>
      <c r="G77">
        <f t="shared" si="12"/>
        <v>92.243055423999991</v>
      </c>
      <c r="H77" s="1">
        <f t="shared" si="16"/>
        <v>72447.526325638319</v>
      </c>
      <c r="I77" s="1">
        <f t="shared" si="17"/>
        <v>72.447526325638322</v>
      </c>
      <c r="J77" s="1">
        <f t="shared" si="13"/>
        <v>3.9637500000000003E-3</v>
      </c>
      <c r="K77" s="1">
        <f t="shared" si="14"/>
        <v>0.43288625646891121</v>
      </c>
      <c r="L77" s="1">
        <f t="shared" si="18"/>
        <v>0.25200825265457166</v>
      </c>
    </row>
    <row r="78" spans="1:12" x14ac:dyDescent="0.35">
      <c r="A78" s="4">
        <v>112.19499999999999</v>
      </c>
      <c r="B78" s="1">
        <f t="shared" si="10"/>
        <v>4600</v>
      </c>
      <c r="C78" s="1">
        <v>0.31940000000000002</v>
      </c>
      <c r="D78" s="1">
        <v>1.1056900000000001</v>
      </c>
      <c r="E78" s="1">
        <f t="shared" si="15"/>
        <v>44.089063791950935</v>
      </c>
      <c r="F78">
        <f t="shared" si="11"/>
        <v>44089.063791950932</v>
      </c>
      <c r="G78">
        <f t="shared" si="12"/>
        <v>91.525988319999982</v>
      </c>
      <c r="H78" s="1">
        <f t="shared" si="16"/>
        <v>71884.343139050441</v>
      </c>
      <c r="I78" s="1">
        <f t="shared" si="17"/>
        <v>71.884343139050443</v>
      </c>
      <c r="J78" s="1">
        <f t="shared" si="13"/>
        <v>3.9925000000000004E-3</v>
      </c>
      <c r="K78" s="1">
        <f t="shared" si="14"/>
        <v>0.43466561436713141</v>
      </c>
      <c r="L78" s="1">
        <f t="shared" si="18"/>
        <v>0.25097662544515814</v>
      </c>
    </row>
    <row r="79" spans="1:12" x14ac:dyDescent="0.35">
      <c r="A79" s="4">
        <v>111.06100000000001</v>
      </c>
      <c r="B79" s="1">
        <f t="shared" si="10"/>
        <v>4650</v>
      </c>
      <c r="C79" s="1">
        <v>0.32055</v>
      </c>
      <c r="D79" s="1">
        <v>1.09782</v>
      </c>
      <c r="E79" s="1">
        <f t="shared" si="15"/>
        <v>44.117823082017658</v>
      </c>
      <c r="F79">
        <f t="shared" si="11"/>
        <v>44117.823082017661</v>
      </c>
      <c r="G79">
        <f t="shared" si="12"/>
        <v>90.600898336</v>
      </c>
      <c r="H79" s="1">
        <f t="shared" si="16"/>
        <v>71157.779164544612</v>
      </c>
      <c r="I79" s="1">
        <f t="shared" si="17"/>
        <v>71.157779164544607</v>
      </c>
      <c r="J79" s="1">
        <f t="shared" si="13"/>
        <v>4.006875E-3</v>
      </c>
      <c r="K79" s="1">
        <f t="shared" si="14"/>
        <v>0.43594626063585934</v>
      </c>
      <c r="L79" s="1">
        <f t="shared" si="18"/>
        <v>0.2502393504460666</v>
      </c>
    </row>
    <row r="80" spans="1:12" x14ac:dyDescent="0.35">
      <c r="A80" s="4">
        <v>109.973</v>
      </c>
      <c r="B80" s="1">
        <f t="shared" si="10"/>
        <v>4700</v>
      </c>
      <c r="C80" s="1">
        <v>0.32069999999999999</v>
      </c>
      <c r="D80" s="1">
        <v>1.09558</v>
      </c>
      <c r="E80" s="1">
        <f t="shared" si="15"/>
        <v>44.15536435639703</v>
      </c>
      <c r="F80">
        <f t="shared" si="11"/>
        <v>44155.364356397033</v>
      </c>
      <c r="G80">
        <f t="shared" si="12"/>
        <v>89.713334047999993</v>
      </c>
      <c r="H80" s="1">
        <f t="shared" si="16"/>
        <v>70460.687802761211</v>
      </c>
      <c r="I80" s="1">
        <f t="shared" si="17"/>
        <v>70.460687802761214</v>
      </c>
      <c r="J80" s="1">
        <f t="shared" si="13"/>
        <v>4.0087500000000002E-3</v>
      </c>
      <c r="K80" s="1">
        <f t="shared" si="14"/>
        <v>0.43577944108193739</v>
      </c>
      <c r="L80" s="1">
        <f t="shared" si="18"/>
        <v>0.25033514389770684</v>
      </c>
    </row>
    <row r="81" spans="1:12" x14ac:dyDescent="0.35">
      <c r="A81" s="4">
        <v>108.654</v>
      </c>
      <c r="B81" s="1">
        <f t="shared" si="10"/>
        <v>4750</v>
      </c>
      <c r="C81" s="1">
        <v>0.32485000000000003</v>
      </c>
      <c r="D81" s="1">
        <v>1.0882700000000001</v>
      </c>
      <c r="E81" s="1">
        <f t="shared" si="15"/>
        <v>44.089875356649095</v>
      </c>
      <c r="F81">
        <f t="shared" si="11"/>
        <v>44089.875356649092</v>
      </c>
      <c r="G81">
        <f t="shared" si="12"/>
        <v>88.637325503999989</v>
      </c>
      <c r="H81" s="1">
        <f t="shared" si="16"/>
        <v>69615.592668393307</v>
      </c>
      <c r="I81" s="1">
        <f t="shared" si="17"/>
        <v>69.615592668393305</v>
      </c>
      <c r="J81" s="1">
        <f t="shared" si="13"/>
        <v>4.060625E-3</v>
      </c>
      <c r="K81" s="1">
        <f t="shared" si="14"/>
        <v>0.44207428218688782</v>
      </c>
      <c r="L81" s="1">
        <f t="shared" si="18"/>
        <v>0.24677053944701241</v>
      </c>
    </row>
    <row r="82" spans="1:12" x14ac:dyDescent="0.35">
      <c r="A82" s="4">
        <v>107.07599999999999</v>
      </c>
      <c r="B82" s="1">
        <f t="shared" si="10"/>
        <v>4800</v>
      </c>
      <c r="C82" s="1">
        <v>0.32455000000000001</v>
      </c>
      <c r="D82" s="1">
        <v>1.08396</v>
      </c>
      <c r="E82" s="1">
        <f t="shared" si="15"/>
        <v>43.906914502539841</v>
      </c>
      <c r="F82">
        <f t="shared" si="11"/>
        <v>43906.914502539839</v>
      </c>
      <c r="G82">
        <f t="shared" si="12"/>
        <v>87.350030975999985</v>
      </c>
      <c r="H82" s="1">
        <f t="shared" si="16"/>
        <v>68604.553910218499</v>
      </c>
      <c r="I82" s="1">
        <f t="shared" si="17"/>
        <v>68.604553910218499</v>
      </c>
      <c r="J82" s="1">
        <f t="shared" si="13"/>
        <v>4.0568750000000006E-3</v>
      </c>
      <c r="K82" s="1">
        <f t="shared" si="14"/>
        <v>0.44350645497700741</v>
      </c>
      <c r="L82" s="1">
        <f t="shared" si="18"/>
        <v>0.24597366704970425</v>
      </c>
    </row>
    <row r="83" spans="1:12" x14ac:dyDescent="0.35">
      <c r="A83" s="4">
        <v>105.24</v>
      </c>
      <c r="B83" s="1">
        <f t="shared" si="10"/>
        <v>4850</v>
      </c>
      <c r="C83" s="1">
        <v>0.32569999999999999</v>
      </c>
      <c r="D83" s="1">
        <v>1.0822099999999999</v>
      </c>
      <c r="E83" s="1">
        <f t="shared" si="15"/>
        <v>43.603577246728513</v>
      </c>
      <c r="F83">
        <f t="shared" si="11"/>
        <v>43603.577246728513</v>
      </c>
      <c r="G83">
        <f t="shared" si="12"/>
        <v>85.852266239999992</v>
      </c>
      <c r="H83" s="1">
        <f t="shared" si="16"/>
        <v>67428.212237209053</v>
      </c>
      <c r="I83" s="1">
        <f t="shared" si="17"/>
        <v>67.428212237209053</v>
      </c>
      <c r="J83" s="1">
        <f t="shared" si="13"/>
        <v>4.0712499999999993E-3</v>
      </c>
      <c r="K83" s="1">
        <f t="shared" si="14"/>
        <v>0.44817423784802413</v>
      </c>
      <c r="L83" s="1">
        <f t="shared" si="18"/>
        <v>0.24341182486241394</v>
      </c>
    </row>
    <row r="84" spans="1:12" x14ac:dyDescent="0.35">
      <c r="A84" s="4">
        <v>103.63200000000001</v>
      </c>
      <c r="B84" s="1">
        <f t="shared" si="10"/>
        <v>4900</v>
      </c>
      <c r="C84" s="1">
        <v>0.32769999999999999</v>
      </c>
      <c r="D84" s="1">
        <v>1.0846</v>
      </c>
      <c r="E84" s="1">
        <f t="shared" si="15"/>
        <v>43.379995443780054</v>
      </c>
      <c r="F84">
        <f t="shared" si="11"/>
        <v>43379.995443780055</v>
      </c>
      <c r="G84">
        <f t="shared" si="12"/>
        <v>84.540498431999993</v>
      </c>
      <c r="H84" s="1">
        <f t="shared" si="16"/>
        <v>66397.952209867435</v>
      </c>
      <c r="I84" s="1">
        <f t="shared" si="17"/>
        <v>66.397952209867441</v>
      </c>
      <c r="J84" s="1">
        <f t="shared" si="13"/>
        <v>4.0962500000000001E-3</v>
      </c>
      <c r="K84" s="1">
        <f t="shared" si="14"/>
        <v>0.45325039338654871</v>
      </c>
      <c r="L84" s="1">
        <f t="shared" si="18"/>
        <v>0.24068574607473603</v>
      </c>
    </row>
    <row r="85" spans="1:12" x14ac:dyDescent="0.35">
      <c r="A85" s="4">
        <v>102.33499999999999</v>
      </c>
      <c r="B85" s="1">
        <f t="shared" si="10"/>
        <v>4950</v>
      </c>
      <c r="C85" s="1">
        <v>0.32845000000000002</v>
      </c>
      <c r="D85" s="1">
        <v>1.08823</v>
      </c>
      <c r="E85" s="1">
        <f t="shared" si="15"/>
        <v>43.27418876410642</v>
      </c>
      <c r="F85">
        <f t="shared" si="11"/>
        <v>43274.188764106417</v>
      </c>
      <c r="G85">
        <f t="shared" si="12"/>
        <v>83.482436959999987</v>
      </c>
      <c r="H85" s="1">
        <f t="shared" si="16"/>
        <v>65566.952672888525</v>
      </c>
      <c r="I85" s="1">
        <f t="shared" si="17"/>
        <v>65.566952672888519</v>
      </c>
      <c r="J85" s="1">
        <f t="shared" si="13"/>
        <v>4.1056249999999999E-3</v>
      </c>
      <c r="K85" s="1">
        <f t="shared" si="14"/>
        <v>0.45539848493580271</v>
      </c>
      <c r="L85" s="1">
        <f t="shared" si="18"/>
        <v>0.23955044362145297</v>
      </c>
    </row>
    <row r="86" spans="1:12" x14ac:dyDescent="0.35">
      <c r="A86" s="4">
        <v>101.10599999999999</v>
      </c>
      <c r="B86" s="1">
        <f t="shared" si="10"/>
        <v>5000</v>
      </c>
      <c r="C86" s="1">
        <v>0.32869999999999999</v>
      </c>
      <c r="D86" s="1">
        <v>1.08687</v>
      </c>
      <c r="E86" s="1">
        <f t="shared" si="15"/>
        <v>43.186347564014049</v>
      </c>
      <c r="F86">
        <f t="shared" si="11"/>
        <v>43186.347564014046</v>
      </c>
      <c r="G86">
        <f t="shared" si="12"/>
        <v>82.479848255999997</v>
      </c>
      <c r="H86" s="1">
        <f t="shared" si="16"/>
        <v>64779.521346021073</v>
      </c>
      <c r="I86" s="1">
        <f t="shared" si="17"/>
        <v>64.77952134602107</v>
      </c>
      <c r="J86" s="1">
        <f t="shared" si="13"/>
        <v>4.1087499999999996E-3</v>
      </c>
      <c r="K86" s="1">
        <f t="shared" si="14"/>
        <v>0.45667209922688118</v>
      </c>
      <c r="L86" s="1">
        <f t="shared" si="18"/>
        <v>0.23888236061627932</v>
      </c>
    </row>
    <row r="87" spans="1:12" x14ac:dyDescent="0.35">
      <c r="A87" s="4">
        <v>99.314899999999994</v>
      </c>
      <c r="B87" s="1">
        <f t="shared" si="10"/>
        <v>5050</v>
      </c>
      <c r="C87" s="1">
        <v>0.32984999999999998</v>
      </c>
      <c r="D87" s="1">
        <v>1.0891</v>
      </c>
      <c r="E87" s="1">
        <f t="shared" si="15"/>
        <v>42.845511320615515</v>
      </c>
      <c r="F87">
        <f t="shared" si="11"/>
        <v>42845.511320615515</v>
      </c>
      <c r="G87">
        <f t="shared" si="12"/>
        <v>81.018711862399996</v>
      </c>
      <c r="H87" s="1">
        <f t="shared" si="16"/>
        <v>63631.947505864628</v>
      </c>
      <c r="I87" s="1">
        <f t="shared" si="17"/>
        <v>63.63194750586463</v>
      </c>
      <c r="J87" s="1">
        <f t="shared" si="13"/>
        <v>4.1231250000000001E-3</v>
      </c>
      <c r="K87" s="1">
        <f t="shared" si="14"/>
        <v>0.46191536499361074</v>
      </c>
      <c r="L87" s="1">
        <f t="shared" si="18"/>
        <v>0.23617077360571892</v>
      </c>
    </row>
    <row r="88" spans="1:12" x14ac:dyDescent="0.35">
      <c r="A88" s="4">
        <v>97.581500000000005</v>
      </c>
      <c r="B88" s="1">
        <f t="shared" si="10"/>
        <v>5100</v>
      </c>
      <c r="C88" s="1">
        <v>0.32969999999999999</v>
      </c>
      <c r="D88" s="1">
        <v>1.09185</v>
      </c>
      <c r="E88" s="1">
        <f t="shared" si="15"/>
        <v>42.514512949915861</v>
      </c>
      <c r="F88">
        <f t="shared" si="11"/>
        <v>42514.512949915865</v>
      </c>
      <c r="G88">
        <f t="shared" si="12"/>
        <v>79.604645743999995</v>
      </c>
      <c r="H88" s="1">
        <f t="shared" si="16"/>
        <v>62521.342573405695</v>
      </c>
      <c r="I88" s="1">
        <f t="shared" si="17"/>
        <v>62.521342573405697</v>
      </c>
      <c r="J88" s="1">
        <f t="shared" si="13"/>
        <v>4.1212499999999999E-3</v>
      </c>
      <c r="K88" s="1">
        <f t="shared" si="14"/>
        <v>0.46529993236201828</v>
      </c>
      <c r="L88" s="1">
        <f t="shared" si="18"/>
        <v>0.23445287975247944</v>
      </c>
    </row>
    <row r="89" spans="1:12" x14ac:dyDescent="0.35">
      <c r="A89" s="4">
        <v>95.848600000000005</v>
      </c>
      <c r="B89" s="1">
        <f t="shared" si="10"/>
        <v>5150</v>
      </c>
      <c r="C89" s="1">
        <v>0.33095000000000002</v>
      </c>
      <c r="D89" s="1">
        <v>1.0940700000000001</v>
      </c>
      <c r="E89" s="1">
        <f t="shared" si="15"/>
        <v>42.168926490197236</v>
      </c>
      <c r="F89">
        <f t="shared" si="11"/>
        <v>42168.926490197235</v>
      </c>
      <c r="G89">
        <f t="shared" si="12"/>
        <v>78.190987513599993</v>
      </c>
      <c r="H89" s="1">
        <f t="shared" si="16"/>
        <v>61411.057995432871</v>
      </c>
      <c r="I89" s="1">
        <f t="shared" si="17"/>
        <v>61.41105799543287</v>
      </c>
      <c r="J89" s="1">
        <f t="shared" si="13"/>
        <v>4.1368749999999999E-3</v>
      </c>
      <c r="K89" s="1">
        <f t="shared" si="14"/>
        <v>0.47089175970879987</v>
      </c>
      <c r="L89" s="1">
        <f t="shared" si="18"/>
        <v>0.23166875792936167</v>
      </c>
    </row>
    <row r="90" spans="1:12" x14ac:dyDescent="0.35">
      <c r="A90" s="4">
        <v>94.803299999999993</v>
      </c>
      <c r="B90" s="1">
        <f t="shared" si="10"/>
        <v>5200</v>
      </c>
      <c r="C90" s="1">
        <v>0.33379999999999999</v>
      </c>
      <c r="D90" s="1">
        <v>1.0934600000000001</v>
      </c>
      <c r="E90" s="1">
        <f t="shared" si="15"/>
        <v>42.113985268689426</v>
      </c>
      <c r="F90">
        <f t="shared" si="11"/>
        <v>42113.985268689423</v>
      </c>
      <c r="G90">
        <f t="shared" si="12"/>
        <v>77.338256860799987</v>
      </c>
      <c r="H90" s="1">
        <f t="shared" si="16"/>
        <v>60741.324906763584</v>
      </c>
      <c r="I90" s="1">
        <f t="shared" si="17"/>
        <v>60.741324906763587</v>
      </c>
      <c r="J90" s="1">
        <f t="shared" si="13"/>
        <v>4.1725E-3</v>
      </c>
      <c r="K90" s="1">
        <f t="shared" si="14"/>
        <v>0.47556648633987764</v>
      </c>
      <c r="L90" s="1">
        <f t="shared" si="18"/>
        <v>0.22939149882177365</v>
      </c>
    </row>
    <row r="91" spans="1:12" x14ac:dyDescent="0.35">
      <c r="A91" s="4">
        <v>93.0976</v>
      </c>
      <c r="B91" s="1">
        <f t="shared" si="10"/>
        <v>5250</v>
      </c>
      <c r="C91" s="1">
        <v>0.33129999999999998</v>
      </c>
      <c r="D91" s="1">
        <v>1.0880399999999999</v>
      </c>
      <c r="E91" s="1">
        <f t="shared" si="15"/>
        <v>41.753927328984744</v>
      </c>
      <c r="F91">
        <f t="shared" si="11"/>
        <v>41753.927328984748</v>
      </c>
      <c r="G91">
        <f t="shared" si="12"/>
        <v>75.94678773759999</v>
      </c>
      <c r="H91" s="1">
        <f t="shared" si="16"/>
        <v>59648.467612835353</v>
      </c>
      <c r="I91" s="1">
        <f t="shared" si="17"/>
        <v>59.648467612835354</v>
      </c>
      <c r="J91" s="1">
        <f t="shared" si="13"/>
        <v>4.1412499999999991E-3</v>
      </c>
      <c r="K91" s="1">
        <f t="shared" si="14"/>
        <v>0.47607497717229319</v>
      </c>
      <c r="L91" s="1">
        <f t="shared" si="18"/>
        <v>0.22914648809913979</v>
      </c>
    </row>
    <row r="92" spans="1:12" x14ac:dyDescent="0.35">
      <c r="A92" s="4">
        <v>91.788600000000002</v>
      </c>
      <c r="B92" s="1">
        <f t="shared" si="10"/>
        <v>5300</v>
      </c>
      <c r="C92" s="1">
        <v>0.33239999999999997</v>
      </c>
      <c r="D92" s="1">
        <v>1.0833900000000001</v>
      </c>
      <c r="E92" s="1">
        <f t="shared" si="15"/>
        <v>41.55891089485408</v>
      </c>
      <c r="F92">
        <f t="shared" si="11"/>
        <v>41558.910894854082</v>
      </c>
      <c r="G92">
        <f t="shared" si="12"/>
        <v>74.878936953600004</v>
      </c>
      <c r="H92" s="1">
        <f t="shared" si="16"/>
        <v>58809.779568189733</v>
      </c>
      <c r="I92" s="1">
        <f t="shared" si="17"/>
        <v>58.809779568189732</v>
      </c>
      <c r="J92" s="1">
        <f t="shared" si="13"/>
        <v>4.1549999999999998E-3</v>
      </c>
      <c r="K92" s="1">
        <f t="shared" si="14"/>
        <v>0.47989708032674916</v>
      </c>
      <c r="L92" s="1">
        <f t="shared" si="18"/>
        <v>0.22732146862954863</v>
      </c>
    </row>
    <row r="93" spans="1:12" x14ac:dyDescent="0.35">
      <c r="A93" s="4">
        <v>90.593800000000002</v>
      </c>
      <c r="B93" s="1">
        <f t="shared" si="10"/>
        <v>5350</v>
      </c>
      <c r="C93" s="1">
        <v>0.33079999999999998</v>
      </c>
      <c r="D93" s="1">
        <v>1.0800700000000001</v>
      </c>
      <c r="E93" s="1">
        <f t="shared" si="15"/>
        <v>41.404905814896345</v>
      </c>
      <c r="F93">
        <f t="shared" si="11"/>
        <v>41404.905814896345</v>
      </c>
      <c r="G93">
        <f t="shared" si="12"/>
        <v>73.904247788799992</v>
      </c>
      <c r="H93" s="1">
        <f t="shared" si="16"/>
        <v>58044.260488172447</v>
      </c>
      <c r="I93" s="1">
        <f t="shared" si="17"/>
        <v>58.044260488172448</v>
      </c>
      <c r="J93" s="1">
        <f t="shared" si="13"/>
        <v>4.1349999999999998E-3</v>
      </c>
      <c r="K93" s="1">
        <f t="shared" si="14"/>
        <v>0.47936348626735037</v>
      </c>
      <c r="L93" s="1">
        <f t="shared" si="18"/>
        <v>0.22757450706219823</v>
      </c>
    </row>
    <row r="94" spans="1:12" x14ac:dyDescent="0.35">
      <c r="A94" s="4">
        <v>89.6374</v>
      </c>
      <c r="B94" s="1">
        <f t="shared" si="10"/>
        <v>5400</v>
      </c>
      <c r="C94" s="1">
        <v>0.33879999999999999</v>
      </c>
      <c r="D94" s="1">
        <v>1.0789500000000001</v>
      </c>
      <c r="E94" s="1">
        <f t="shared" si="15"/>
        <v>41.350670227536611</v>
      </c>
      <c r="F94">
        <f t="shared" si="11"/>
        <v>41350.670227536611</v>
      </c>
      <c r="G94">
        <f t="shared" si="12"/>
        <v>73.124039622399991</v>
      </c>
      <c r="H94" s="1">
        <f t="shared" si="16"/>
        <v>57431.486427134194</v>
      </c>
      <c r="I94" s="1">
        <f t="shared" si="17"/>
        <v>57.431486427134196</v>
      </c>
      <c r="J94" s="1">
        <f t="shared" si="13"/>
        <v>4.2349999999999992E-3</v>
      </c>
      <c r="K94" s="1">
        <f t="shared" si="14"/>
        <v>0.49160025431614396</v>
      </c>
      <c r="L94" s="1">
        <f t="shared" si="18"/>
        <v>0.22190978977963197</v>
      </c>
    </row>
    <row r="95" spans="1:12" x14ac:dyDescent="0.35">
      <c r="A95" s="4">
        <v>88.925600000000003</v>
      </c>
      <c r="B95" s="1">
        <f t="shared" si="10"/>
        <v>5450</v>
      </c>
      <c r="C95" s="1">
        <v>0.34379999999999999</v>
      </c>
      <c r="D95" s="1">
        <v>1.0792299999999999</v>
      </c>
      <c r="E95" s="1">
        <f t="shared" si="15"/>
        <v>41.402145640644008</v>
      </c>
      <c r="F95">
        <f t="shared" si="11"/>
        <v>41402.145640644005</v>
      </c>
      <c r="G95">
        <f t="shared" si="12"/>
        <v>72.543370265600004</v>
      </c>
      <c r="H95" s="1">
        <f t="shared" si="16"/>
        <v>56975.429780702754</v>
      </c>
      <c r="I95" s="1">
        <f t="shared" si="17"/>
        <v>56.975429780702754</v>
      </c>
      <c r="J95" s="1">
        <f t="shared" si="13"/>
        <v>4.2975000000000001E-3</v>
      </c>
      <c r="K95" s="1">
        <f t="shared" si="14"/>
        <v>0.49823504750318376</v>
      </c>
      <c r="L95" s="1">
        <f t="shared" si="18"/>
        <v>0.21895470749719184</v>
      </c>
    </row>
    <row r="96" spans="1:12" x14ac:dyDescent="0.35">
      <c r="A96" s="4">
        <v>88.647400000000005</v>
      </c>
      <c r="B96" s="1">
        <f t="shared" si="10"/>
        <v>5500</v>
      </c>
      <c r="C96" s="1">
        <v>0.3488</v>
      </c>
      <c r="D96" s="1">
        <v>1.0836600000000001</v>
      </c>
      <c r="E96" s="1">
        <f t="shared" si="15"/>
        <v>41.651268666061334</v>
      </c>
      <c r="F96">
        <f t="shared" si="11"/>
        <v>41651.268666061333</v>
      </c>
      <c r="G96">
        <f t="shared" si="12"/>
        <v>72.316421382399994</v>
      </c>
      <c r="H96" s="1">
        <f t="shared" si="16"/>
        <v>56797.18454462909</v>
      </c>
      <c r="I96" s="1">
        <f t="shared" si="17"/>
        <v>56.79718454462909</v>
      </c>
      <c r="J96" s="1">
        <f t="shared" si="13"/>
        <v>4.3600000000000002E-3</v>
      </c>
      <c r="K96" s="1">
        <f t="shared" si="14"/>
        <v>0.50245768424942949</v>
      </c>
      <c r="L96" s="1">
        <f t="shared" si="18"/>
        <v>0.21711461981891855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Ryan Boardman</cp:lastModifiedBy>
  <cp:revision/>
  <dcterms:created xsi:type="dcterms:W3CDTF">2019-10-18T15:00:30Z</dcterms:created>
  <dcterms:modified xsi:type="dcterms:W3CDTF">2024-03-16T20:59:35Z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