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Marks 2018-19\"/>
    </mc:Choice>
  </mc:AlternateContent>
  <bookViews>
    <workbookView xWindow="0" yWindow="0" windowWidth="22500" windowHeight="9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20" i="1"/>
  <c r="I19" i="1"/>
  <c r="I18" i="1"/>
  <c r="I17" i="1"/>
  <c r="I16" i="1"/>
  <c r="I15" i="1"/>
  <c r="I14" i="1"/>
  <c r="I13" i="1"/>
  <c r="I11" i="1"/>
  <c r="I10" i="1"/>
  <c r="I9" i="1"/>
  <c r="I8" i="1"/>
  <c r="I7" i="1"/>
  <c r="I6" i="1"/>
  <c r="I5" i="1"/>
  <c r="K5" i="1" s="1"/>
  <c r="L5" i="1" s="1"/>
  <c r="I4" i="1"/>
  <c r="F20" i="1"/>
  <c r="F19" i="1"/>
  <c r="F18" i="1"/>
  <c r="F17" i="1"/>
  <c r="F16" i="1"/>
  <c r="F15" i="1"/>
  <c r="K15" i="1" s="1"/>
  <c r="L15" i="1" s="1"/>
  <c r="F14" i="1"/>
  <c r="K14" i="1" s="1"/>
  <c r="L14" i="1" s="1"/>
  <c r="F13" i="1"/>
  <c r="F12" i="1"/>
  <c r="F11" i="1"/>
  <c r="K11" i="1" s="1"/>
  <c r="L11" i="1" s="1"/>
  <c r="F10" i="1"/>
  <c r="F9" i="1"/>
  <c r="F8" i="1"/>
  <c r="F7" i="1"/>
  <c r="K7" i="1" s="1"/>
  <c r="L7" i="1" s="1"/>
  <c r="F6" i="1"/>
  <c r="F5" i="1"/>
  <c r="F4" i="1"/>
  <c r="H25" i="1"/>
  <c r="H24" i="1"/>
  <c r="H23" i="1"/>
  <c r="H22" i="1"/>
  <c r="E25" i="1"/>
  <c r="E24" i="1"/>
  <c r="E23" i="1"/>
  <c r="E22" i="1"/>
  <c r="K20" i="1"/>
  <c r="L20" i="1" s="1"/>
  <c r="L19" i="1"/>
  <c r="K18" i="1"/>
  <c r="L18" i="1" s="1"/>
  <c r="K17" i="1"/>
  <c r="L17" i="1" s="1"/>
  <c r="K13" i="1"/>
  <c r="L13" i="1" s="1"/>
  <c r="K6" i="1" l="1"/>
  <c r="L6" i="1" s="1"/>
  <c r="K9" i="1"/>
  <c r="L9" i="1" s="1"/>
  <c r="K8" i="1"/>
  <c r="L8" i="1" s="1"/>
  <c r="K10" i="1"/>
  <c r="L10" i="1" s="1"/>
  <c r="K16" i="1"/>
  <c r="L16" i="1" s="1"/>
  <c r="K4" i="1"/>
  <c r="L12" i="1"/>
  <c r="L4" i="1" l="1"/>
  <c r="K25" i="1"/>
  <c r="K24" i="1"/>
  <c r="K23" i="1"/>
  <c r="K22" i="1"/>
</calcChain>
</file>

<file path=xl/sharedStrings.xml><?xml version="1.0" encoding="utf-8"?>
<sst xmlns="http://schemas.openxmlformats.org/spreadsheetml/2006/main" count="71" uniqueCount="68">
  <si>
    <t>ACDA4006</t>
  </si>
  <si>
    <t>Electrical &amp; Electronic Principles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</si>
  <si>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</si>
  <si>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</si>
  <si>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</si>
  <si>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</si>
  <si>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</si>
  <si>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</si>
  <si>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</si>
  <si>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</si>
  <si>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</si>
  <si>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Notes</t>
  </si>
  <si>
    <t>1809912</t>
  </si>
  <si>
    <t xml:space="preserve">STUART CARL </t>
  </si>
  <si>
    <t>ATKINS</t>
  </si>
  <si>
    <t>1810440</t>
  </si>
  <si>
    <t xml:space="preserve">ALEXANDER MARTIN </t>
  </si>
  <si>
    <t>DAND</t>
  </si>
  <si>
    <t>1810319</t>
  </si>
  <si>
    <t>GEORGE IAN FREEMAN</t>
  </si>
  <si>
    <t>GODDARD</t>
  </si>
  <si>
    <t>1810351</t>
  </si>
  <si>
    <t xml:space="preserve">LAWRENCE WILLIAM </t>
  </si>
  <si>
    <t>GROOM</t>
  </si>
  <si>
    <t>1810370</t>
  </si>
  <si>
    <t xml:space="preserve">STEVEN  </t>
  </si>
  <si>
    <t>JAMES</t>
  </si>
  <si>
    <t>1810357</t>
  </si>
  <si>
    <t>SCOTT MICHEAL BRIAN</t>
  </si>
  <si>
    <t>LING</t>
  </si>
  <si>
    <t>1810346</t>
  </si>
  <si>
    <t xml:space="preserve">JOSHUA RICHARD </t>
  </si>
  <si>
    <t>MARTIN</t>
  </si>
  <si>
    <t>1810349</t>
  </si>
  <si>
    <t xml:space="preserve">JOSEPH DAVID </t>
  </si>
  <si>
    <t>MCNICHOLAS</t>
  </si>
  <si>
    <t>1810443</t>
  </si>
  <si>
    <t xml:space="preserve">CLEMENT ANDREW </t>
  </si>
  <si>
    <t>MEEHAN</t>
  </si>
  <si>
    <t>1810444</t>
  </si>
  <si>
    <t xml:space="preserve">JENNIFER LOUISE </t>
  </si>
  <si>
    <t>MUNGHAM</t>
  </si>
  <si>
    <t>1810347</t>
  </si>
  <si>
    <t xml:space="preserve">CHRISTOPHER IAN </t>
  </si>
  <si>
    <t>PEACOCK</t>
  </si>
  <si>
    <t>1810356</t>
  </si>
  <si>
    <t xml:space="preserve">LUKE DORAN </t>
  </si>
  <si>
    <t>PENNY</t>
  </si>
  <si>
    <t>1810328</t>
  </si>
  <si>
    <t xml:space="preserve">LUKE JAMES </t>
  </si>
  <si>
    <t>SAVIN</t>
  </si>
  <si>
    <t>1810364</t>
  </si>
  <si>
    <t>MAX ALEXANDER DUKE</t>
  </si>
  <si>
    <t>SMITH</t>
  </si>
  <si>
    <t>1810310</t>
  </si>
  <si>
    <t>JORDAN LAWRENCE MICHAEL</t>
  </si>
  <si>
    <t>TIMBERLAKE</t>
  </si>
  <si>
    <t>1809953</t>
  </si>
  <si>
    <t xml:space="preserve">VINCENT CHRISTOPHER </t>
  </si>
  <si>
    <t>WREN</t>
  </si>
  <si>
    <t>1810348</t>
  </si>
  <si>
    <t>FERGUS GAVIN MURRAY</t>
  </si>
  <si>
    <t>RUSSELL</t>
  </si>
  <si>
    <t>Max</t>
  </si>
  <si>
    <t>Min</t>
  </si>
  <si>
    <t>Mean</t>
  </si>
  <si>
    <t>Std Dev</t>
  </si>
  <si>
    <t>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</si>
</sst>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0" applyNumberFormat="1"/>
    <xf numFmtId="0" fontId="2" fillId="0" borderId="1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10" fontId="0" fillId="0" borderId="0" xfId="1" applyNumberFormat="1" applyFont="1"/>
    <xf numFmtId="164" fontId="0" fillId="0" borderId="0" xfId="0" applyNumberFormat="1"/>
    <xf numFmtId="0" fontId="0" fillId="0" borderId="0" xfId="0" applyAlignment="1"/>
  </cellXfs>
  <cellStyles count="2">
    <cellStyle name="Normal" xfId="0" builtinId="0"/>
    <cellStyle name="Percent" xfId="1" builtinId="5"/>
  </cellStyles>
  <dxfs count="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C1" workbookViewId="0">
      <selection activeCell="H9" sqref="H9"/>
    </sheetView>
  </sheetViews>
  <sheetFormatPr defaultRowHeight="14.25" x14ac:dyDescent="0.45"/>
  <cols>
    <col min="2" max="2" width="26.1328125" bestFit="1" customWidth="1"/>
    <col min="3" max="3" width="11.3984375" bestFit="1" customWidth="1"/>
    <col min="5" max="5" width="9.86328125" bestFit="1" customWidth="1"/>
    <col min="7" max="7" width="2.9296875" customWidth="1"/>
    <col min="10" max="10" width="1.9296875" customWidth="1"/>
    <col min="14" max="14" width="9.59765625" bestFit="1" customWidth="1"/>
  </cols>
  <sheetData>
    <row r="1" spans="1:14" x14ac:dyDescent="0.45">
      <c r="A1" t="s">
        <v>0</v>
      </c>
      <c r="B1" t="s">
        <v>1</v>
      </c>
    </row>
    <row r="2" spans="1:14" x14ac:dyDescent="0.45">
      <c r="E2" s="6" t="s">
        <v>2</v>
      </c>
      <c r="F2" s="1">
        <v>0.5</v>
      </c>
      <c r="G2" s="1"/>
      <c r="H2" t="s">
        <v>3</v>
      </c>
      <c r="I2" s="1">
        <v>0.5</v>
      </c>
      <c r="J2" s="1"/>
    </row>
    <row r="3" spans="1:14" x14ac:dyDescent="0.45">
      <c r="A3" t="s">
        <v>4</v>
      </c>
      <c r="B3" t="s">
        <v>5</v>
      </c>
      <c r="C3" t="s">
        <v>6</v>
      </c>
      <c r="E3" t="s">
        <v>7</v>
      </c>
      <c r="F3" t="s">
        <v>8</v>
      </c>
      <c r="H3" t="s">
        <v>7</v>
      </c>
      <c r="I3" t="s">
        <v>8</v>
      </c>
      <c r="K3" t="s">
        <v>9</v>
      </c>
      <c r="L3" t="s">
        <v>10</v>
      </c>
      <c r="N3" t="s">
        <v>11</v>
      </c>
    </row>
    <row r="4" spans="1:14" x14ac:dyDescent="0.45">
      <c r="A4" s="2" t="s">
        <v>12</v>
      </c>
      <c r="B4" s="2" t="s">
        <v>13</v>
      </c>
      <c r="C4" s="2" t="s">
        <v>14</v>
      </c>
      <c r="E4" s="1">
        <v>0.61</v>
      </c>
      <c r="F4" s="5">
        <f>E4*$F$2</f>
        <v>0.30499999999999999</v>
      </c>
      <c r="G4" s="5"/>
      <c r="H4" s="1">
        <v>0.85</v>
      </c>
      <c r="I4" s="5">
        <f>H4*$I$2</f>
        <v>0.42499999999999999</v>
      </c>
      <c r="J4" s="5"/>
      <c r="K4" s="5">
        <f t="shared" ref="K4:K20" si="0">I4+F4</f>
        <v>0.73</v>
      </c>
      <c r="L4" t="str">
        <f t="shared" ref="L4:L20" si="1">IF(_xlfn.CEILING.MATH(K4,0.01)&gt;=40%,"Pass","Fail")</f>
        <v>Pass</v>
      </c>
    </row>
    <row r="5" spans="1:14" x14ac:dyDescent="0.45">
      <c r="A5" s="3" t="s">
        <v>15</v>
      </c>
      <c r="B5" s="3" t="s">
        <v>16</v>
      </c>
      <c r="C5" s="3" t="s">
        <v>17</v>
      </c>
      <c r="E5" s="1">
        <v>0.68</v>
      </c>
      <c r="F5" s="5">
        <f t="shared" ref="F5:F20" si="2">E5*$F$2</f>
        <v>0.34</v>
      </c>
      <c r="G5" s="5"/>
      <c r="H5" s="1">
        <v>0.99</v>
      </c>
      <c r="I5" s="5">
        <f t="shared" ref="I5:I20" si="3">H5*$I$2</f>
        <v>0.495</v>
      </c>
      <c r="J5" s="5"/>
      <c r="K5" s="5">
        <f t="shared" si="0"/>
        <v>0.83499999999999996</v>
      </c>
      <c r="L5" t="str">
        <f t="shared" si="1"/>
        <v>Pass</v>
      </c>
    </row>
    <row r="6" spans="1:14" x14ac:dyDescent="0.45">
      <c r="A6" s="3" t="s">
        <v>18</v>
      </c>
      <c r="B6" s="3" t="s">
        <v>19</v>
      </c>
      <c r="C6" s="3" t="s">
        <v>20</v>
      </c>
      <c r="E6" s="1">
        <v>0.59</v>
      </c>
      <c r="F6" s="5">
        <f t="shared" si="2"/>
        <v>0.29499999999999998</v>
      </c>
      <c r="G6" s="5"/>
      <c r="H6" s="1">
        <v>0.57999999999999996</v>
      </c>
      <c r="I6" s="5">
        <f t="shared" si="3"/>
        <v>0.28999999999999998</v>
      </c>
      <c r="J6" s="5"/>
      <c r="K6" s="5">
        <f t="shared" si="0"/>
        <v>0.58499999999999996</v>
      </c>
      <c r="L6" t="str">
        <f t="shared" si="1"/>
        <v>Pass</v>
      </c>
    </row>
    <row r="7" spans="1:14" x14ac:dyDescent="0.45">
      <c r="A7" s="3" t="s">
        <v>21</v>
      </c>
      <c r="B7" s="3" t="s">
        <v>22</v>
      </c>
      <c r="C7" s="3" t="s">
        <v>23</v>
      </c>
      <c r="E7" s="1">
        <v>0.59</v>
      </c>
      <c r="F7" s="5">
        <f t="shared" si="2"/>
        <v>0.29499999999999998</v>
      </c>
      <c r="G7" s="5"/>
      <c r="H7" s="1">
        <v>0.88</v>
      </c>
      <c r="I7" s="5">
        <f t="shared" si="3"/>
        <v>0.44</v>
      </c>
      <c r="J7" s="5"/>
      <c r="K7" s="5">
        <f t="shared" si="0"/>
        <v>0.73499999999999999</v>
      </c>
      <c r="L7" t="str">
        <f t="shared" si="1"/>
        <v>Pass</v>
      </c>
    </row>
    <row r="8" spans="1:14" x14ac:dyDescent="0.45">
      <c r="A8" s="3" t="s">
        <v>24</v>
      </c>
      <c r="B8" s="3" t="s">
        <v>25</v>
      </c>
      <c r="C8" s="3" t="s">
        <v>26</v>
      </c>
      <c r="E8" s="1">
        <v>0.7</v>
      </c>
      <c r="F8" s="5">
        <f t="shared" si="2"/>
        <v>0.35</v>
      </c>
      <c r="G8" s="5"/>
      <c r="H8" s="1">
        <v>0.97</v>
      </c>
      <c r="I8" s="5">
        <f t="shared" si="3"/>
        <v>0.48499999999999999</v>
      </c>
      <c r="J8" s="5"/>
      <c r="K8" s="5">
        <f t="shared" si="0"/>
        <v>0.83499999999999996</v>
      </c>
      <c r="L8" t="str">
        <f t="shared" si="1"/>
        <v>Pass</v>
      </c>
    </row>
    <row r="9" spans="1:14" x14ac:dyDescent="0.45">
      <c r="A9" s="3" t="s">
        <v>27</v>
      </c>
      <c r="B9" s="3" t="s">
        <v>28</v>
      </c>
      <c r="C9" s="3" t="s">
        <v>29</v>
      </c>
      <c r="E9" s="1">
        <v>0.56999999999999995</v>
      </c>
      <c r="F9" s="5">
        <f t="shared" si="2"/>
        <v>0.28499999999999998</v>
      </c>
      <c r="G9" s="5"/>
      <c r="H9" s="1">
        <v>0.16</v>
      </c>
      <c r="I9" s="5">
        <f t="shared" si="3"/>
        <v>0.08</v>
      </c>
      <c r="J9" s="5"/>
      <c r="K9" s="5">
        <f t="shared" si="0"/>
        <v>0.36499999999999999</v>
      </c>
      <c r="L9" t="str">
        <f t="shared" si="1"/>
        <v>Fail</v>
      </c>
    </row>
    <row r="10" spans="1:14" x14ac:dyDescent="0.45">
      <c r="A10" s="3" t="s">
        <v>30</v>
      </c>
      <c r="B10" s="3" t="s">
        <v>31</v>
      </c>
      <c r="C10" s="3" t="s">
        <v>32</v>
      </c>
      <c r="E10" s="1">
        <v>0.59</v>
      </c>
      <c r="F10" s="5">
        <f t="shared" si="2"/>
        <v>0.29499999999999998</v>
      </c>
      <c r="G10" s="5"/>
      <c r="H10" s="1">
        <v>0.85</v>
      </c>
      <c r="I10" s="5">
        <f t="shared" si="3"/>
        <v>0.42499999999999999</v>
      </c>
      <c r="J10" s="5"/>
      <c r="K10" s="5">
        <f t="shared" si="0"/>
        <v>0.72</v>
      </c>
      <c r="L10" t="str">
        <f t="shared" si="1"/>
        <v>Pass</v>
      </c>
    </row>
    <row r="11" spans="1:14" x14ac:dyDescent="0.45">
      <c r="A11" s="3" t="s">
        <v>33</v>
      </c>
      <c r="B11" s="3" t="s">
        <v>34</v>
      </c>
      <c r="C11" s="3" t="s">
        <v>35</v>
      </c>
      <c r="E11" s="1">
        <v>0.67</v>
      </c>
      <c r="F11" s="5">
        <f t="shared" si="2"/>
        <v>0.33500000000000002</v>
      </c>
      <c r="G11" s="5"/>
      <c r="H11" s="1">
        <v>0.77</v>
      </c>
      <c r="I11" s="5">
        <f t="shared" si="3"/>
        <v>0.38500000000000001</v>
      </c>
      <c r="J11" s="5"/>
      <c r="K11" s="5">
        <f t="shared" si="0"/>
        <v>0.72</v>
      </c>
      <c r="L11" t="str">
        <f t="shared" si="1"/>
        <v>Pass</v>
      </c>
    </row>
    <row r="12" spans="1:14" x14ac:dyDescent="0.45">
      <c r="A12" s="3" t="s">
        <v>36</v>
      </c>
      <c r="B12" s="3" t="s">
        <v>37</v>
      </c>
      <c r="C12" s="3" t="s">
        <v>38</v>
      </c>
      <c r="E12" s="1"/>
      <c r="F12" s="5">
        <f t="shared" si="2"/>
        <v>0</v>
      </c>
      <c r="G12" s="5"/>
      <c r="H12" s="1"/>
      <c r="I12" s="5">
        <f t="shared" si="3"/>
        <v>0</v>
      </c>
      <c r="J12" s="5"/>
      <c r="K12" s="5"/>
      <c r="L12" t="str">
        <f t="shared" si="1"/>
        <v>Fail</v>
      </c>
      <c r="N12" t="s">
        <v>67</v>
      </c>
    </row>
    <row r="13" spans="1:14" x14ac:dyDescent="0.45">
      <c r="A13" s="3" t="s">
        <v>39</v>
      </c>
      <c r="B13" s="3" t="s">
        <v>40</v>
      </c>
      <c r="C13" s="3" t="s">
        <v>41</v>
      </c>
      <c r="E13" s="1">
        <v>0.73</v>
      </c>
      <c r="F13" s="5">
        <f t="shared" si="2"/>
        <v>0.36499999999999999</v>
      </c>
      <c r="G13" s="5"/>
      <c r="H13" s="1">
        <v>0.92</v>
      </c>
      <c r="I13" s="5">
        <f t="shared" si="3"/>
        <v>0.46</v>
      </c>
      <c r="J13" s="5"/>
      <c r="K13" s="5">
        <f t="shared" si="0"/>
        <v>0.82499999999999996</v>
      </c>
      <c r="L13" t="str">
        <f t="shared" si="1"/>
        <v>Pass</v>
      </c>
    </row>
    <row r="14" spans="1:14" x14ac:dyDescent="0.45">
      <c r="A14" s="3" t="s">
        <v>42</v>
      </c>
      <c r="B14" s="3" t="s">
        <v>43</v>
      </c>
      <c r="C14" s="3" t="s">
        <v>44</v>
      </c>
      <c r="E14" s="1">
        <v>0.62</v>
      </c>
      <c r="F14" s="5">
        <f t="shared" si="2"/>
        <v>0.31</v>
      </c>
      <c r="G14" s="5"/>
      <c r="H14" s="1">
        <v>0.9</v>
      </c>
      <c r="I14" s="5">
        <f t="shared" si="3"/>
        <v>0.45</v>
      </c>
      <c r="J14" s="5"/>
      <c r="K14" s="5">
        <f t="shared" si="0"/>
        <v>0.76</v>
      </c>
      <c r="L14" t="str">
        <f t="shared" si="1"/>
        <v>Pass</v>
      </c>
    </row>
    <row r="15" spans="1:14" x14ac:dyDescent="0.45">
      <c r="A15" s="3" t="s">
        <v>45</v>
      </c>
      <c r="B15" s="3" t="s">
        <v>46</v>
      </c>
      <c r="C15" s="3" t="s">
        <v>47</v>
      </c>
      <c r="E15" s="1">
        <v>0.62</v>
      </c>
      <c r="F15" s="5">
        <f t="shared" si="2"/>
        <v>0.31</v>
      </c>
      <c r="G15" s="5"/>
      <c r="H15" s="1">
        <v>0.56000000000000005</v>
      </c>
      <c r="I15" s="5">
        <f t="shared" si="3"/>
        <v>0.28000000000000003</v>
      </c>
      <c r="J15" s="5"/>
      <c r="K15" s="5">
        <f t="shared" si="0"/>
        <v>0.59000000000000008</v>
      </c>
      <c r="L15" t="str">
        <f t="shared" si="1"/>
        <v>Pass</v>
      </c>
    </row>
    <row r="16" spans="1:14" x14ac:dyDescent="0.45">
      <c r="A16" s="3" t="s">
        <v>48</v>
      </c>
      <c r="B16" s="3" t="s">
        <v>49</v>
      </c>
      <c r="C16" s="3" t="s">
        <v>50</v>
      </c>
      <c r="E16" s="1">
        <v>0.67</v>
      </c>
      <c r="F16" s="5">
        <f t="shared" si="2"/>
        <v>0.33500000000000002</v>
      </c>
      <c r="G16" s="5"/>
      <c r="H16" s="1">
        <v>0.82</v>
      </c>
      <c r="I16" s="5">
        <f t="shared" si="3"/>
        <v>0.41</v>
      </c>
      <c r="J16" s="5"/>
      <c r="K16" s="5">
        <f t="shared" si="0"/>
        <v>0.745</v>
      </c>
      <c r="L16" t="str">
        <f t="shared" si="1"/>
        <v>Pass</v>
      </c>
    </row>
    <row r="17" spans="1:14" x14ac:dyDescent="0.45">
      <c r="A17" s="3" t="s">
        <v>51</v>
      </c>
      <c r="B17" s="3" t="s">
        <v>52</v>
      </c>
      <c r="C17" s="3" t="s">
        <v>53</v>
      </c>
      <c r="E17" s="1">
        <v>0.63</v>
      </c>
      <c r="F17" s="5">
        <f t="shared" si="2"/>
        <v>0.315</v>
      </c>
      <c r="G17" s="5"/>
      <c r="H17" s="1">
        <v>0.89</v>
      </c>
      <c r="I17" s="5">
        <f t="shared" si="3"/>
        <v>0.44500000000000001</v>
      </c>
      <c r="J17" s="5"/>
      <c r="K17" s="5">
        <f t="shared" si="0"/>
        <v>0.76</v>
      </c>
      <c r="L17" t="str">
        <f t="shared" si="1"/>
        <v>Pass</v>
      </c>
    </row>
    <row r="18" spans="1:14" x14ac:dyDescent="0.45">
      <c r="A18" s="3" t="s">
        <v>54</v>
      </c>
      <c r="B18" s="3" t="s">
        <v>55</v>
      </c>
      <c r="C18" s="3" t="s">
        <v>56</v>
      </c>
      <c r="E18" s="1">
        <v>0.68</v>
      </c>
      <c r="F18" s="5">
        <f t="shared" si="2"/>
        <v>0.34</v>
      </c>
      <c r="G18" s="5"/>
      <c r="H18" s="1">
        <v>0.93</v>
      </c>
      <c r="I18" s="5">
        <f t="shared" si="3"/>
        <v>0.46500000000000002</v>
      </c>
      <c r="J18" s="5"/>
      <c r="K18" s="5">
        <f t="shared" si="0"/>
        <v>0.80500000000000005</v>
      </c>
      <c r="L18" t="str">
        <f t="shared" si="1"/>
        <v>Pass</v>
      </c>
    </row>
    <row r="19" spans="1:14" x14ac:dyDescent="0.45">
      <c r="A19" s="3" t="s">
        <v>57</v>
      </c>
      <c r="B19" s="3" t="s">
        <v>58</v>
      </c>
      <c r="C19" s="3" t="s">
        <v>59</v>
      </c>
      <c r="E19" s="1"/>
      <c r="F19" s="5">
        <f t="shared" si="2"/>
        <v>0</v>
      </c>
      <c r="G19" s="5"/>
      <c r="H19" s="1"/>
      <c r="I19" s="5">
        <f t="shared" si="3"/>
        <v>0</v>
      </c>
      <c r="J19" s="5"/>
      <c r="K19" s="5"/>
      <c r="L19" t="str">
        <f t="shared" si="1"/>
        <v>Fail</v>
      </c>
      <c r="N19" t="s">
        <v>67</v>
      </c>
    </row>
    <row r="20" spans="1:14" x14ac:dyDescent="0.45">
      <c r="A20" s="3" t="s">
        <v>60</v>
      </c>
      <c r="B20" s="3" t="s">
        <v>61</v>
      </c>
      <c r="C20" s="3" t="s">
        <v>62</v>
      </c>
      <c r="E20" s="1">
        <v>0.65</v>
      </c>
      <c r="F20" s="5">
        <f t="shared" si="2"/>
        <v>0.32500000000000001</v>
      </c>
      <c r="G20" s="5"/>
      <c r="H20" s="1">
        <v>0.84</v>
      </c>
      <c r="I20" s="5">
        <f t="shared" si="3"/>
        <v>0.42</v>
      </c>
      <c r="J20" s="5"/>
      <c r="K20" s="5">
        <f t="shared" si="0"/>
        <v>0.745</v>
      </c>
      <c r="L20" t="str">
        <f t="shared" si="1"/>
        <v>Pass</v>
      </c>
    </row>
    <row r="22" spans="1:14" x14ac:dyDescent="0.45">
      <c r="D22" t="s">
        <v>63</v>
      </c>
      <c r="E22" s="1">
        <f>MAX(E4:E20)</f>
        <v>0.73</v>
      </c>
      <c r="H22" s="1">
        <f>MAX(H4:H20)</f>
        <v>0.99</v>
      </c>
      <c r="K22" s="1">
        <f>MAX(K4:K20)</f>
        <v>0.83499999999999996</v>
      </c>
    </row>
    <row r="23" spans="1:14" x14ac:dyDescent="0.45">
      <c r="D23" t="s">
        <v>64</v>
      </c>
      <c r="E23" s="1">
        <f>MIN(E4:E20)</f>
        <v>0.56999999999999995</v>
      </c>
      <c r="H23" s="1">
        <f>MIN(H4:H20)</f>
        <v>0.16</v>
      </c>
      <c r="K23" s="1">
        <f>MIN(K4:K20)</f>
        <v>0.36499999999999999</v>
      </c>
    </row>
    <row r="24" spans="1:14" x14ac:dyDescent="0.45">
      <c r="D24" t="s">
        <v>65</v>
      </c>
      <c r="E24" s="1">
        <f>AVERAGE(E4:E20)</f>
        <v>0.64000000000000012</v>
      </c>
      <c r="H24" s="1">
        <f>AVERAGE(H4:H20)</f>
        <v>0.79400000000000004</v>
      </c>
      <c r="K24" s="1">
        <f>AVERAGE(K4:K20)</f>
        <v>0.71699999999999986</v>
      </c>
    </row>
    <row r="25" spans="1:14" x14ac:dyDescent="0.45">
      <c r="D25" t="s">
        <v>66</v>
      </c>
      <c r="E25" s="4">
        <f>_xlfn.STDEV.P(E4:E20)</f>
        <v>4.5460605656619538E-2</v>
      </c>
      <c r="H25" s="4">
        <f>_xlfn.STDEV.P(H4:H20)</f>
        <v>0.20716499060732557</v>
      </c>
      <c r="K25" s="4">
        <f>_xlfn.STDEV.P(K4:K20)</f>
        <v>0.11845955709298804</v>
      </c>
    </row>
  </sheetData>
  <conditionalFormatting sqref="L4:L20">
    <cfRule type="containsText" dxfId="8" priority="7" operator="containsText" text="Fail">
      <formula>NOT(ISERROR(SEARCH("Fail",L4)))</formula>
    </cfRule>
  </conditionalFormatting>
  <conditionalFormatting sqref="E4:E20">
    <cfRule type="cellIs" dxfId="7" priority="2" operator="greaterThan">
      <formula>0.4</formula>
    </cfRule>
    <cfRule type="cellIs" dxfId="6" priority="6" operator="lessThan">
      <formula>0.4</formula>
    </cfRule>
  </conditionalFormatting>
  <conditionalFormatting sqref="H4:H20">
    <cfRule type="cellIs" dxfId="5" priority="5" operator="lessThan">
      <formula>0.4</formula>
    </cfRule>
  </conditionalFormatting>
  <conditionalFormatting sqref="H4:H20">
    <cfRule type="cellIs" dxfId="4" priority="4" operator="greaterThan">
      <formula>0.4</formula>
    </cfRule>
  </conditionalFormatting>
  <conditionalFormatting sqref="E4:E20">
    <cfRule type="cellIs" dxfId="3" priority="3" operator="equal">
      <formula>0.4</formula>
    </cfRule>
  </conditionalFormatting>
  <conditionalFormatting sqref="L1:L21">
    <cfRule type="cellIs" dxfId="2" priority="1" operator="equal">
      <formula>"Pass"</formula>
    </cfRule>
  </conditionalFormatting>
  <conditionalFormatting sqref="A4:C14">
    <cfRule type="expression" dxfId="1" priority="10">
      <formula>(IF((IF(SUBTOTAL(3,$C4)=0,MIN($F$1:$F19)-1,SUBTOTAL(3,$C4:$C$19))/2)-ROUNDDOWN((IF(SUBTOTAL(3,$C4)=0,MIN($F$1:$F19)-1,SUBTOTAL(3,$C4:$C$19))/2),0)=0.5,"Y","N"))="Y"</formula>
    </cfRule>
  </conditionalFormatting>
  <conditionalFormatting sqref="A15:C20">
    <cfRule type="expression" dxfId="0" priority="11">
      <formula>(IF((IF(SUBTOTAL(3,$C15)=0,MIN($F$19:$F23)-1,SUBTOTAL(3,$C15:$C$19))/2)-ROUNDDOWN((IF(SUBTOTAL(3,$C15)=0,MIN($F$19:$F23)-1,SUBTOTAL(3,$C15:$C$19))/2),0)=0.5,"Y","N"))="Y"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2019-05-22T12:41:48Z</dcterms:created>
  <dcterms:modified xsi:type="dcterms:W3CDTF">2019-05-28T09:03:12Z</dcterms:modified>
</cp:coreProperties>
</file>