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UWTSD 2025_2026\ACHA4022A\Coursework\Logbook Marked with Feedback\"/>
    </mc:Choice>
  </mc:AlternateContent>
  <xr:revisionPtr revIDLastSave="0" documentId="13_ncr:1_{AA036FFF-E146-43F4-A15D-57F6E50D0052}" xr6:coauthVersionLast="47" xr6:coauthVersionMax="47" xr10:uidLastSave="{00000000-0000-0000-0000-000000000000}"/>
  <bookViews>
    <workbookView xWindow="44880" yWindow="-5145" windowWidth="29040" windowHeight="15840" tabRatio="848"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4" i="20" l="1"/>
  <c r="S20" i="20"/>
  <c r="O23" i="27"/>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<sst xmlns="http://schemas.openxmlformats.org/spreadsheetml/2006/main" count="355" uniqueCount="231">
  <si>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</si>
  <si>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</si>
  <si>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</si>
  <si>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</si>
  <si>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</si>
  <si>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</si>
  <si>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</si>
  <si>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</si>
  <si>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</si>
  <si>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</si>
  <si>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</si>
  <si>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</si>
  <si>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</si>
  <si>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</si>
  <si>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</si>
  <si>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</si>
  <si>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</si>
  <si>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</si>
  <si>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</si>
  <si>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</si>
  <si>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</si>
  <si>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</si>
  <si>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</si>
  <si>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</si>
  <si>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</si>
  <si>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</si>
  <si>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</si>
  <si>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</si>
  <si>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</si>
  <si>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</si>
  <si>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</si>
  <si>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</si>
  <si>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</si>
  <si>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</si>
  <si>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</si>
  <si>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</si>
  <si>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</si>
  <si>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</si>
  <si>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</si>
  <si>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</si>
  <si>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</si>
  <si>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</si>
  <si>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</si>
  <si>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</si>
  <si>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</si>
  <si>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</si>
  <si>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</si>
  <si>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</si>
  <si>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</si>
  <si>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</si>
  <si>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</si>
  <si>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</si>
  <si>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</si>
  <si>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</si>
  <si>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</si>
  <si>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</si>
  <si>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</si>
  <si>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</si>
  <si>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</si>
  <si>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</si>
  <si>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</si>
  <si>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</si>
  <si>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</si>
  <si>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</si>
  <si>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</si>
  <si>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</si>
  <si>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</si>
  <si>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</si>
  <si>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</si>
  <si>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</si>
  <si>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</si>
  <si>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</si>
  <si>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</si>
  <si>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</si>
  <si>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</si>
  <si>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</si>
  <si>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</si>
  <si>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</si>
  <si>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</si>
  <si>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</si>
  <si>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</si>
  <si>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</si>
  <si>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</si>
  <si>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</si>
  <si>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</si>
  <si>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</si>
  <si>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</si>
  <si>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</si>
  <si>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</si>
  <si>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</si>
  <si>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</si>
  <si>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</si>
  <si>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</si>
  <si>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</si>
  <si>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</si>
  <si>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</si>
  <si>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</si>
  <si>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</si>
  <si>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</si>
  <si>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</si>
  <si>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</si>
  <si>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</si>
  <si>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</si>
  <si>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</si>
  <si>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</si>
  <si>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</si>
  <si>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</si>
  <si>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</si>
  <si>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</si>
  <si>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</si>
  <si>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</si>
  <si>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</si>
  <si>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</si>
  <si>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</si>
  <si>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</si>
  <si>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</si>
  <si>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</si>
  <si>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</si>
  <si>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</si>
  <si>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</si>
  <si>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</si>
  <si>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</si>
  <si>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</si>
  <si>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</si>
  <si>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</si>
  <si>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</si>
  <si>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</si>
  <si>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</si>
  <si>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</si>
  <si>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</si>
  <si>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</si>
  <si>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</si>
  <si>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</si>
  <si>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</si>
  <si>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</si>
  <si>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</si>
  <si>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</si>
  <si>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</si>
  <si>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</si>
  <si>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</si>
  <si>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</si>
  <si>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</si>
  <si>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</si>
  <si>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</si>
  <si>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</si>
  <si>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</si>
  <si>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</si>
  <si>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</si>
  <si>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</si>
  <si>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</si>
  <si>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</si>
  <si>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Alexander King</t>
  </si>
  <si>
    <t>Mark Fall</t>
  </si>
  <si>
    <t>Adrian Dix</t>
  </si>
  <si>
    <t>Paul Davies</t>
  </si>
  <si>
    <t>In addition to HASWA 1974, specific regulations include the Manual Handling Operations Regulations 1992 for the safe transportation of heavy parts such as engine blocks, COSHH 2002 for the safe handling of engine oils and cleaning chemicals, and PUWER 1998 for the safe operation and maintenance of lathes and mills. The proper use of eye and foot protection is ensured by following the PPE at Work Regulations of 1992.</t>
  </si>
  <si>
    <t>The "Safe System of Work" (SSOW) is the main procedure for each session. This starts with a "Point of Work Risk Assessment" (POWRA), in which I visually examine the machine and the floor area around it for potential dangers like coolant leaks or blocked walkways.                                                                                                                                                                           Personal Readiness: Ensure that all "entanglement" hazards (long hair, loose sleeves, hoodie strings) are eliminated and that PPE (ISO 20345 steel-toe boots and EN166 safety impact glasses) is appropriately fitted.
Environmental Check: Make sure the workspace is well-lit and that no one else is in the "Safety Zone" (yellow floor markings).
Machine Guarding: Make sure all interlocked and fixed guards are closed. According to protocol, the machine is marked "Out of Service" right away if a guard is broken or circumvented.
Determine the primary and secondary E-stops using the Emergency Stop (E-Stop) Test. Verify that the reset mechanism is understood and that they are not blocked.
Tooling Audit: Make sure that every tool, including micrometres, spanners, and lathe keys, is located on a stable surface and is never left on the machine's moving slides.</t>
  </si>
  <si>
    <t>Spill Response Protocol: To prevent a slip hazard in the event of an oil or coolant leak during disassembly, absorbent granules (also known as a "spill kit") should be applied right away and disposed of in a hazardous waste container that complies with COSHH regulations.
Manual Handling Protocol: The "T.I.L.E" (Task, Individual, Load, Environment) assessment should be used for heavy parts like the crankshaft or cylinder head. A team lift should be organised using explicit verbal instructions ('Ready, brace, lift') if the component exceeded safe individual lifting limits.
Method of Reassembly: A rigorous 'Torque and Angle' protocol is used with a calibrated torque wrench to guarantee the engine's structural integrity. This prevents catastrophic component failure during engine operation by ensuring that fasteners are stretched within their elastic limit."</t>
  </si>
  <si>
    <t xml:space="preserve">
Isolation Protocol: The machine must be "Isolated" at the local isolator switch before changing a cutting tool or modifying the workpiece in the chuck. This stops unintentional spindle activation through the lever or foot brake.
Measurement Procedure: When the spindle is moving, never try to measure a workpiece. Before the guard can be opened, the machine must stop completely.
Swarf Handling: Swarf is never to be cleared by hand or compressed air in order to adhere to the protocol for preventing deep lacerations. Instead, to avoid contaminating the floor, waste should be transferred straight into the scrap bin using a special swarf hook or brush once the machine is stationary.</t>
  </si>
  <si>
    <t>Lathe, Vertical Milling Machine, Micrometers, Torque Wrench, Engine Stand, Valve Spring Compressor.</t>
  </si>
  <si>
    <t>The Connection Between H&amp;S and Quality: I found a direct correlation between the manufactured component's quality and strict adherence to safety protocols. For instance, making sure the lathe spindle was fully isolated and stationary prior to measurement not only avoided damage but also enabled more reliable and precise micrometre readings. The "Right First Time" engineering philosophy was strengthened by this.
 Technical Precision and Tool Selection:  During the Engine Strip, it was noted that preventing component fatigue requires the use of the appropriate specialised tools (such as calibrated torque wrenches and valve spring compressors). A "feedback loop" was revealed by looking at the wear patterns on the big-end bearings, showing that even small lubrication errors or improper torqueing during earlier assemblies can result in catastrophic mechanical failure.</t>
  </si>
  <si>
    <t>IQ021A (IQ - SA1 Campus</t>
  </si>
  <si>
    <t>Adrian Dix/David Cooper</t>
  </si>
  <si>
    <t>115 mm</t>
  </si>
  <si>
    <t>0.2 mm</t>
  </si>
  <si>
    <t>114.98 mm</t>
  </si>
  <si>
    <t>60 mm</t>
  </si>
  <si>
    <t>59.99 mm</t>
  </si>
  <si>
    <t>90 mm</t>
  </si>
  <si>
    <t>30 mm</t>
  </si>
  <si>
    <t>29.99 mm</t>
  </si>
  <si>
    <t>105 mm</t>
  </si>
  <si>
    <t>105.01 mm</t>
  </si>
  <si>
    <t>36 mm</t>
  </si>
  <si>
    <t>0.05 mm</t>
  </si>
  <si>
    <t>Safety googles, Steel Toe Boots, Workshop Coat</t>
  </si>
  <si>
    <t>To use hand tools to get the best results: make sure the workpiece is always firmly held in a vice with soft jaws to reduce marking. Use the entire length of the blade and only apply pressure during the forward stroke when using a hacksaw. For a smoother surface finish, use draw filing. To guarantee maximum torque transfer and avoid rounding off fasteners, always use the appropriate size spanner or screwdriver.</t>
  </si>
  <si>
    <t xml:space="preserve">Quality control is achieved through the following procedures:  Verifying machine alignment and tool squareness prior to cutting. Selecting appropriate speeds and feeds according to the material type ensures an optimal surface finish. Conducting trial cuts and measuring with calibrated micrometers or vernier calipers before the final machining pass. Confirm that the tool bit is sharp and precisely set to the center height on the lathe to prevent surface defects or dimensional inaccuracies.
</t>
  </si>
  <si>
    <t>Torque must be applied to critical high-stress fasteners in order to achieve equal clamping force, as well as to prevent loosening due to vibration. Fasteners include: cylinder head bolts, main bearing cap bolts, big-end (con-rod) bolts, and flywheel bolts.
Torque values differ with the engine type. A small automotive engine may use a multi-step torque process (e.g., 20 Nm + 40 Nm + 180° turn) for securing the cylinder head.
Torque specification information can be found in the Manufacturer’s Service Manual or in Auto Data or Haynes Pro Technical Data sheets or in the workshop manual specific to each engine code.</t>
  </si>
  <si>
    <t>Cylinder Bores: 'Glazing' or a distinguished 'ridge' at the top of the stroke can be caused by high mileage and/or a poor lubricating environment. There is also a characteristic 'scuffing' pattern present in cases of overheating or burnt piston rings.
Bearings Shells (Main and Big-End): Scoring on the bearings shell or devising through the lead/tin overlay indicates contaminated oil due to debris or failure to maintain proper oil pressures.
Crank Shaft Journals: Circular scoring, otherwise referred to as 'pitting', would indicate the presence of abrasive particles within the oil system.
Valve Seats/Footer: The presence of 'pitting' or carbon build-up indicates poor compression loss due to improper sealing of the intake/exhaust valve seats and companion tappets; this problem will result in less than optimal combustion.
Cam Shaft Lobes: Flattened or 'pitted' camshaft lobes indicate excessive friction due to improper oil viscosity and/or failed oil gallery flow.
In summary, these observations present an engineer with valuable information regarding the history of the engine. They indicate whether the engine was properly maintained; i.e., a clean oil supply, whether it out-performed its operational limits; i.e., scuffing in the cylinders, and/or if there are systemic failures within the lubrication system. These must be addressed prior to re-assembly.</t>
  </si>
  <si>
    <t>1.25 litre Ford Zetec</t>
  </si>
  <si>
    <t>T = F *L = 390 N * 0.575 m = 224.25 Nm</t>
  </si>
  <si>
    <r>
      <t>K = T/</t>
    </r>
    <r>
      <rPr>
        <sz val="11"/>
        <color theme="1"/>
        <rFont val="Aptos Narrow"/>
        <family val="2"/>
      </rPr>
      <t>θ</t>
    </r>
    <r>
      <rPr>
        <sz val="11"/>
        <color theme="1"/>
        <rFont val="Calibri"/>
        <family val="2"/>
        <scheme val="minor"/>
      </rPr>
      <t xml:space="preserve"> = 224.25 Nm/0.685</t>
    </r>
  </si>
  <si>
    <t>327.37 Nm/deg</t>
  </si>
  <si>
    <t>1.91 Ns/mm</t>
  </si>
  <si>
    <t>4.73 Ns/mm</t>
  </si>
  <si>
    <t>2.27 Ns/mm</t>
  </si>
  <si>
    <t>1.04 Ns/mm</t>
  </si>
  <si>
    <t>Advanced Manufacturing is the use of innovative technology to improve the speed and quality along with sustainability of manufacturing.</t>
  </si>
  <si>
    <t>UWTSD have a vast aray of manufacturing facilities such as multi-axis CNC machines, FDM and SLA 3D printers, a composite cleanroom and an autoclave.</t>
  </si>
  <si>
    <t>CNC machines are most often programmed through CAM software such as Fusion 360 which generates G-Code which the machine can read.</t>
  </si>
  <si>
    <t>FDM printers use thermooplastics such as ABS and PLA whereas SLA 3D printers use LPR or liquid photopolymer resins.</t>
  </si>
  <si>
    <t>1) Design the part using CAD. 2) Export the file to a .STL file. 3) Import to Slicer software to set up the printer. 4) Transfer the code to the printer.  5) Remove the part and remove suports.</t>
  </si>
  <si>
    <t>Carbon or glass fibre, resin or hardener, core material can be used such as foam or aluminium to add more support</t>
  </si>
  <si>
    <t>Mold Preperation:clean the mold and apply a release agent to ensure the product doesn’t stick. Layup: cut the fabric to size and apply resin to the mold. Bagging: Place a breather and the vacuum bag over the layup and seal the edge with tape. Curing: Connect a pump to remove air and apply pressure to compress the layers. The part is then placed in the autoclave to cure.</t>
  </si>
  <si>
    <t xml:space="preserve">Resins and hardeners can can cause respiratory issues. Laminate edges are sharp and can cause deep cuts. </t>
  </si>
  <si>
    <t>A clean working environment should be maintained to prevent oils from skin preventing resin bonding. A symmetrical layup should be used to prevent warping during curing.</t>
  </si>
  <si>
    <t>In the next 5 years I aim to gaduate with a Beng in Motorsport Engineering and secure a junior Engineering role within a Proffessional motorsport team. I may find myself in a position where I require chartership, in which case I will become a Chartered Engineer through IMechE.</t>
  </si>
  <si>
    <t>Within the next 10 years I strive to progress my career through to a Senior role as a Race Engineer or Data Engineer. I may also choose to progress into a managerial role.</t>
  </si>
  <si>
    <t>Gaining consistent hands-on experience through university projects and industry placements. Networking within the motorsport community and staying updated with emerging technologies like Advanced Manufacturing will also be vital to staying competitive in the job market.</t>
  </si>
  <si>
    <t>Mastering CAD/CAM skills and becoming proficient in multiple programmes</t>
  </si>
  <si>
    <t>Use Fusion 360 to design bespoke components for motorsports purposes.</t>
  </si>
  <si>
    <t>CAD software and computer lab access</t>
  </si>
  <si>
    <t>Producing a finished component from a self made design.</t>
  </si>
  <si>
    <t>End of Year 2</t>
  </si>
  <si>
    <t>Develop understanding of suspension</t>
  </si>
  <si>
    <t>Succesfully test and optimise a racing set up on a performance car</t>
  </si>
  <si>
    <t>Suspension Dyno training and a test rig to train with.</t>
  </si>
  <si>
    <t>Succesfully optimising a race sety up</t>
  </si>
  <si>
    <t>Build a Proffessional Network</t>
  </si>
  <si>
    <t>Produce a large network of proffessional engineers in hopes of increasing my chance of employment after education.</t>
  </si>
  <si>
    <t>N/A</t>
  </si>
  <si>
    <t>Having a large network of connections who work in the engineering field.</t>
  </si>
  <si>
    <t>End of University</t>
  </si>
  <si>
    <t>Advance my coding skill to an employable standard</t>
  </si>
  <si>
    <t>Write code which cqan operate a small production line</t>
  </si>
  <si>
    <t>Coding experience and potentially access to robotics.</t>
  </si>
  <si>
    <t>Coding a line of robotics to complete a simple task.</t>
  </si>
  <si>
    <t>A PDP acts as ladder for Continuous Proffessional Development which is crucial for any engineer to grow in their career. It provides a means of tracking progress and even ensuring no backwards steps have been made.</t>
  </si>
  <si>
    <t>Continuous Development under the term CPD refers to your ability to track and keep a record of your skills, knowledge, and experiences an engineer accumulates, both formally and informally, as you continue working after you complete your initial education and training.
CPD allows engineers to record their experiences, their learning, and how they apply their experiences through the use of a CPD record. The rapid change in technology within the industries of motorsport and automotive engineering (due to factors such as the introduction of electric vehicles and how new composite materials are being introduced and used) means that it is vital for an engineer to keep a current record of CPD to ensure that they remain competent to perform legally, as well as continue building on their capabilities for technical skills and meeting the requirements of professional registration with institutions such as the IMechE or IET.</t>
  </si>
  <si>
    <t xml:space="preserve">I recently attended a Guest Lecture at University with FUCHS UK which helped me to further my understasnding of lubrication, powertrain and oils. This event took place on the 11th of March 2026 in IQ310 of the UWTSD Waterfront Campus. </t>
  </si>
  <si>
    <t>This event has helped me to gain a deeper understanding of oils and lubricants. I was pleasently surprised as I found the science behind the different types of lubricants fscinasting and this has opened up a different venture that I could go down with my career.</t>
  </si>
  <si>
    <t>Y</t>
  </si>
  <si>
    <t>Signed off by Technician</t>
  </si>
  <si>
    <t>x value should be negative</t>
  </si>
  <si>
    <t>x value should be negative and y value should be larger</t>
  </si>
  <si>
    <t>Pass</t>
  </si>
  <si>
    <t>Given you an error carried mark</t>
  </si>
  <si>
    <t xml:space="preserve">No units. None of values should be negative - therefore the rebound values are incorrect. For your Bump points, the x values are inclorrect by the y values are suitable. </t>
  </si>
  <si>
    <t>Most of the figures seem ok but Gradient 1 and 3 are not quite correct</t>
  </si>
  <si>
    <t>Your value of Torque seems quite low because your F value is low and L should be closer to 0.8m as well. Normally would expect Torisional stiffness  to be about around 2800Nm/deg,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</si>
</sst>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1"/>
      <color theme="1"/>
      <name val="Aptos Narrow"/>
      <family val="2"/>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42">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9" fillId="0" borderId="43" xfId="0" applyFont="1" applyBorder="1" applyAlignment="1">
      <alignment horizontal="center" vertical="center"/>
    </xf>
    <xf numFmtId="0" fontId="9" fillId="0" borderId="69" xfId="0" applyFont="1" applyBorder="1" applyAlignment="1">
      <alignment horizontal="center" vertical="center"/>
    </xf>
    <xf numFmtId="0" fontId="9" fillId="0" borderId="53" xfId="0" applyFont="1" applyBorder="1" applyAlignment="1">
      <alignment horizontal="center" vertical="center"/>
    </xf>
    <xf numFmtId="0" fontId="9" fillId="0" borderId="70" xfId="0" applyFont="1" applyBorder="1" applyAlignment="1">
      <alignment horizontal="center" vertical="center"/>
    </xf>
    <xf numFmtId="0" fontId="0" fillId="4" borderId="113" xfId="0" applyFill="1" applyBorder="1" applyAlignment="1">
      <alignment horizont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0" borderId="1"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0" fillId="0" borderId="1" xfId="0"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0" fillId="0" borderId="29" xfId="0" applyNumberFormat="1" applyBorder="1" applyAlignment="1">
      <alignment horizont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vertical="center" wrapText="1"/>
    </xf>
    <xf numFmtId="0" fontId="0" fillId="0" borderId="29" xfId="0" applyBorder="1" applyAlignment="1">
      <alignment horizontal="center" vertical="center" wrapText="1"/>
    </xf>
    <xf numFmtId="0" fontId="0" fillId="0" borderId="37" xfId="0" applyBorder="1" applyAlignment="1">
      <alignment horizontal="center" vertic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43" xfId="0" applyFill="1" applyBorder="1" applyAlignment="1">
      <alignment horizontal="center" vertical="center" wrapText="1"/>
    </xf>
    <xf numFmtId="0" fontId="0" fillId="10" borderId="43" xfId="0" applyFill="1" applyBorder="1" applyAlignment="1">
      <alignment horizontal="center" vertical="center"/>
    </xf>
    <xf numFmtId="0" fontId="0" fillId="10" borderId="29" xfId="0" applyFill="1" applyBorder="1" applyAlignment="1">
      <alignment horizontal="center" vertical="center"/>
    </xf>
    <xf numFmtId="0" fontId="0" fillId="10" borderId="37" xfId="0"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0" borderId="50" xfId="0" applyFont="1" applyBorder="1" applyAlignment="1">
      <alignment horizontal="center"/>
    </xf>
    <xf numFmtId="0" fontId="9" fillId="0" borderId="66"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53" xfId="0" applyFont="1" applyBorder="1" applyAlignment="1">
      <alignment horizontal="center"/>
    </xf>
    <xf numFmtId="0" fontId="9" fillId="0" borderId="64" xfId="0" applyFont="1" applyBorder="1" applyAlignment="1">
      <alignment horizontal="center"/>
    </xf>
    <xf numFmtId="0" fontId="9" fillId="0" borderId="70" xfId="0" applyFont="1" applyBorder="1" applyAlignment="1">
      <alignment horizontal="center"/>
    </xf>
    <xf numFmtId="0" fontId="9" fillId="0" borderId="68"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0" xfId="0" applyFont="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9" fillId="0" borderId="0" xfId="0" applyFont="1" applyAlignment="1">
      <alignment horizontal="center" vertical="center"/>
    </xf>
    <xf numFmtId="0" fontId="9" fillId="0" borderId="16" xfId="0" applyFont="1" applyBorder="1" applyAlignment="1">
      <alignment horizontal="center" vertical="center"/>
    </xf>
    <xf numFmtId="0" fontId="9" fillId="0" borderId="18" xfId="0" applyFont="1" applyBorder="1" applyAlignment="1">
      <alignment horizontal="center" vertical="center"/>
    </xf>
    <xf numFmtId="0" fontId="9" fillId="0" borderId="19" xfId="0" applyFont="1" applyBorder="1" applyAlignment="1">
      <alignment horizontal="center" vertic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111" xfId="0" applyFill="1" applyBorder="1" applyAlignment="1">
      <alignment horizontal="center"/>
    </xf>
    <xf numFmtId="0" fontId="0" fillId="8" borderId="116"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47" xfId="0" applyBorder="1" applyAlignment="1">
      <alignment horizontal="center"/>
    </xf>
    <xf numFmtId="0" fontId="0" fillId="7" borderId="61" xfId="0" applyFill="1" applyBorder="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3" xfId="0" applyBorder="1" applyAlignment="1">
      <alignment horizontal="center"/>
    </xf>
    <xf numFmtId="0" fontId="0" fillId="0" borderId="79" xfId="0" applyBorder="1" applyAlignment="1">
      <alignment horizontal="center"/>
    </xf>
    <xf numFmtId="0" fontId="0" fillId="0" borderId="62" xfId="0" applyBorder="1" applyAlignment="1">
      <alignment horizont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72" xfId="0" applyBorder="1" applyAlignment="1">
      <alignment horizontal="center" vertical="center" wrapText="1"/>
    </xf>
    <xf numFmtId="0" fontId="0" fillId="0" borderId="30" xfId="0" applyBorder="1" applyAlignment="1">
      <alignment horizontal="center" vertical="center" wrapText="1"/>
    </xf>
    <xf numFmtId="0" fontId="0" fillId="0" borderId="62" xfId="0" applyBorder="1" applyAlignment="1">
      <alignment horizontal="center" vertical="center" wrapText="1"/>
    </xf>
    <xf numFmtId="0" fontId="0" fillId="0" borderId="38" xfId="0" applyBorder="1" applyAlignment="1">
      <alignment horizontal="center" vertical="center" wrapText="1"/>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0" borderId="61" xfId="0" applyBorder="1" applyAlignment="1">
      <alignment horizontal="center" vertical="center" wrapText="1"/>
    </xf>
    <xf numFmtId="0" fontId="0" fillId="0" borderId="26" xfId="0" applyBorder="1" applyAlignment="1">
      <alignment horizontal="center" vertical="center" wrapText="1"/>
    </xf>
    <xf numFmtId="0" fontId="0" fillId="0" borderId="63" xfId="0" applyBorder="1" applyAlignment="1">
      <alignment horizontal="center" vertical="center" wrapText="1"/>
    </xf>
    <xf numFmtId="0" fontId="0" fillId="0" borderId="43" xfId="0" applyBorder="1" applyAlignment="1">
      <alignment horizontal="center" vertical="center" wrapText="1"/>
    </xf>
    <xf numFmtId="0" fontId="0" fillId="0" borderId="69" xfId="0" applyBorder="1" applyAlignment="1">
      <alignment horizontal="center" vertical="center" wrapText="1"/>
    </xf>
    <xf numFmtId="0" fontId="0" fillId="0" borderId="73" xfId="0" applyBorder="1" applyAlignment="1">
      <alignment horizontal="center" vertical="center" wrapText="1"/>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47" xfId="0" applyBorder="1" applyAlignment="1">
      <alignment horizontal="center" vertical="center" wrapText="1"/>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0" borderId="70" xfId="0" applyBorder="1" applyAlignment="1">
      <alignment horizontal="center" wrapText="1"/>
    </xf>
    <xf numFmtId="0" fontId="0" fillId="0" borderId="81" xfId="0" applyBorder="1" applyAlignment="1">
      <alignment horizontal="center" wrapText="1"/>
    </xf>
    <xf numFmtId="0" fontId="0" fillId="0" borderId="69" xfId="0" applyBorder="1" applyAlignment="1">
      <alignment horizontal="center" wrapText="1"/>
    </xf>
    <xf numFmtId="0" fontId="0" fillId="0" borderId="126" xfId="0" applyBorder="1" applyAlignment="1">
      <alignment horizontal="center" wrapText="1"/>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125" xfId="0" applyBorder="1" applyAlignment="1">
      <alignment horizontal="center" vertical="center" wrapText="1"/>
    </xf>
    <xf numFmtId="0" fontId="0" fillId="0" borderId="72" xfId="0" applyBorder="1" applyAlignment="1">
      <alignment horizontal="center" wrapText="1"/>
    </xf>
    <xf numFmtId="0" fontId="0" fillId="0" borderId="29" xfId="0" applyBorder="1" applyAlignment="1">
      <alignment horizontal="center" wrapText="1"/>
    </xf>
    <xf numFmtId="0" fontId="0" fillId="0" borderId="73" xfId="0" applyBorder="1" applyAlignment="1">
      <alignment horizontal="center" wrapText="1"/>
    </xf>
    <xf numFmtId="0" fontId="0" fillId="0" borderId="30" xfId="0" applyBorder="1" applyAlignment="1">
      <alignment horizontal="center" wrapText="1"/>
    </xf>
    <xf numFmtId="0" fontId="0" fillId="0" borderId="64" xfId="0" applyBorder="1" applyAlignment="1">
      <alignment horizontal="center" wrapText="1"/>
    </xf>
    <xf numFmtId="0" fontId="0" fillId="0" borderId="53" xfId="0" applyBorder="1" applyAlignment="1">
      <alignment horizontal="center" wrapText="1"/>
    </xf>
    <xf numFmtId="0" fontId="0" fillId="0" borderId="58" xfId="0" applyBorder="1" applyAlignment="1">
      <alignment horizontal="center" wrapText="1"/>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81" xfId="0" applyBorder="1" applyAlignment="1">
      <alignment horizontal="center" vertical="center" wrapText="1"/>
    </xf>
    <xf numFmtId="0" fontId="0" fillId="0" borderId="126" xfId="0" applyBorder="1" applyAlignment="1">
      <alignment horizontal="center" vertical="center"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1" fontId="3" fillId="4" borderId="22"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D13" zoomScale="95" zoomScaleNormal="95" workbookViewId="0">
      <selection activeCell="G49" sqref="G49"/>
    </sheetView>
  </sheetViews>
  <sheetFormatPr defaultRowHeight="14.25" x14ac:dyDescent="0.45"/>
  <sheetData>
    <row r="1" spans="1:31" x14ac:dyDescent="0.45">
      <c r="A1" s="59" t="s">
        <v>0</v>
      </c>
      <c r="B1" s="60"/>
      <c r="C1" s="60"/>
      <c r="D1" s="60"/>
      <c r="E1" s="60"/>
      <c r="F1" s="60"/>
      <c r="G1" s="60"/>
      <c r="H1" s="60"/>
      <c r="I1" s="60"/>
      <c r="J1" s="60"/>
      <c r="K1" s="60"/>
      <c r="L1" s="60"/>
      <c r="M1" s="60"/>
      <c r="N1" s="60"/>
      <c r="O1" s="60"/>
      <c r="P1" s="60"/>
      <c r="Q1" s="60"/>
      <c r="R1" s="60"/>
      <c r="S1" s="60"/>
      <c r="T1" s="60"/>
      <c r="U1" s="60"/>
      <c r="V1" s="60"/>
      <c r="W1" s="60"/>
      <c r="X1" s="60"/>
      <c r="Y1" s="60"/>
      <c r="Z1" s="60"/>
      <c r="AA1" s="60"/>
      <c r="AB1" s="60"/>
      <c r="AC1" s="60"/>
      <c r="AD1" s="60"/>
      <c r="AE1" s="60"/>
    </row>
    <row r="2" spans="1:31" x14ac:dyDescent="0.45">
      <c r="A2" s="59"/>
      <c r="B2" s="60"/>
      <c r="C2" s="60"/>
      <c r="D2" s="60"/>
      <c r="E2" s="60"/>
      <c r="F2" s="60"/>
      <c r="G2" s="60"/>
      <c r="H2" s="60"/>
      <c r="I2" s="60"/>
      <c r="J2" s="60"/>
      <c r="K2" s="60"/>
      <c r="L2" s="60"/>
      <c r="M2" s="60"/>
      <c r="N2" s="60"/>
      <c r="O2" s="60"/>
      <c r="P2" s="60"/>
      <c r="Q2" s="60"/>
      <c r="R2" s="60"/>
      <c r="S2" s="60"/>
      <c r="T2" s="60"/>
      <c r="U2" s="60"/>
      <c r="V2" s="60"/>
      <c r="W2" s="60"/>
      <c r="X2" s="60"/>
      <c r="Y2" s="60"/>
      <c r="Z2" s="60"/>
      <c r="AA2" s="60"/>
      <c r="AB2" s="60"/>
      <c r="AC2" s="60"/>
      <c r="AD2" s="60"/>
      <c r="AE2" s="60"/>
    </row>
    <row r="3" spans="1:31" ht="14.65" thickBot="1" x14ac:dyDescent="0.5">
      <c r="A3" s="59"/>
      <c r="B3" s="60"/>
      <c r="C3" s="60"/>
      <c r="D3" s="60"/>
      <c r="E3" s="60"/>
      <c r="F3" s="60"/>
      <c r="G3" s="60"/>
      <c r="H3" s="60"/>
      <c r="I3" s="60"/>
      <c r="J3" s="60"/>
      <c r="K3" s="60"/>
      <c r="L3" s="60"/>
      <c r="M3" s="60"/>
      <c r="N3" s="60"/>
      <c r="O3" s="60"/>
      <c r="P3" s="60"/>
      <c r="Q3" s="60"/>
      <c r="R3" s="60"/>
      <c r="S3" s="60"/>
      <c r="T3" s="60"/>
      <c r="U3" s="60"/>
      <c r="V3" s="60"/>
      <c r="W3" s="60"/>
      <c r="X3" s="60"/>
      <c r="Y3" s="60"/>
      <c r="Z3" s="60"/>
      <c r="AA3" s="60"/>
      <c r="AB3" s="60"/>
      <c r="AC3" s="60"/>
      <c r="AD3" s="60"/>
      <c r="AE3" s="60"/>
    </row>
    <row r="4" spans="1:31" ht="23.25" x14ac:dyDescent="0.45">
      <c r="A4" s="96" t="s">
        <v>1</v>
      </c>
      <c r="B4" s="97"/>
      <c r="C4" s="97"/>
      <c r="D4" s="97"/>
      <c r="E4" s="97"/>
      <c r="F4" s="97"/>
      <c r="G4" s="97"/>
      <c r="H4" s="97"/>
      <c r="I4" s="97"/>
      <c r="J4" s="97"/>
      <c r="K4" s="97"/>
      <c r="L4" s="97"/>
      <c r="M4" s="97"/>
      <c r="N4" s="97"/>
      <c r="O4" s="97"/>
      <c r="P4" s="97"/>
      <c r="Q4" s="97"/>
      <c r="R4" s="97"/>
      <c r="S4" s="97"/>
      <c r="T4" s="97"/>
      <c r="U4" s="97"/>
      <c r="V4" s="97"/>
      <c r="W4" s="97"/>
      <c r="X4" s="97"/>
      <c r="Y4" s="97"/>
      <c r="Z4" s="97"/>
      <c r="AA4" s="97"/>
      <c r="AB4" s="97"/>
      <c r="AC4" s="97"/>
      <c r="AD4" s="97"/>
      <c r="AE4" s="98"/>
    </row>
    <row r="5" spans="1:31" ht="23.65" thickBot="1" x14ac:dyDescent="0.5">
      <c r="A5" s="99" t="s">
        <v>2</v>
      </c>
      <c r="B5" s="100"/>
      <c r="C5" s="100"/>
      <c r="D5" s="100"/>
      <c r="E5" s="100"/>
      <c r="F5" s="100"/>
      <c r="G5" s="100"/>
      <c r="H5" s="100"/>
      <c r="I5" s="100"/>
      <c r="J5" s="100"/>
      <c r="K5" s="100"/>
      <c r="L5" s="100"/>
      <c r="M5" s="100"/>
      <c r="N5" s="100"/>
      <c r="O5" s="100"/>
      <c r="P5" s="100"/>
      <c r="Q5" s="100"/>
      <c r="R5" s="100"/>
      <c r="S5" s="100"/>
      <c r="T5" s="100"/>
      <c r="U5" s="100"/>
      <c r="V5" s="100"/>
      <c r="W5" s="100"/>
      <c r="X5" s="100"/>
      <c r="Y5" s="100"/>
      <c r="Z5" s="100"/>
      <c r="AA5" s="100"/>
      <c r="AB5" s="100"/>
      <c r="AC5" s="100"/>
      <c r="AD5" s="100"/>
      <c r="AE5" s="101"/>
    </row>
    <row r="6" spans="1:31" ht="14.65" thickBot="1" x14ac:dyDescent="0.5">
      <c r="A6" s="61" t="s">
        <v>3</v>
      </c>
      <c r="B6" s="61"/>
      <c r="C6" s="61"/>
      <c r="D6" s="61"/>
      <c r="E6" s="63" t="s">
        <v>151</v>
      </c>
      <c r="F6" s="63"/>
      <c r="G6" s="63"/>
      <c r="H6" s="63"/>
      <c r="I6" s="61" t="s">
        <v>4</v>
      </c>
      <c r="J6" s="61"/>
      <c r="K6" s="61"/>
      <c r="L6" s="61"/>
      <c r="M6" s="61"/>
      <c r="N6" s="61"/>
      <c r="O6" s="61"/>
      <c r="P6" s="61"/>
      <c r="Q6" s="65" t="s">
        <v>5</v>
      </c>
      <c r="R6" s="66"/>
      <c r="S6" s="66"/>
      <c r="T6" s="66"/>
      <c r="U6" s="66"/>
      <c r="V6" s="66"/>
      <c r="W6" s="66"/>
      <c r="X6" s="66"/>
      <c r="Y6" s="66"/>
      <c r="Z6" s="66"/>
      <c r="AA6" s="66"/>
      <c r="AB6" s="66"/>
      <c r="AC6" s="66"/>
      <c r="AD6" s="66"/>
      <c r="AE6" s="67"/>
    </row>
    <row r="7" spans="1:31" ht="15" thickTop="1" thickBot="1" x14ac:dyDescent="0.5">
      <c r="A7" s="62"/>
      <c r="B7" s="62"/>
      <c r="C7" s="62"/>
      <c r="D7" s="62"/>
      <c r="E7" s="64"/>
      <c r="F7" s="64"/>
      <c r="G7" s="64"/>
      <c r="H7" s="64"/>
      <c r="I7" s="62"/>
      <c r="J7" s="62"/>
      <c r="K7" s="62"/>
      <c r="L7" s="62"/>
      <c r="M7" s="62"/>
      <c r="N7" s="62"/>
      <c r="O7" s="62"/>
      <c r="P7" s="62"/>
      <c r="Q7" s="68"/>
      <c r="R7" s="69"/>
      <c r="S7" s="69"/>
      <c r="T7" s="69"/>
      <c r="U7" s="69"/>
      <c r="V7" s="69"/>
      <c r="W7" s="69"/>
      <c r="X7" s="69"/>
      <c r="Y7" s="69"/>
      <c r="Z7" s="69"/>
      <c r="AA7" s="69"/>
      <c r="AB7" s="69"/>
      <c r="AC7" s="69"/>
      <c r="AD7" s="69"/>
      <c r="AE7" s="70"/>
    </row>
    <row r="8" spans="1:31" ht="15" thickTop="1" thickBot="1" x14ac:dyDescent="0.5">
      <c r="A8" s="71" t="s">
        <v>6</v>
      </c>
      <c r="B8" s="72"/>
      <c r="C8" s="72"/>
      <c r="D8" s="73"/>
      <c r="E8" s="64" t="s">
        <v>152</v>
      </c>
      <c r="F8" s="64"/>
      <c r="G8" s="64"/>
      <c r="H8" s="64"/>
      <c r="I8" s="94" t="s">
        <v>155</v>
      </c>
      <c r="J8" s="94"/>
      <c r="K8" s="94"/>
      <c r="L8" s="94"/>
      <c r="M8" s="94"/>
      <c r="N8" s="94"/>
      <c r="O8" s="94"/>
      <c r="P8" s="94"/>
      <c r="Q8" s="74" t="s">
        <v>156</v>
      </c>
      <c r="R8" s="75"/>
      <c r="S8" s="75"/>
      <c r="T8" s="75"/>
      <c r="U8" s="75"/>
      <c r="V8" s="75"/>
      <c r="W8" s="75"/>
      <c r="X8" s="75"/>
      <c r="Y8" s="75"/>
      <c r="Z8" s="75"/>
      <c r="AA8" s="75"/>
      <c r="AB8" s="75"/>
      <c r="AC8" s="75"/>
      <c r="AD8" s="75"/>
      <c r="AE8" s="90"/>
    </row>
    <row r="9" spans="1:31" ht="15" thickTop="1" thickBot="1" x14ac:dyDescent="0.5">
      <c r="A9" s="91"/>
      <c r="B9" s="92"/>
      <c r="C9" s="92"/>
      <c r="D9" s="93"/>
      <c r="E9" s="64"/>
      <c r="F9" s="64"/>
      <c r="G9" s="64"/>
      <c r="H9" s="64"/>
      <c r="I9" s="94"/>
      <c r="J9" s="94"/>
      <c r="K9" s="94"/>
      <c r="L9" s="94"/>
      <c r="M9" s="94"/>
      <c r="N9" s="94"/>
      <c r="O9" s="94"/>
      <c r="P9" s="94"/>
      <c r="Q9" s="74"/>
      <c r="R9" s="75"/>
      <c r="S9" s="75"/>
      <c r="T9" s="75"/>
      <c r="U9" s="75"/>
      <c r="V9" s="75"/>
      <c r="W9" s="75"/>
      <c r="X9" s="75"/>
      <c r="Y9" s="75"/>
      <c r="Z9" s="75"/>
      <c r="AA9" s="75"/>
      <c r="AB9" s="75"/>
      <c r="AC9" s="75"/>
      <c r="AD9" s="75"/>
      <c r="AE9" s="90"/>
    </row>
    <row r="10" spans="1:31" ht="15" thickTop="1" thickBot="1" x14ac:dyDescent="0.5">
      <c r="A10" s="91"/>
      <c r="B10" s="92"/>
      <c r="C10" s="92"/>
      <c r="D10" s="93"/>
      <c r="E10" s="64" t="s">
        <v>154</v>
      </c>
      <c r="F10" s="64"/>
      <c r="G10" s="64"/>
      <c r="H10" s="64"/>
      <c r="I10" s="94"/>
      <c r="J10" s="94"/>
      <c r="K10" s="94"/>
      <c r="L10" s="94"/>
      <c r="M10" s="94"/>
      <c r="N10" s="94"/>
      <c r="O10" s="94"/>
      <c r="P10" s="94"/>
      <c r="Q10" s="74"/>
      <c r="R10" s="75"/>
      <c r="S10" s="75"/>
      <c r="T10" s="75"/>
      <c r="U10" s="75"/>
      <c r="V10" s="75"/>
      <c r="W10" s="75"/>
      <c r="X10" s="75"/>
      <c r="Y10" s="75"/>
      <c r="Z10" s="75"/>
      <c r="AA10" s="75"/>
      <c r="AB10" s="75"/>
      <c r="AC10" s="75"/>
      <c r="AD10" s="75"/>
      <c r="AE10" s="90"/>
    </row>
    <row r="11" spans="1:31" ht="15" thickTop="1" thickBot="1" x14ac:dyDescent="0.5">
      <c r="A11" s="91"/>
      <c r="B11" s="92"/>
      <c r="C11" s="92"/>
      <c r="D11" s="93"/>
      <c r="E11" s="64"/>
      <c r="F11" s="64"/>
      <c r="G11" s="64"/>
      <c r="H11" s="64"/>
      <c r="I11" s="94"/>
      <c r="J11" s="94"/>
      <c r="K11" s="94"/>
      <c r="L11" s="94"/>
      <c r="M11" s="94"/>
      <c r="N11" s="94"/>
      <c r="O11" s="94"/>
      <c r="P11" s="94"/>
      <c r="Q11" s="74"/>
      <c r="R11" s="75"/>
      <c r="S11" s="75"/>
      <c r="T11" s="75"/>
      <c r="U11" s="75"/>
      <c r="V11" s="75"/>
      <c r="W11" s="75"/>
      <c r="X11" s="75"/>
      <c r="Y11" s="75"/>
      <c r="Z11" s="75"/>
      <c r="AA11" s="75"/>
      <c r="AB11" s="75"/>
      <c r="AC11" s="75"/>
      <c r="AD11" s="75"/>
      <c r="AE11" s="90"/>
    </row>
    <row r="12" spans="1:31" ht="15" thickTop="1" thickBot="1" x14ac:dyDescent="0.5">
      <c r="A12" s="91"/>
      <c r="B12" s="92"/>
      <c r="C12" s="92"/>
      <c r="D12" s="93"/>
      <c r="E12" s="64" t="s">
        <v>153</v>
      </c>
      <c r="F12" s="64"/>
      <c r="G12" s="64"/>
      <c r="H12" s="64"/>
      <c r="I12" s="94"/>
      <c r="J12" s="94"/>
      <c r="K12" s="94"/>
      <c r="L12" s="94"/>
      <c r="M12" s="94"/>
      <c r="N12" s="94"/>
      <c r="O12" s="94"/>
      <c r="P12" s="94"/>
      <c r="Q12" s="74"/>
      <c r="R12" s="75"/>
      <c r="S12" s="75"/>
      <c r="T12" s="75"/>
      <c r="U12" s="75"/>
      <c r="V12" s="75"/>
      <c r="W12" s="75"/>
      <c r="X12" s="75"/>
      <c r="Y12" s="75"/>
      <c r="Z12" s="75"/>
      <c r="AA12" s="75"/>
      <c r="AB12" s="75"/>
      <c r="AC12" s="75"/>
      <c r="AD12" s="75"/>
      <c r="AE12" s="90"/>
    </row>
    <row r="13" spans="1:31" ht="15" thickTop="1" thickBot="1" x14ac:dyDescent="0.5">
      <c r="A13" s="65"/>
      <c r="B13" s="66"/>
      <c r="C13" s="66"/>
      <c r="D13" s="67"/>
      <c r="E13" s="64"/>
      <c r="F13" s="64"/>
      <c r="G13" s="64"/>
      <c r="H13" s="64"/>
      <c r="I13" s="94"/>
      <c r="J13" s="94"/>
      <c r="K13" s="94"/>
      <c r="L13" s="94"/>
      <c r="M13" s="94"/>
      <c r="N13" s="94"/>
      <c r="O13" s="94"/>
      <c r="P13" s="94"/>
      <c r="Q13" s="74"/>
      <c r="R13" s="75"/>
      <c r="S13" s="75"/>
      <c r="T13" s="75"/>
      <c r="U13" s="75"/>
      <c r="V13" s="75"/>
      <c r="W13" s="75"/>
      <c r="X13" s="75"/>
      <c r="Y13" s="75"/>
      <c r="Z13" s="75"/>
      <c r="AA13" s="75"/>
      <c r="AB13" s="75"/>
      <c r="AC13" s="75"/>
      <c r="AD13" s="75"/>
      <c r="AE13" s="90"/>
    </row>
    <row r="14" spans="1:31" ht="15" thickTop="1" thickBot="1" x14ac:dyDescent="0.5">
      <c r="A14" s="68" t="s">
        <v>7</v>
      </c>
      <c r="B14" s="69"/>
      <c r="C14" s="69"/>
      <c r="D14" s="69"/>
      <c r="E14" s="69"/>
      <c r="F14" s="69"/>
      <c r="G14" s="69"/>
      <c r="H14" s="69"/>
      <c r="I14" s="69"/>
      <c r="J14" s="69"/>
      <c r="K14" s="69"/>
      <c r="L14" s="69"/>
      <c r="M14" s="69"/>
      <c r="N14" s="69"/>
      <c r="O14" s="69"/>
      <c r="P14" s="70"/>
      <c r="Q14" s="74"/>
      <c r="R14" s="75"/>
      <c r="S14" s="75"/>
      <c r="T14" s="75"/>
      <c r="U14" s="75"/>
      <c r="V14" s="75"/>
      <c r="W14" s="75"/>
      <c r="X14" s="75"/>
      <c r="Y14" s="75"/>
      <c r="Z14" s="75"/>
      <c r="AA14" s="75"/>
      <c r="AB14" s="75"/>
      <c r="AC14" s="75"/>
      <c r="AD14" s="75"/>
      <c r="AE14" s="90"/>
    </row>
    <row r="15" spans="1:31" ht="15" thickTop="1" thickBot="1" x14ac:dyDescent="0.5">
      <c r="A15" s="68"/>
      <c r="B15" s="69"/>
      <c r="C15" s="69"/>
      <c r="D15" s="69"/>
      <c r="E15" s="69"/>
      <c r="F15" s="69"/>
      <c r="G15" s="69"/>
      <c r="H15" s="69"/>
      <c r="I15" s="69"/>
      <c r="J15" s="69"/>
      <c r="K15" s="69"/>
      <c r="L15" s="69"/>
      <c r="M15" s="69"/>
      <c r="N15" s="69"/>
      <c r="O15" s="69"/>
      <c r="P15" s="70"/>
      <c r="Q15" s="74"/>
      <c r="R15" s="75"/>
      <c r="S15" s="75"/>
      <c r="T15" s="75"/>
      <c r="U15" s="75"/>
      <c r="V15" s="75"/>
      <c r="W15" s="75"/>
      <c r="X15" s="75"/>
      <c r="Y15" s="75"/>
      <c r="Z15" s="75"/>
      <c r="AA15" s="75"/>
      <c r="AB15" s="75"/>
      <c r="AC15" s="75"/>
      <c r="AD15" s="75"/>
      <c r="AE15" s="90"/>
    </row>
    <row r="16" spans="1:31" ht="15" thickTop="1" thickBot="1" x14ac:dyDescent="0.5">
      <c r="A16" s="74" t="s">
        <v>158</v>
      </c>
      <c r="B16" s="75"/>
      <c r="C16" s="75"/>
      <c r="D16" s="75"/>
      <c r="E16" s="75"/>
      <c r="F16" s="75"/>
      <c r="G16" s="75"/>
      <c r="H16" s="75"/>
      <c r="I16" s="75"/>
      <c r="J16" s="75"/>
      <c r="K16" s="75"/>
      <c r="L16" s="75"/>
      <c r="M16" s="75"/>
      <c r="N16" s="75"/>
      <c r="O16" s="75"/>
      <c r="P16" s="90"/>
      <c r="Q16" s="74"/>
      <c r="R16" s="75"/>
      <c r="S16" s="75"/>
      <c r="T16" s="75"/>
      <c r="U16" s="75"/>
      <c r="V16" s="75"/>
      <c r="W16" s="75"/>
      <c r="X16" s="75"/>
      <c r="Y16" s="75"/>
      <c r="Z16" s="75"/>
      <c r="AA16" s="75"/>
      <c r="AB16" s="75"/>
      <c r="AC16" s="75"/>
      <c r="AD16" s="75"/>
      <c r="AE16" s="90"/>
    </row>
    <row r="17" spans="1:31" ht="15" thickTop="1" thickBot="1" x14ac:dyDescent="0.5">
      <c r="A17" s="74"/>
      <c r="B17" s="75"/>
      <c r="C17" s="75"/>
      <c r="D17" s="75"/>
      <c r="E17" s="75"/>
      <c r="F17" s="75"/>
      <c r="G17" s="75"/>
      <c r="H17" s="75"/>
      <c r="I17" s="75"/>
      <c r="J17" s="75"/>
      <c r="K17" s="75"/>
      <c r="L17" s="75"/>
      <c r="M17" s="75"/>
      <c r="N17" s="75"/>
      <c r="O17" s="75"/>
      <c r="P17" s="90"/>
      <c r="Q17" s="74"/>
      <c r="R17" s="75"/>
      <c r="S17" s="75"/>
      <c r="T17" s="75"/>
      <c r="U17" s="75"/>
      <c r="V17" s="75"/>
      <c r="W17" s="75"/>
      <c r="X17" s="75"/>
      <c r="Y17" s="75"/>
      <c r="Z17" s="75"/>
      <c r="AA17" s="75"/>
      <c r="AB17" s="75"/>
      <c r="AC17" s="75"/>
      <c r="AD17" s="75"/>
      <c r="AE17" s="90"/>
    </row>
    <row r="18" spans="1:31" ht="15" thickTop="1" thickBot="1" x14ac:dyDescent="0.5">
      <c r="A18" s="74"/>
      <c r="B18" s="75"/>
      <c r="C18" s="75"/>
      <c r="D18" s="75"/>
      <c r="E18" s="75"/>
      <c r="F18" s="75"/>
      <c r="G18" s="75"/>
      <c r="H18" s="75"/>
      <c r="I18" s="75"/>
      <c r="J18" s="75"/>
      <c r="K18" s="75"/>
      <c r="L18" s="75"/>
      <c r="M18" s="75"/>
      <c r="N18" s="75"/>
      <c r="O18" s="75"/>
      <c r="P18" s="90"/>
      <c r="Q18" s="74"/>
      <c r="R18" s="75"/>
      <c r="S18" s="75"/>
      <c r="T18" s="75"/>
      <c r="U18" s="75"/>
      <c r="V18" s="75"/>
      <c r="W18" s="75"/>
      <c r="X18" s="75"/>
      <c r="Y18" s="75"/>
      <c r="Z18" s="75"/>
      <c r="AA18" s="75"/>
      <c r="AB18" s="75"/>
      <c r="AC18" s="75"/>
      <c r="AD18" s="75"/>
      <c r="AE18" s="90"/>
    </row>
    <row r="19" spans="1:31" ht="15" thickTop="1" thickBot="1" x14ac:dyDescent="0.5">
      <c r="A19" s="74"/>
      <c r="B19" s="75"/>
      <c r="C19" s="75"/>
      <c r="D19" s="75"/>
      <c r="E19" s="75"/>
      <c r="F19" s="75"/>
      <c r="G19" s="75"/>
      <c r="H19" s="75"/>
      <c r="I19" s="75"/>
      <c r="J19" s="75"/>
      <c r="K19" s="75"/>
      <c r="L19" s="75"/>
      <c r="M19" s="75"/>
      <c r="N19" s="75"/>
      <c r="O19" s="75"/>
      <c r="P19" s="90"/>
      <c r="Q19" s="74"/>
      <c r="R19" s="75"/>
      <c r="S19" s="75"/>
      <c r="T19" s="75"/>
      <c r="U19" s="75"/>
      <c r="V19" s="75"/>
      <c r="W19" s="75"/>
      <c r="X19" s="75"/>
      <c r="Y19" s="75"/>
      <c r="Z19" s="75"/>
      <c r="AA19" s="75"/>
      <c r="AB19" s="75"/>
      <c r="AC19" s="75"/>
      <c r="AD19" s="75"/>
      <c r="AE19" s="90"/>
    </row>
    <row r="20" spans="1:31" ht="15" thickTop="1" thickBot="1" x14ac:dyDescent="0.5">
      <c r="A20" s="74"/>
      <c r="B20" s="75"/>
      <c r="C20" s="75"/>
      <c r="D20" s="75"/>
      <c r="E20" s="75"/>
      <c r="F20" s="75"/>
      <c r="G20" s="75"/>
      <c r="H20" s="75"/>
      <c r="I20" s="75"/>
      <c r="J20" s="75"/>
      <c r="K20" s="75"/>
      <c r="L20" s="75"/>
      <c r="M20" s="75"/>
      <c r="N20" s="75"/>
      <c r="O20" s="75"/>
      <c r="P20" s="90"/>
      <c r="Q20" s="74"/>
      <c r="R20" s="75"/>
      <c r="S20" s="75"/>
      <c r="T20" s="75"/>
      <c r="U20" s="75"/>
      <c r="V20" s="75"/>
      <c r="W20" s="75"/>
      <c r="X20" s="75"/>
      <c r="Y20" s="75"/>
      <c r="Z20" s="75"/>
      <c r="AA20" s="75"/>
      <c r="AB20" s="75"/>
      <c r="AC20" s="75"/>
      <c r="AD20" s="75"/>
      <c r="AE20" s="90"/>
    </row>
    <row r="21" spans="1:31" ht="15" thickTop="1" thickBot="1" x14ac:dyDescent="0.5">
      <c r="A21" s="74"/>
      <c r="B21" s="75"/>
      <c r="C21" s="75"/>
      <c r="D21" s="75"/>
      <c r="E21" s="75"/>
      <c r="F21" s="75"/>
      <c r="G21" s="75"/>
      <c r="H21" s="75"/>
      <c r="I21" s="75"/>
      <c r="J21" s="75"/>
      <c r="K21" s="75"/>
      <c r="L21" s="75"/>
      <c r="M21" s="75"/>
      <c r="N21" s="75"/>
      <c r="O21" s="75"/>
      <c r="P21" s="90"/>
      <c r="Q21" s="74"/>
      <c r="R21" s="75"/>
      <c r="S21" s="75"/>
      <c r="T21" s="75"/>
      <c r="U21" s="75"/>
      <c r="V21" s="75"/>
      <c r="W21" s="75"/>
      <c r="X21" s="75"/>
      <c r="Y21" s="75"/>
      <c r="Z21" s="75"/>
      <c r="AA21" s="75"/>
      <c r="AB21" s="75"/>
      <c r="AC21" s="75"/>
      <c r="AD21" s="75"/>
      <c r="AE21" s="90"/>
    </row>
    <row r="22" spans="1:31" ht="15" thickTop="1" thickBot="1" x14ac:dyDescent="0.5">
      <c r="A22" s="74"/>
      <c r="B22" s="75"/>
      <c r="C22" s="75"/>
      <c r="D22" s="75"/>
      <c r="E22" s="75"/>
      <c r="F22" s="75"/>
      <c r="G22" s="75"/>
      <c r="H22" s="75"/>
      <c r="I22" s="75"/>
      <c r="J22" s="75"/>
      <c r="K22" s="75"/>
      <c r="L22" s="75"/>
      <c r="M22" s="75"/>
      <c r="N22" s="75"/>
      <c r="O22" s="75"/>
      <c r="P22" s="90"/>
      <c r="Q22" s="74"/>
      <c r="R22" s="75"/>
      <c r="S22" s="75"/>
      <c r="T22" s="75"/>
      <c r="U22" s="75"/>
      <c r="V22" s="75"/>
      <c r="W22" s="75"/>
      <c r="X22" s="75"/>
      <c r="Y22" s="75"/>
      <c r="Z22" s="75"/>
      <c r="AA22" s="75"/>
      <c r="AB22" s="75"/>
      <c r="AC22" s="75"/>
      <c r="AD22" s="75"/>
      <c r="AE22" s="90"/>
    </row>
    <row r="23" spans="1:31" ht="15" thickTop="1" thickBot="1" x14ac:dyDescent="0.5">
      <c r="A23" s="74"/>
      <c r="B23" s="75"/>
      <c r="C23" s="75"/>
      <c r="D23" s="75"/>
      <c r="E23" s="75"/>
      <c r="F23" s="75"/>
      <c r="G23" s="75"/>
      <c r="H23" s="75"/>
      <c r="I23" s="75"/>
      <c r="J23" s="75"/>
      <c r="K23" s="75"/>
      <c r="L23" s="75"/>
      <c r="M23" s="75"/>
      <c r="N23" s="75"/>
      <c r="O23" s="75"/>
      <c r="P23" s="90"/>
      <c r="Q23" s="74"/>
      <c r="R23" s="75"/>
      <c r="S23" s="75"/>
      <c r="T23" s="75"/>
      <c r="U23" s="75"/>
      <c r="V23" s="75"/>
      <c r="W23" s="75"/>
      <c r="X23" s="75"/>
      <c r="Y23" s="75"/>
      <c r="Z23" s="75"/>
      <c r="AA23" s="75"/>
      <c r="AB23" s="75"/>
      <c r="AC23" s="75"/>
      <c r="AD23" s="75"/>
      <c r="AE23" s="90"/>
    </row>
    <row r="24" spans="1:31" ht="15" thickTop="1" thickBot="1" x14ac:dyDescent="0.5">
      <c r="A24" s="74"/>
      <c r="B24" s="75"/>
      <c r="C24" s="75"/>
      <c r="D24" s="75"/>
      <c r="E24" s="75"/>
      <c r="F24" s="75"/>
      <c r="G24" s="75"/>
      <c r="H24" s="75"/>
      <c r="I24" s="75"/>
      <c r="J24" s="75"/>
      <c r="K24" s="75"/>
      <c r="L24" s="75"/>
      <c r="M24" s="75"/>
      <c r="N24" s="75"/>
      <c r="O24" s="75"/>
      <c r="P24" s="90"/>
      <c r="Q24" s="74"/>
      <c r="R24" s="75"/>
      <c r="S24" s="75"/>
      <c r="T24" s="75"/>
      <c r="U24" s="75"/>
      <c r="V24" s="75"/>
      <c r="W24" s="75"/>
      <c r="X24" s="75"/>
      <c r="Y24" s="75"/>
      <c r="Z24" s="75"/>
      <c r="AA24" s="75"/>
      <c r="AB24" s="75"/>
      <c r="AC24" s="75"/>
      <c r="AD24" s="75"/>
      <c r="AE24" s="90"/>
    </row>
    <row r="25" spans="1:31" ht="15" thickTop="1" thickBot="1" x14ac:dyDescent="0.5">
      <c r="A25" s="74"/>
      <c r="B25" s="75"/>
      <c r="C25" s="75"/>
      <c r="D25" s="75"/>
      <c r="E25" s="75"/>
      <c r="F25" s="75"/>
      <c r="G25" s="75"/>
      <c r="H25" s="75"/>
      <c r="I25" s="75"/>
      <c r="J25" s="75"/>
      <c r="K25" s="75"/>
      <c r="L25" s="75"/>
      <c r="M25" s="75"/>
      <c r="N25" s="75"/>
      <c r="O25" s="75"/>
      <c r="P25" s="90"/>
      <c r="Q25" s="74"/>
      <c r="R25" s="75"/>
      <c r="S25" s="75"/>
      <c r="T25" s="75"/>
      <c r="U25" s="75"/>
      <c r="V25" s="75"/>
      <c r="W25" s="75"/>
      <c r="X25" s="75"/>
      <c r="Y25" s="75"/>
      <c r="Z25" s="75"/>
      <c r="AA25" s="75"/>
      <c r="AB25" s="75"/>
      <c r="AC25" s="75"/>
      <c r="AD25" s="75"/>
      <c r="AE25" s="90"/>
    </row>
    <row r="26" spans="1:31" ht="15" thickTop="1" thickBot="1" x14ac:dyDescent="0.5">
      <c r="A26" s="68" t="s">
        <v>8</v>
      </c>
      <c r="B26" s="69"/>
      <c r="C26" s="69"/>
      <c r="D26" s="69"/>
      <c r="E26" s="69"/>
      <c r="F26" s="69"/>
      <c r="G26" s="69"/>
      <c r="H26" s="69"/>
      <c r="I26" s="69"/>
      <c r="J26" s="69"/>
      <c r="K26" s="69"/>
      <c r="L26" s="69"/>
      <c r="M26" s="69"/>
      <c r="N26" s="69"/>
      <c r="O26" s="69"/>
      <c r="P26" s="70"/>
      <c r="Q26" s="74"/>
      <c r="R26" s="75"/>
      <c r="S26" s="75"/>
      <c r="T26" s="75"/>
      <c r="U26" s="75"/>
      <c r="V26" s="75"/>
      <c r="W26" s="75"/>
      <c r="X26" s="75"/>
      <c r="Y26" s="75"/>
      <c r="Z26" s="75"/>
      <c r="AA26" s="75"/>
      <c r="AB26" s="75"/>
      <c r="AC26" s="75"/>
      <c r="AD26" s="75"/>
      <c r="AE26" s="90"/>
    </row>
    <row r="27" spans="1:31" ht="15" thickTop="1" thickBot="1" x14ac:dyDescent="0.5">
      <c r="A27" s="68"/>
      <c r="B27" s="69"/>
      <c r="C27" s="69"/>
      <c r="D27" s="69"/>
      <c r="E27" s="69"/>
      <c r="F27" s="69"/>
      <c r="G27" s="69"/>
      <c r="H27" s="69"/>
      <c r="I27" s="69"/>
      <c r="J27" s="69"/>
      <c r="K27" s="69"/>
      <c r="L27" s="69"/>
      <c r="M27" s="69"/>
      <c r="N27" s="69"/>
      <c r="O27" s="69"/>
      <c r="P27" s="70"/>
      <c r="Q27" s="74"/>
      <c r="R27" s="75"/>
      <c r="S27" s="75"/>
      <c r="T27" s="75"/>
      <c r="U27" s="75"/>
      <c r="V27" s="75"/>
      <c r="W27" s="75"/>
      <c r="X27" s="75"/>
      <c r="Y27" s="75"/>
      <c r="Z27" s="75"/>
      <c r="AA27" s="75"/>
      <c r="AB27" s="75"/>
      <c r="AC27" s="75"/>
      <c r="AD27" s="75"/>
      <c r="AE27" s="90"/>
    </row>
    <row r="28" spans="1:31" ht="15" thickTop="1" thickBot="1" x14ac:dyDescent="0.5">
      <c r="A28" s="74" t="s">
        <v>157</v>
      </c>
      <c r="B28" s="75"/>
      <c r="C28" s="75"/>
      <c r="D28" s="75"/>
      <c r="E28" s="75"/>
      <c r="F28" s="75"/>
      <c r="G28" s="75"/>
      <c r="H28" s="75"/>
      <c r="I28" s="75"/>
      <c r="J28" s="75"/>
      <c r="K28" s="75"/>
      <c r="L28" s="75"/>
      <c r="M28" s="75"/>
      <c r="N28" s="75"/>
      <c r="O28" s="75"/>
      <c r="P28" s="90"/>
      <c r="Q28" s="74"/>
      <c r="R28" s="75"/>
      <c r="S28" s="75"/>
      <c r="T28" s="75"/>
      <c r="U28" s="75"/>
      <c r="V28" s="75"/>
      <c r="W28" s="75"/>
      <c r="X28" s="75"/>
      <c r="Y28" s="75"/>
      <c r="Z28" s="75"/>
      <c r="AA28" s="75"/>
      <c r="AB28" s="75"/>
      <c r="AC28" s="75"/>
      <c r="AD28" s="75"/>
      <c r="AE28" s="90"/>
    </row>
    <row r="29" spans="1:31" ht="15" thickTop="1" thickBot="1" x14ac:dyDescent="0.5">
      <c r="A29" s="74"/>
      <c r="B29" s="75"/>
      <c r="C29" s="75"/>
      <c r="D29" s="75"/>
      <c r="E29" s="75"/>
      <c r="F29" s="75"/>
      <c r="G29" s="75"/>
      <c r="H29" s="75"/>
      <c r="I29" s="75"/>
      <c r="J29" s="75"/>
      <c r="K29" s="75"/>
      <c r="L29" s="75"/>
      <c r="M29" s="75"/>
      <c r="N29" s="75"/>
      <c r="O29" s="75"/>
      <c r="P29" s="90"/>
      <c r="Q29" s="74"/>
      <c r="R29" s="75"/>
      <c r="S29" s="75"/>
      <c r="T29" s="75"/>
      <c r="U29" s="75"/>
      <c r="V29" s="75"/>
      <c r="W29" s="75"/>
      <c r="X29" s="75"/>
      <c r="Y29" s="75"/>
      <c r="Z29" s="75"/>
      <c r="AA29" s="75"/>
      <c r="AB29" s="75"/>
      <c r="AC29" s="75"/>
      <c r="AD29" s="75"/>
      <c r="AE29" s="90"/>
    </row>
    <row r="30" spans="1:31" ht="15" thickTop="1" thickBot="1" x14ac:dyDescent="0.5">
      <c r="A30" s="74"/>
      <c r="B30" s="75"/>
      <c r="C30" s="75"/>
      <c r="D30" s="75"/>
      <c r="E30" s="75"/>
      <c r="F30" s="75"/>
      <c r="G30" s="75"/>
      <c r="H30" s="75"/>
      <c r="I30" s="75"/>
      <c r="J30" s="75"/>
      <c r="K30" s="75"/>
      <c r="L30" s="75"/>
      <c r="M30" s="75"/>
      <c r="N30" s="75"/>
      <c r="O30" s="75"/>
      <c r="P30" s="90"/>
      <c r="Q30" s="74"/>
      <c r="R30" s="75"/>
      <c r="S30" s="75"/>
      <c r="T30" s="75"/>
      <c r="U30" s="75"/>
      <c r="V30" s="75"/>
      <c r="W30" s="75"/>
      <c r="X30" s="75"/>
      <c r="Y30" s="75"/>
      <c r="Z30" s="75"/>
      <c r="AA30" s="75"/>
      <c r="AB30" s="75"/>
      <c r="AC30" s="75"/>
      <c r="AD30" s="75"/>
      <c r="AE30" s="90"/>
    </row>
    <row r="31" spans="1:31" ht="15" thickTop="1" thickBot="1" x14ac:dyDescent="0.5">
      <c r="A31" s="74"/>
      <c r="B31" s="75"/>
      <c r="C31" s="75"/>
      <c r="D31" s="75"/>
      <c r="E31" s="75"/>
      <c r="F31" s="75"/>
      <c r="G31" s="75"/>
      <c r="H31" s="75"/>
      <c r="I31" s="75"/>
      <c r="J31" s="75"/>
      <c r="K31" s="75"/>
      <c r="L31" s="75"/>
      <c r="M31" s="75"/>
      <c r="N31" s="75"/>
      <c r="O31" s="75"/>
      <c r="P31" s="90"/>
      <c r="Q31" s="74"/>
      <c r="R31" s="75"/>
      <c r="S31" s="75"/>
      <c r="T31" s="75"/>
      <c r="U31" s="75"/>
      <c r="V31" s="75"/>
      <c r="W31" s="75"/>
      <c r="X31" s="75"/>
      <c r="Y31" s="75"/>
      <c r="Z31" s="75"/>
      <c r="AA31" s="75"/>
      <c r="AB31" s="75"/>
      <c r="AC31" s="75"/>
      <c r="AD31" s="75"/>
      <c r="AE31" s="90"/>
    </row>
    <row r="32" spans="1:31" ht="15" thickTop="1" thickBot="1" x14ac:dyDescent="0.5">
      <c r="A32" s="74"/>
      <c r="B32" s="75"/>
      <c r="C32" s="75"/>
      <c r="D32" s="75"/>
      <c r="E32" s="75"/>
      <c r="F32" s="75"/>
      <c r="G32" s="75"/>
      <c r="H32" s="75"/>
      <c r="I32" s="75"/>
      <c r="J32" s="75"/>
      <c r="K32" s="75"/>
      <c r="L32" s="75"/>
      <c r="M32" s="75"/>
      <c r="N32" s="75"/>
      <c r="O32" s="75"/>
      <c r="P32" s="90"/>
      <c r="Q32" s="74"/>
      <c r="R32" s="75"/>
      <c r="S32" s="75"/>
      <c r="T32" s="75"/>
      <c r="U32" s="75"/>
      <c r="V32" s="75"/>
      <c r="W32" s="75"/>
      <c r="X32" s="75"/>
      <c r="Y32" s="75"/>
      <c r="Z32" s="75"/>
      <c r="AA32" s="75"/>
      <c r="AB32" s="75"/>
      <c r="AC32" s="75"/>
      <c r="AD32" s="75"/>
      <c r="AE32" s="90"/>
    </row>
    <row r="33" spans="1:31" ht="15" thickTop="1" thickBot="1" x14ac:dyDescent="0.5">
      <c r="A33" s="74"/>
      <c r="B33" s="75"/>
      <c r="C33" s="75"/>
      <c r="D33" s="75"/>
      <c r="E33" s="75"/>
      <c r="F33" s="75"/>
      <c r="G33" s="75"/>
      <c r="H33" s="75"/>
      <c r="I33" s="75"/>
      <c r="J33" s="75"/>
      <c r="K33" s="75"/>
      <c r="L33" s="75"/>
      <c r="M33" s="75"/>
      <c r="N33" s="75"/>
      <c r="O33" s="75"/>
      <c r="P33" s="90"/>
      <c r="Q33" s="74"/>
      <c r="R33" s="75"/>
      <c r="S33" s="75"/>
      <c r="T33" s="75"/>
      <c r="U33" s="75"/>
      <c r="V33" s="75"/>
      <c r="W33" s="75"/>
      <c r="X33" s="75"/>
      <c r="Y33" s="75"/>
      <c r="Z33" s="75"/>
      <c r="AA33" s="75"/>
      <c r="AB33" s="75"/>
      <c r="AC33" s="75"/>
      <c r="AD33" s="75"/>
      <c r="AE33" s="90"/>
    </row>
    <row r="34" spans="1:31" ht="15" thickTop="1" thickBot="1" x14ac:dyDescent="0.5">
      <c r="A34" s="74"/>
      <c r="B34" s="75"/>
      <c r="C34" s="75"/>
      <c r="D34" s="75"/>
      <c r="E34" s="75"/>
      <c r="F34" s="75"/>
      <c r="G34" s="75"/>
      <c r="H34" s="75"/>
      <c r="I34" s="75"/>
      <c r="J34" s="75"/>
      <c r="K34" s="75"/>
      <c r="L34" s="75"/>
      <c r="M34" s="75"/>
      <c r="N34" s="75"/>
      <c r="O34" s="75"/>
      <c r="P34" s="90"/>
      <c r="Q34" s="74"/>
      <c r="R34" s="75"/>
      <c r="S34" s="75"/>
      <c r="T34" s="75"/>
      <c r="U34" s="75"/>
      <c r="V34" s="75"/>
      <c r="W34" s="75"/>
      <c r="X34" s="75"/>
      <c r="Y34" s="75"/>
      <c r="Z34" s="75"/>
      <c r="AA34" s="75"/>
      <c r="AB34" s="75"/>
      <c r="AC34" s="75"/>
      <c r="AD34" s="75"/>
      <c r="AE34" s="90"/>
    </row>
    <row r="35" spans="1:31" ht="15" thickTop="1" thickBot="1" x14ac:dyDescent="0.5">
      <c r="A35" s="68" t="s">
        <v>9</v>
      </c>
      <c r="B35" s="69"/>
      <c r="C35" s="69"/>
      <c r="D35" s="69"/>
      <c r="E35" s="69"/>
      <c r="F35" s="69"/>
      <c r="G35" s="69"/>
      <c r="H35" s="69"/>
      <c r="I35" s="69"/>
      <c r="J35" s="69"/>
      <c r="K35" s="69"/>
      <c r="L35" s="69"/>
      <c r="M35" s="69"/>
      <c r="N35" s="69"/>
      <c r="O35" s="69"/>
      <c r="P35" s="70"/>
      <c r="Q35" s="68" t="s">
        <v>10</v>
      </c>
      <c r="R35" s="69"/>
      <c r="S35" s="69"/>
      <c r="T35" s="69"/>
      <c r="U35" s="69"/>
      <c r="V35" s="69"/>
      <c r="W35" s="69"/>
      <c r="X35" s="69"/>
      <c r="Y35" s="69"/>
      <c r="Z35" s="69"/>
      <c r="AA35" s="69"/>
      <c r="AB35" s="69"/>
      <c r="AC35" s="69"/>
      <c r="AD35" s="69"/>
      <c r="AE35" s="70"/>
    </row>
    <row r="36" spans="1:31" ht="15" thickTop="1" thickBot="1" x14ac:dyDescent="0.5">
      <c r="A36" s="68"/>
      <c r="B36" s="69"/>
      <c r="C36" s="69"/>
      <c r="D36" s="69"/>
      <c r="E36" s="69"/>
      <c r="F36" s="69"/>
      <c r="G36" s="69"/>
      <c r="H36" s="69"/>
      <c r="I36" s="69"/>
      <c r="J36" s="69"/>
      <c r="K36" s="69"/>
      <c r="L36" s="69"/>
      <c r="M36" s="69"/>
      <c r="N36" s="69"/>
      <c r="O36" s="69"/>
      <c r="P36" s="70"/>
      <c r="Q36" s="71"/>
      <c r="R36" s="72"/>
      <c r="S36" s="72"/>
      <c r="T36" s="72"/>
      <c r="U36" s="72"/>
      <c r="V36" s="72"/>
      <c r="W36" s="72"/>
      <c r="X36" s="72"/>
      <c r="Y36" s="72"/>
      <c r="Z36" s="72"/>
      <c r="AA36" s="72"/>
      <c r="AB36" s="72"/>
      <c r="AC36" s="72"/>
      <c r="AD36" s="72"/>
      <c r="AE36" s="73"/>
    </row>
    <row r="37" spans="1:31" ht="15" thickTop="1" thickBot="1" x14ac:dyDescent="0.5">
      <c r="A37" s="74" t="s">
        <v>159</v>
      </c>
      <c r="B37" s="75"/>
      <c r="C37" s="75"/>
      <c r="D37" s="75"/>
      <c r="E37" s="75"/>
      <c r="F37" s="75"/>
      <c r="G37" s="75"/>
      <c r="H37" s="75"/>
      <c r="I37" s="75"/>
      <c r="J37" s="75"/>
      <c r="K37" s="75"/>
      <c r="L37" s="75"/>
      <c r="M37" s="75"/>
      <c r="N37" s="75"/>
      <c r="O37" s="75"/>
      <c r="P37" s="75"/>
      <c r="Q37" s="78" t="s">
        <v>160</v>
      </c>
      <c r="R37" s="79"/>
      <c r="S37" s="79"/>
      <c r="T37" s="79"/>
      <c r="U37" s="79"/>
      <c r="V37" s="79"/>
      <c r="W37" s="79"/>
      <c r="X37" s="79"/>
      <c r="Y37" s="79"/>
      <c r="Z37" s="79"/>
      <c r="AA37" s="79"/>
      <c r="AB37" s="79"/>
      <c r="AC37" s="79"/>
      <c r="AD37" s="79"/>
      <c r="AE37" s="80"/>
    </row>
    <row r="38" spans="1:31" ht="15" thickTop="1" thickBot="1" x14ac:dyDescent="0.5">
      <c r="A38" s="74"/>
      <c r="B38" s="75"/>
      <c r="C38" s="75"/>
      <c r="D38" s="75"/>
      <c r="E38" s="75"/>
      <c r="F38" s="75"/>
      <c r="G38" s="75"/>
      <c r="H38" s="75"/>
      <c r="I38" s="75"/>
      <c r="J38" s="75"/>
      <c r="K38" s="75"/>
      <c r="L38" s="75"/>
      <c r="M38" s="75"/>
      <c r="N38" s="75"/>
      <c r="O38" s="75"/>
      <c r="P38" s="75"/>
      <c r="Q38" s="81"/>
      <c r="R38" s="82"/>
      <c r="S38" s="82"/>
      <c r="T38" s="82"/>
      <c r="U38" s="82"/>
      <c r="V38" s="82"/>
      <c r="W38" s="82"/>
      <c r="X38" s="82"/>
      <c r="Y38" s="82"/>
      <c r="Z38" s="82"/>
      <c r="AA38" s="82"/>
      <c r="AB38" s="82"/>
      <c r="AC38" s="82"/>
      <c r="AD38" s="82"/>
      <c r="AE38" s="83"/>
    </row>
    <row r="39" spans="1:31" ht="15" thickTop="1" thickBot="1" x14ac:dyDescent="0.5">
      <c r="A39" s="74"/>
      <c r="B39" s="75"/>
      <c r="C39" s="75"/>
      <c r="D39" s="75"/>
      <c r="E39" s="75"/>
      <c r="F39" s="75"/>
      <c r="G39" s="75"/>
      <c r="H39" s="75"/>
      <c r="I39" s="75"/>
      <c r="J39" s="75"/>
      <c r="K39" s="75"/>
      <c r="L39" s="75"/>
      <c r="M39" s="75"/>
      <c r="N39" s="75"/>
      <c r="O39" s="75"/>
      <c r="P39" s="75"/>
      <c r="Q39" s="81"/>
      <c r="R39" s="82"/>
      <c r="S39" s="82"/>
      <c r="T39" s="82"/>
      <c r="U39" s="82"/>
      <c r="V39" s="82"/>
      <c r="W39" s="82"/>
      <c r="X39" s="82"/>
      <c r="Y39" s="82"/>
      <c r="Z39" s="82"/>
      <c r="AA39" s="82"/>
      <c r="AB39" s="82"/>
      <c r="AC39" s="82"/>
      <c r="AD39" s="82"/>
      <c r="AE39" s="83"/>
    </row>
    <row r="40" spans="1:31" ht="15" thickTop="1" thickBot="1" x14ac:dyDescent="0.5">
      <c r="A40" s="74"/>
      <c r="B40" s="75"/>
      <c r="C40" s="75"/>
      <c r="D40" s="75"/>
      <c r="E40" s="75"/>
      <c r="F40" s="75"/>
      <c r="G40" s="75"/>
      <c r="H40" s="75"/>
      <c r="I40" s="75"/>
      <c r="J40" s="75"/>
      <c r="K40" s="75"/>
      <c r="L40" s="75"/>
      <c r="M40" s="75"/>
      <c r="N40" s="75"/>
      <c r="O40" s="75"/>
      <c r="P40" s="75"/>
      <c r="Q40" s="81"/>
      <c r="R40" s="82"/>
      <c r="S40" s="82"/>
      <c r="T40" s="82"/>
      <c r="U40" s="82"/>
      <c r="V40" s="82"/>
      <c r="W40" s="82"/>
      <c r="X40" s="82"/>
      <c r="Y40" s="82"/>
      <c r="Z40" s="82"/>
      <c r="AA40" s="82"/>
      <c r="AB40" s="82"/>
      <c r="AC40" s="82"/>
      <c r="AD40" s="82"/>
      <c r="AE40" s="83"/>
    </row>
    <row r="41" spans="1:31" ht="15" thickTop="1" thickBot="1" x14ac:dyDescent="0.5">
      <c r="A41" s="74"/>
      <c r="B41" s="75"/>
      <c r="C41" s="75"/>
      <c r="D41" s="75"/>
      <c r="E41" s="75"/>
      <c r="F41" s="75"/>
      <c r="G41" s="75"/>
      <c r="H41" s="75"/>
      <c r="I41" s="75"/>
      <c r="J41" s="75"/>
      <c r="K41" s="75"/>
      <c r="L41" s="75"/>
      <c r="M41" s="75"/>
      <c r="N41" s="75"/>
      <c r="O41" s="75"/>
      <c r="P41" s="75"/>
      <c r="Q41" s="81"/>
      <c r="R41" s="82"/>
      <c r="S41" s="82"/>
      <c r="T41" s="82"/>
      <c r="U41" s="82"/>
      <c r="V41" s="82"/>
      <c r="W41" s="82"/>
      <c r="X41" s="82"/>
      <c r="Y41" s="82"/>
      <c r="Z41" s="82"/>
      <c r="AA41" s="82"/>
      <c r="AB41" s="82"/>
      <c r="AC41" s="82"/>
      <c r="AD41" s="82"/>
      <c r="AE41" s="83"/>
    </row>
    <row r="42" spans="1:31" ht="15" thickTop="1" thickBot="1" x14ac:dyDescent="0.5">
      <c r="A42" s="74"/>
      <c r="B42" s="75"/>
      <c r="C42" s="75"/>
      <c r="D42" s="75"/>
      <c r="E42" s="75"/>
      <c r="F42" s="75"/>
      <c r="G42" s="75"/>
      <c r="H42" s="75"/>
      <c r="I42" s="75"/>
      <c r="J42" s="75"/>
      <c r="K42" s="75"/>
      <c r="L42" s="75"/>
      <c r="M42" s="75"/>
      <c r="N42" s="75"/>
      <c r="O42" s="75"/>
      <c r="P42" s="75"/>
      <c r="Q42" s="81"/>
      <c r="R42" s="82"/>
      <c r="S42" s="82"/>
      <c r="T42" s="82"/>
      <c r="U42" s="82"/>
      <c r="V42" s="82"/>
      <c r="W42" s="82"/>
      <c r="X42" s="82"/>
      <c r="Y42" s="82"/>
      <c r="Z42" s="82"/>
      <c r="AA42" s="82"/>
      <c r="AB42" s="82"/>
      <c r="AC42" s="82"/>
      <c r="AD42" s="82"/>
      <c r="AE42" s="83"/>
    </row>
    <row r="43" spans="1:31" ht="15" thickTop="1" thickBot="1" x14ac:dyDescent="0.5">
      <c r="A43" s="76"/>
      <c r="B43" s="77"/>
      <c r="C43" s="77"/>
      <c r="D43" s="77"/>
      <c r="E43" s="77"/>
      <c r="F43" s="77"/>
      <c r="G43" s="77"/>
      <c r="H43" s="77"/>
      <c r="I43" s="77"/>
      <c r="J43" s="77"/>
      <c r="K43" s="77"/>
      <c r="L43" s="77"/>
      <c r="M43" s="77"/>
      <c r="N43" s="77"/>
      <c r="O43" s="77"/>
      <c r="P43" s="77"/>
      <c r="Q43" s="84"/>
      <c r="R43" s="85"/>
      <c r="S43" s="85"/>
      <c r="T43" s="85"/>
      <c r="U43" s="85"/>
      <c r="V43" s="85"/>
      <c r="W43" s="85"/>
      <c r="X43" s="85"/>
      <c r="Y43" s="85"/>
      <c r="Z43" s="85"/>
      <c r="AA43" s="85"/>
      <c r="AB43" s="85"/>
      <c r="AC43" s="85"/>
      <c r="AD43" s="85"/>
      <c r="AE43" s="86"/>
    </row>
    <row r="44" spans="1:31" ht="18.399999999999999" thickBot="1" x14ac:dyDescent="0.6">
      <c r="A44" s="87" t="s">
        <v>11</v>
      </c>
      <c r="B44" s="88"/>
      <c r="C44" s="88"/>
      <c r="D44" s="88"/>
      <c r="E44" s="88"/>
      <c r="F44" s="88"/>
      <c r="G44" s="88"/>
      <c r="H44" s="88"/>
      <c r="I44" s="88"/>
      <c r="J44" s="88"/>
      <c r="K44" s="88"/>
      <c r="L44" s="88"/>
      <c r="M44" s="88"/>
      <c r="N44" s="88"/>
      <c r="O44" s="88"/>
      <c r="P44" s="89"/>
      <c r="Q44" s="1"/>
      <c r="R44" s="1"/>
      <c r="S44" s="1"/>
      <c r="T44" s="1"/>
      <c r="U44" s="1"/>
      <c r="V44" s="1"/>
      <c r="W44" s="1"/>
      <c r="X44" s="1"/>
      <c r="Y44" s="1"/>
      <c r="Z44" s="1"/>
      <c r="AA44" s="1"/>
      <c r="AB44" s="1"/>
      <c r="AC44" s="1"/>
      <c r="AD44" s="1"/>
      <c r="AE44" s="1"/>
    </row>
    <row r="45" spans="1:31" x14ac:dyDescent="0.45">
      <c r="A45" s="125" t="s">
        <v>12</v>
      </c>
      <c r="B45" s="126"/>
      <c r="C45" s="126"/>
      <c r="D45" s="126"/>
      <c r="E45" s="126"/>
      <c r="F45" s="126"/>
      <c r="G45" s="116">
        <v>4</v>
      </c>
      <c r="H45" s="117"/>
      <c r="I45" s="107" t="s">
        <v>13</v>
      </c>
      <c r="J45" s="108"/>
      <c r="K45" s="108"/>
      <c r="L45" s="108"/>
      <c r="M45" s="108"/>
      <c r="N45" s="108"/>
      <c r="O45" s="108"/>
      <c r="P45" s="109"/>
    </row>
    <row r="46" spans="1:31" x14ac:dyDescent="0.45">
      <c r="A46" s="127" t="s">
        <v>14</v>
      </c>
      <c r="B46" s="128"/>
      <c r="C46" s="128"/>
      <c r="D46" s="128"/>
      <c r="E46" s="128"/>
      <c r="F46" s="128"/>
      <c r="G46" s="118">
        <v>2</v>
      </c>
      <c r="H46" s="119"/>
      <c r="I46" s="110" t="s">
        <v>15</v>
      </c>
      <c r="J46" s="111"/>
      <c r="K46" s="111"/>
      <c r="L46" s="111"/>
      <c r="M46" s="111"/>
      <c r="N46" s="111"/>
      <c r="O46" s="111"/>
      <c r="P46" s="112"/>
      <c r="Q46" s="2"/>
      <c r="R46" s="2"/>
      <c r="S46" s="2"/>
      <c r="T46" s="2"/>
      <c r="U46" s="2"/>
      <c r="V46" s="2"/>
      <c r="W46" s="2"/>
      <c r="X46" s="2"/>
      <c r="Y46" s="2"/>
      <c r="Z46" s="2"/>
      <c r="AA46" s="2"/>
      <c r="AB46" s="2"/>
      <c r="AC46" s="2"/>
      <c r="AD46" s="2"/>
      <c r="AE46" s="2"/>
    </row>
    <row r="47" spans="1:31" x14ac:dyDescent="0.45">
      <c r="A47" s="127" t="s">
        <v>16</v>
      </c>
      <c r="B47" s="128"/>
      <c r="C47" s="128"/>
      <c r="D47" s="128"/>
      <c r="E47" s="128"/>
      <c r="F47" s="128"/>
      <c r="G47" s="118">
        <v>2</v>
      </c>
      <c r="H47" s="119"/>
      <c r="I47" s="122" t="s">
        <v>15</v>
      </c>
      <c r="J47" s="123"/>
      <c r="K47" s="123"/>
      <c r="L47" s="123"/>
      <c r="M47" s="123"/>
      <c r="N47" s="123"/>
      <c r="O47" s="123"/>
      <c r="P47" s="124"/>
    </row>
    <row r="48" spans="1:31" ht="14.65" thickBot="1" x14ac:dyDescent="0.5">
      <c r="A48" s="105" t="s">
        <v>17</v>
      </c>
      <c r="B48" s="106"/>
      <c r="C48" s="106"/>
      <c r="D48" s="106"/>
      <c r="E48" s="106"/>
      <c r="F48" s="106"/>
      <c r="G48" s="120">
        <v>2</v>
      </c>
      <c r="H48" s="121"/>
      <c r="I48" s="113" t="s">
        <v>18</v>
      </c>
      <c r="J48" s="114"/>
      <c r="K48" s="114"/>
      <c r="L48" s="114"/>
      <c r="M48" s="114"/>
      <c r="N48" s="114"/>
      <c r="O48" s="114"/>
      <c r="P48" s="115"/>
      <c r="Q48" s="2"/>
      <c r="R48" s="2"/>
      <c r="S48" s="2"/>
      <c r="T48" s="2"/>
      <c r="U48" s="2"/>
      <c r="V48" s="2"/>
      <c r="W48" s="2"/>
      <c r="X48" s="2"/>
      <c r="Y48" s="2"/>
      <c r="Z48" s="2"/>
      <c r="AA48" s="2"/>
      <c r="AB48" s="2"/>
      <c r="AC48" s="2"/>
      <c r="AD48" s="2"/>
      <c r="AE48" s="2"/>
    </row>
    <row r="49" spans="5:10" x14ac:dyDescent="0.45">
      <c r="E49" s="95" t="s">
        <v>19</v>
      </c>
      <c r="F49" s="95"/>
      <c r="G49" s="9">
        <f>SUM(G45:H48)</f>
        <v>10</v>
      </c>
      <c r="H49" s="102" t="s">
        <v>20</v>
      </c>
      <c r="I49" s="103"/>
      <c r="J49" s="104"/>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9" zoomScale="80" zoomScaleNormal="80" workbookViewId="0">
      <selection activeCell="N44" sqref="N44"/>
    </sheetView>
  </sheetViews>
  <sheetFormatPr defaultRowHeight="14.25" x14ac:dyDescent="0.45"/>
  <cols>
    <col min="2" max="2" width="9.59765625" customWidth="1"/>
    <col min="3" max="3" width="10.3984375" customWidth="1"/>
    <col min="8" max="8" width="11.73046875" customWidth="1"/>
    <col min="13" max="13" width="10.59765625" customWidth="1"/>
  </cols>
  <sheetData>
    <row r="1" spans="1:30" ht="23.25" x14ac:dyDescent="0.45">
      <c r="A1" s="135" t="s">
        <v>21</v>
      </c>
      <c r="B1" s="136"/>
      <c r="C1" s="136"/>
      <c r="D1" s="136"/>
      <c r="E1" s="136"/>
      <c r="F1" s="136"/>
      <c r="G1" s="136"/>
      <c r="H1" s="136"/>
      <c r="I1" s="136"/>
      <c r="J1" s="136"/>
      <c r="K1" s="136"/>
      <c r="L1" s="136"/>
      <c r="M1" s="136"/>
      <c r="N1" s="136"/>
      <c r="O1" s="137"/>
      <c r="P1" s="3"/>
      <c r="Q1" s="3"/>
      <c r="R1" s="3"/>
      <c r="S1" s="3"/>
      <c r="T1" s="3"/>
      <c r="U1" s="3"/>
      <c r="V1" s="3"/>
      <c r="W1" s="3"/>
      <c r="X1" s="3"/>
      <c r="Y1" s="3"/>
      <c r="Z1" s="3"/>
      <c r="AA1" s="3"/>
      <c r="AB1" s="3"/>
      <c r="AC1" s="3"/>
      <c r="AD1" s="3"/>
    </row>
    <row r="2" spans="1:30" ht="23.25" x14ac:dyDescent="0.45">
      <c r="A2" s="138"/>
      <c r="B2" s="60"/>
      <c r="C2" s="60"/>
      <c r="D2" s="60"/>
      <c r="E2" s="60"/>
      <c r="F2" s="60"/>
      <c r="G2" s="60"/>
      <c r="H2" s="60"/>
      <c r="I2" s="60"/>
      <c r="J2" s="60"/>
      <c r="K2" s="60"/>
      <c r="L2" s="60"/>
      <c r="M2" s="60"/>
      <c r="N2" s="60"/>
      <c r="O2" s="139"/>
      <c r="P2" s="3"/>
      <c r="Q2" s="3"/>
      <c r="R2" s="3"/>
      <c r="S2" s="3"/>
      <c r="T2" s="3"/>
      <c r="U2" s="3"/>
      <c r="V2" s="3"/>
      <c r="W2" s="3"/>
      <c r="X2" s="3"/>
      <c r="Y2" s="3"/>
      <c r="Z2" s="3"/>
      <c r="AA2" s="3"/>
      <c r="AB2" s="3"/>
      <c r="AC2" s="3"/>
      <c r="AD2" s="3"/>
    </row>
    <row r="3" spans="1:30" ht="23.65" thickBot="1" x14ac:dyDescent="0.5">
      <c r="A3" s="140"/>
      <c r="B3" s="141"/>
      <c r="C3" s="141"/>
      <c r="D3" s="141"/>
      <c r="E3" s="141"/>
      <c r="F3" s="141"/>
      <c r="G3" s="141"/>
      <c r="H3" s="141"/>
      <c r="I3" s="141"/>
      <c r="J3" s="141"/>
      <c r="K3" s="141"/>
      <c r="L3" s="141"/>
      <c r="M3" s="141"/>
      <c r="N3" s="141"/>
      <c r="O3" s="142"/>
      <c r="P3" s="3"/>
      <c r="Q3" s="3"/>
      <c r="R3" s="3"/>
      <c r="S3" s="3"/>
      <c r="T3" s="3"/>
      <c r="U3" s="3"/>
      <c r="V3" s="3"/>
      <c r="W3" s="3"/>
      <c r="X3" s="3"/>
      <c r="Y3" s="3"/>
      <c r="Z3" s="3"/>
      <c r="AA3" s="3"/>
      <c r="AB3" s="3"/>
      <c r="AC3" s="3"/>
      <c r="AD3" s="3"/>
    </row>
    <row r="4" spans="1:30" ht="52.9" customHeight="1" thickBot="1" x14ac:dyDescent="0.5">
      <c r="A4" s="143" t="s">
        <v>130</v>
      </c>
      <c r="B4" s="144"/>
      <c r="C4" s="144"/>
      <c r="D4" s="144"/>
      <c r="E4" s="144"/>
      <c r="F4" s="144"/>
      <c r="G4" s="144"/>
      <c r="H4" s="144"/>
      <c r="I4" s="144"/>
      <c r="J4" s="144"/>
      <c r="K4" s="144"/>
      <c r="L4" s="144"/>
      <c r="M4" s="144"/>
      <c r="N4" s="144"/>
      <c r="O4" s="145"/>
      <c r="P4" s="4"/>
      <c r="Q4" s="4"/>
      <c r="R4" s="4"/>
      <c r="S4" s="4"/>
      <c r="T4" s="4"/>
      <c r="U4" s="4"/>
      <c r="V4" s="4"/>
      <c r="W4" s="4"/>
      <c r="X4" s="4"/>
      <c r="Y4" s="4"/>
      <c r="Z4" s="4"/>
      <c r="AA4" s="4"/>
      <c r="AB4" s="4"/>
      <c r="AC4" s="4"/>
      <c r="AD4" s="4"/>
    </row>
    <row r="5" spans="1:30" ht="23.65" thickBot="1" x14ac:dyDescent="0.5">
      <c r="A5" s="146" t="s">
        <v>2</v>
      </c>
      <c r="B5" s="147"/>
      <c r="C5" s="147"/>
      <c r="D5" s="147"/>
      <c r="E5" s="147"/>
      <c r="F5" s="147"/>
      <c r="G5" s="147"/>
      <c r="H5" s="147"/>
      <c r="I5" s="100"/>
      <c r="J5" s="100"/>
      <c r="K5" s="100"/>
      <c r="L5" s="100"/>
      <c r="M5" s="100"/>
      <c r="N5" s="100"/>
      <c r="O5" s="101"/>
      <c r="P5" s="4"/>
      <c r="Q5" s="4"/>
      <c r="R5" s="4"/>
      <c r="S5" s="4"/>
      <c r="T5" s="4"/>
      <c r="U5" s="4"/>
      <c r="V5" s="4"/>
      <c r="W5" s="4"/>
      <c r="X5" s="4"/>
      <c r="Y5" s="4"/>
      <c r="Z5" s="4"/>
      <c r="AA5" s="4"/>
      <c r="AB5" s="4"/>
      <c r="AC5" s="4"/>
      <c r="AD5" s="4"/>
    </row>
    <row r="6" spans="1:30" ht="14.65" thickBot="1" x14ac:dyDescent="0.5">
      <c r="A6" s="148" t="s">
        <v>3</v>
      </c>
      <c r="B6" s="149"/>
      <c r="C6" s="149"/>
      <c r="D6" s="149"/>
      <c r="E6" s="152" t="s">
        <v>151</v>
      </c>
      <c r="F6" s="152"/>
      <c r="G6" s="152"/>
      <c r="H6" s="153"/>
      <c r="I6" s="156" t="s">
        <v>22</v>
      </c>
      <c r="J6" s="157"/>
      <c r="K6" s="157"/>
      <c r="L6" s="157"/>
      <c r="M6" s="157"/>
      <c r="N6" s="157"/>
      <c r="O6" s="157"/>
    </row>
    <row r="7" spans="1:30" ht="15" thickTop="1" thickBot="1" x14ac:dyDescent="0.5">
      <c r="A7" s="150"/>
      <c r="B7" s="151"/>
      <c r="C7" s="151"/>
      <c r="D7" s="151"/>
      <c r="E7" s="154"/>
      <c r="F7" s="154"/>
      <c r="G7" s="154"/>
      <c r="H7" s="155"/>
      <c r="I7" s="158"/>
      <c r="J7" s="159"/>
      <c r="K7" s="159"/>
      <c r="L7" s="159"/>
      <c r="M7" s="159"/>
      <c r="N7" s="159"/>
      <c r="O7" s="159"/>
    </row>
    <row r="8" spans="1:30" ht="14.65" thickBot="1" x14ac:dyDescent="0.5">
      <c r="A8" s="150" t="s">
        <v>23</v>
      </c>
      <c r="B8" s="151"/>
      <c r="C8" s="151"/>
      <c r="D8" s="151"/>
      <c r="E8" s="160">
        <v>45967</v>
      </c>
      <c r="F8" s="154"/>
      <c r="G8" s="154"/>
      <c r="H8" s="155"/>
      <c r="I8" s="161" t="s">
        <v>175</v>
      </c>
      <c r="J8" s="162"/>
      <c r="K8" s="162"/>
      <c r="L8" s="162"/>
      <c r="M8" s="162"/>
      <c r="N8" s="162"/>
      <c r="O8" s="163"/>
    </row>
    <row r="9" spans="1:30" ht="15" thickTop="1" thickBot="1" x14ac:dyDescent="0.5">
      <c r="A9" s="150"/>
      <c r="B9" s="151"/>
      <c r="C9" s="151"/>
      <c r="D9" s="151"/>
      <c r="E9" s="154"/>
      <c r="F9" s="154"/>
      <c r="G9" s="154"/>
      <c r="H9" s="155"/>
      <c r="I9" s="90"/>
      <c r="J9" s="94"/>
      <c r="K9" s="94"/>
      <c r="L9" s="94"/>
      <c r="M9" s="94"/>
      <c r="N9" s="94"/>
      <c r="O9" s="164"/>
    </row>
    <row r="10" spans="1:30" ht="15" thickTop="1" thickBot="1" x14ac:dyDescent="0.5">
      <c r="A10" s="150"/>
      <c r="B10" s="151"/>
      <c r="C10" s="151"/>
      <c r="D10" s="151"/>
      <c r="E10" s="154"/>
      <c r="F10" s="154"/>
      <c r="G10" s="154"/>
      <c r="H10" s="155"/>
      <c r="I10" s="90"/>
      <c r="J10" s="94"/>
      <c r="K10" s="94"/>
      <c r="L10" s="94"/>
      <c r="M10" s="94"/>
      <c r="N10" s="94"/>
      <c r="O10" s="164"/>
    </row>
    <row r="11" spans="1:30" ht="15" thickTop="1" thickBot="1" x14ac:dyDescent="0.5">
      <c r="A11" s="150"/>
      <c r="B11" s="151"/>
      <c r="C11" s="151"/>
      <c r="D11" s="151"/>
      <c r="E11" s="154"/>
      <c r="F11" s="154"/>
      <c r="G11" s="154"/>
      <c r="H11" s="155"/>
      <c r="I11" s="90"/>
      <c r="J11" s="94"/>
      <c r="K11" s="94"/>
      <c r="L11" s="94"/>
      <c r="M11" s="94"/>
      <c r="N11" s="94"/>
      <c r="O11" s="164"/>
    </row>
    <row r="12" spans="1:30" ht="15" thickTop="1" thickBot="1" x14ac:dyDescent="0.5">
      <c r="A12" s="150" t="s">
        <v>24</v>
      </c>
      <c r="B12" s="151"/>
      <c r="C12" s="151"/>
      <c r="D12" s="151"/>
      <c r="E12" s="154" t="s">
        <v>161</v>
      </c>
      <c r="F12" s="154"/>
      <c r="G12" s="154"/>
      <c r="H12" s="155"/>
      <c r="I12" s="90"/>
      <c r="J12" s="94"/>
      <c r="K12" s="94"/>
      <c r="L12" s="94"/>
      <c r="M12" s="94"/>
      <c r="N12" s="94"/>
      <c r="O12" s="164"/>
    </row>
    <row r="13" spans="1:30" ht="15" thickTop="1" thickBot="1" x14ac:dyDescent="0.5">
      <c r="A13" s="150"/>
      <c r="B13" s="151"/>
      <c r="C13" s="151"/>
      <c r="D13" s="151"/>
      <c r="E13" s="154"/>
      <c r="F13" s="154"/>
      <c r="G13" s="154"/>
      <c r="H13" s="155"/>
      <c r="I13" s="90"/>
      <c r="J13" s="94"/>
      <c r="K13" s="94"/>
      <c r="L13" s="94"/>
      <c r="M13" s="94"/>
      <c r="N13" s="94"/>
      <c r="O13" s="164"/>
    </row>
    <row r="14" spans="1:30" ht="15" thickTop="1" thickBot="1" x14ac:dyDescent="0.5">
      <c r="A14" s="150" t="s">
        <v>25</v>
      </c>
      <c r="B14" s="151"/>
      <c r="C14" s="151"/>
      <c r="D14" s="151"/>
      <c r="E14" s="154" t="s">
        <v>162</v>
      </c>
      <c r="F14" s="154"/>
      <c r="G14" s="154"/>
      <c r="H14" s="155"/>
      <c r="I14" s="90"/>
      <c r="J14" s="94"/>
      <c r="K14" s="94"/>
      <c r="L14" s="94"/>
      <c r="M14" s="94"/>
      <c r="N14" s="94"/>
      <c r="O14" s="164"/>
    </row>
    <row r="15" spans="1:30" ht="15" thickTop="1" thickBot="1" x14ac:dyDescent="0.5">
      <c r="A15" s="168"/>
      <c r="B15" s="169"/>
      <c r="C15" s="169"/>
      <c r="D15" s="169"/>
      <c r="E15" s="170"/>
      <c r="F15" s="170"/>
      <c r="G15" s="170"/>
      <c r="H15" s="171"/>
      <c r="I15" s="165"/>
      <c r="J15" s="166"/>
      <c r="K15" s="166"/>
      <c r="L15" s="166"/>
      <c r="M15" s="166"/>
      <c r="N15" s="166"/>
      <c r="O15" s="167"/>
    </row>
    <row r="16" spans="1:30" x14ac:dyDescent="0.45">
      <c r="A16" s="172" t="s">
        <v>26</v>
      </c>
      <c r="B16" s="173"/>
      <c r="C16" s="173"/>
      <c r="D16" s="173"/>
      <c r="E16" s="173"/>
      <c r="F16" s="173"/>
      <c r="G16" s="173"/>
      <c r="H16" s="173"/>
      <c r="I16" s="173"/>
      <c r="J16" s="173"/>
      <c r="K16" s="173"/>
      <c r="L16" s="173"/>
      <c r="M16" s="173"/>
      <c r="N16" s="173"/>
      <c r="O16" s="174"/>
    </row>
    <row r="17" spans="1:15" ht="14.65" thickBot="1" x14ac:dyDescent="0.5">
      <c r="A17" s="175"/>
      <c r="B17" s="176"/>
      <c r="C17" s="176"/>
      <c r="D17" s="176"/>
      <c r="E17" s="176"/>
      <c r="F17" s="176"/>
      <c r="G17" s="176"/>
      <c r="H17" s="176"/>
      <c r="I17" s="176"/>
      <c r="J17" s="176"/>
      <c r="K17" s="176"/>
      <c r="L17" s="176"/>
      <c r="M17" s="176"/>
      <c r="N17" s="176"/>
      <c r="O17" s="177"/>
    </row>
    <row r="18" spans="1:15" ht="14.65" thickBot="1" x14ac:dyDescent="0.5">
      <c r="A18" s="178" t="s">
        <v>27</v>
      </c>
      <c r="B18" s="179"/>
      <c r="C18" s="179"/>
      <c r="D18" s="179"/>
      <c r="E18" s="179"/>
      <c r="F18" s="179" t="s">
        <v>28</v>
      </c>
      <c r="G18" s="179"/>
      <c r="H18" s="179"/>
      <c r="I18" s="179"/>
      <c r="J18" s="179"/>
      <c r="K18" s="179" t="s">
        <v>29</v>
      </c>
      <c r="L18" s="179"/>
      <c r="M18" s="179"/>
      <c r="N18" s="179"/>
      <c r="O18" s="180"/>
    </row>
    <row r="19" spans="1:15" ht="28.5" x14ac:dyDescent="0.45">
      <c r="A19" s="181" t="s">
        <v>30</v>
      </c>
      <c r="B19" s="182"/>
      <c r="C19" s="22" t="s">
        <v>31</v>
      </c>
      <c r="D19" s="182" t="s">
        <v>32</v>
      </c>
      <c r="E19" s="182"/>
      <c r="F19" s="182" t="s">
        <v>30</v>
      </c>
      <c r="G19" s="182"/>
      <c r="H19" s="22" t="s">
        <v>31</v>
      </c>
      <c r="I19" s="182" t="s">
        <v>32</v>
      </c>
      <c r="J19" s="182"/>
      <c r="K19" s="182" t="s">
        <v>30</v>
      </c>
      <c r="L19" s="182"/>
      <c r="M19" s="22" t="s">
        <v>31</v>
      </c>
      <c r="N19" s="182" t="s">
        <v>32</v>
      </c>
      <c r="O19" s="183"/>
    </row>
    <row r="20" spans="1:15" x14ac:dyDescent="0.45">
      <c r="A20" s="192" t="s">
        <v>163</v>
      </c>
      <c r="B20" s="184"/>
      <c r="C20" s="184" t="s">
        <v>164</v>
      </c>
      <c r="D20" s="184" t="s">
        <v>165</v>
      </c>
      <c r="E20" s="184"/>
      <c r="F20" s="184" t="s">
        <v>166</v>
      </c>
      <c r="G20" s="184"/>
      <c r="H20" s="184" t="s">
        <v>164</v>
      </c>
      <c r="I20" s="184" t="s">
        <v>167</v>
      </c>
      <c r="J20" s="184"/>
      <c r="K20" s="184" t="s">
        <v>168</v>
      </c>
      <c r="L20" s="184"/>
      <c r="M20" s="184" t="s">
        <v>164</v>
      </c>
      <c r="N20" s="184">
        <v>89.89</v>
      </c>
      <c r="O20" s="186"/>
    </row>
    <row r="21" spans="1:15" ht="14.65" thickBot="1" x14ac:dyDescent="0.5">
      <c r="A21" s="193"/>
      <c r="B21" s="185"/>
      <c r="C21" s="185"/>
      <c r="D21" s="185"/>
      <c r="E21" s="185"/>
      <c r="F21" s="185"/>
      <c r="G21" s="185"/>
      <c r="H21" s="185"/>
      <c r="I21" s="185"/>
      <c r="J21" s="185"/>
      <c r="K21" s="185"/>
      <c r="L21" s="185"/>
      <c r="M21" s="185"/>
      <c r="N21" s="185"/>
      <c r="O21" s="187"/>
    </row>
    <row r="22" spans="1:15" x14ac:dyDescent="0.45">
      <c r="A22" s="188" t="s">
        <v>33</v>
      </c>
      <c r="B22" s="189"/>
      <c r="C22" s="189"/>
      <c r="D22" s="190" t="s">
        <v>222</v>
      </c>
      <c r="E22" s="191"/>
      <c r="F22" s="188" t="s">
        <v>33</v>
      </c>
      <c r="G22" s="189"/>
      <c r="H22" s="189"/>
      <c r="I22" s="190" t="s">
        <v>222</v>
      </c>
      <c r="J22" s="191"/>
      <c r="K22" s="188" t="s">
        <v>33</v>
      </c>
      <c r="L22" s="189"/>
      <c r="M22" s="189"/>
      <c r="N22" s="190" t="s">
        <v>222</v>
      </c>
      <c r="O22" s="191"/>
    </row>
    <row r="23" spans="1:15" x14ac:dyDescent="0.45">
      <c r="A23" s="194" t="s">
        <v>223</v>
      </c>
      <c r="B23" s="195"/>
      <c r="C23" s="195"/>
      <c r="D23" s="195"/>
      <c r="E23" s="196"/>
      <c r="F23" s="194" t="s">
        <v>223</v>
      </c>
      <c r="G23" s="195"/>
      <c r="H23" s="195"/>
      <c r="I23" s="195"/>
      <c r="J23" s="196"/>
      <c r="K23" s="194" t="s">
        <v>223</v>
      </c>
      <c r="L23" s="195"/>
      <c r="M23" s="195"/>
      <c r="N23" s="195"/>
      <c r="O23" s="196"/>
    </row>
    <row r="24" spans="1:15" x14ac:dyDescent="0.45">
      <c r="A24" s="197" t="s">
        <v>11</v>
      </c>
      <c r="B24" s="198"/>
      <c r="C24" s="198"/>
      <c r="D24" s="198"/>
      <c r="E24" s="131"/>
      <c r="F24" s="197" t="s">
        <v>11</v>
      </c>
      <c r="G24" s="198"/>
      <c r="H24" s="198"/>
      <c r="I24" s="198"/>
      <c r="J24" s="131"/>
      <c r="K24" s="197" t="s">
        <v>11</v>
      </c>
      <c r="L24" s="198"/>
      <c r="M24" s="198"/>
      <c r="N24" s="198"/>
      <c r="O24" s="131"/>
    </row>
    <row r="25" spans="1:15" x14ac:dyDescent="0.45">
      <c r="A25" s="200" t="s">
        <v>129</v>
      </c>
      <c r="B25" s="201"/>
      <c r="C25" s="201"/>
      <c r="D25" s="129">
        <v>1</v>
      </c>
      <c r="E25" s="202"/>
      <c r="F25" s="200" t="s">
        <v>129</v>
      </c>
      <c r="G25" s="201"/>
      <c r="H25" s="201"/>
      <c r="I25" s="129">
        <v>1</v>
      </c>
      <c r="J25" s="202"/>
      <c r="K25" s="200" t="s">
        <v>129</v>
      </c>
      <c r="L25" s="201"/>
      <c r="M25" s="201"/>
      <c r="N25" s="129">
        <v>1</v>
      </c>
      <c r="O25" s="202"/>
    </row>
    <row r="26" spans="1:15" ht="28.9" customHeight="1" thickBot="1" x14ac:dyDescent="0.5">
      <c r="A26" s="203" t="s">
        <v>131</v>
      </c>
      <c r="B26" s="204"/>
      <c r="C26" s="204"/>
      <c r="D26" s="120">
        <v>1</v>
      </c>
      <c r="E26" s="199"/>
      <c r="F26" s="203" t="s">
        <v>131</v>
      </c>
      <c r="G26" s="204"/>
      <c r="H26" s="204"/>
      <c r="I26" s="120">
        <v>1</v>
      </c>
      <c r="J26" s="199"/>
      <c r="K26" s="203" t="s">
        <v>131</v>
      </c>
      <c r="L26" s="204"/>
      <c r="M26" s="204"/>
      <c r="N26" s="120">
        <v>1</v>
      </c>
      <c r="O26" s="199"/>
    </row>
    <row r="27" spans="1:15" x14ac:dyDescent="0.45">
      <c r="A27" s="172" t="s">
        <v>34</v>
      </c>
      <c r="B27" s="173"/>
      <c r="C27" s="173"/>
      <c r="D27" s="173"/>
      <c r="E27" s="173"/>
      <c r="F27" s="173"/>
      <c r="G27" s="173"/>
      <c r="H27" s="173"/>
      <c r="I27" s="173"/>
      <c r="J27" s="173"/>
      <c r="K27" s="173"/>
      <c r="L27" s="173"/>
      <c r="M27" s="173"/>
      <c r="N27" s="173"/>
      <c r="O27" s="174"/>
    </row>
    <row r="28" spans="1:15" ht="14.65" thickBot="1" x14ac:dyDescent="0.5">
      <c r="A28" s="175"/>
      <c r="B28" s="176"/>
      <c r="C28" s="176"/>
      <c r="D28" s="176"/>
      <c r="E28" s="176"/>
      <c r="F28" s="176"/>
      <c r="G28" s="176"/>
      <c r="H28" s="176"/>
      <c r="I28" s="176"/>
      <c r="J28" s="176"/>
      <c r="K28" s="176"/>
      <c r="L28" s="176"/>
      <c r="M28" s="176"/>
      <c r="N28" s="176"/>
      <c r="O28" s="177"/>
    </row>
    <row r="29" spans="1:15" ht="14.65" thickBot="1" x14ac:dyDescent="0.5">
      <c r="A29" s="178" t="s">
        <v>27</v>
      </c>
      <c r="B29" s="179"/>
      <c r="C29" s="179"/>
      <c r="D29" s="179"/>
      <c r="E29" s="179"/>
      <c r="F29" s="179" t="s">
        <v>28</v>
      </c>
      <c r="G29" s="179"/>
      <c r="H29" s="179"/>
      <c r="I29" s="179"/>
      <c r="J29" s="179"/>
      <c r="K29" s="179" t="s">
        <v>29</v>
      </c>
      <c r="L29" s="179"/>
      <c r="M29" s="179"/>
      <c r="N29" s="179"/>
      <c r="O29" s="180"/>
    </row>
    <row r="30" spans="1:15" ht="28.5" x14ac:dyDescent="0.45">
      <c r="A30" s="181" t="s">
        <v>30</v>
      </c>
      <c r="B30" s="182"/>
      <c r="C30" s="22" t="s">
        <v>31</v>
      </c>
      <c r="D30" s="182" t="s">
        <v>32</v>
      </c>
      <c r="E30" s="182"/>
      <c r="F30" s="182" t="s">
        <v>30</v>
      </c>
      <c r="G30" s="182"/>
      <c r="H30" s="22" t="s">
        <v>31</v>
      </c>
      <c r="I30" s="182" t="s">
        <v>32</v>
      </c>
      <c r="J30" s="182"/>
      <c r="K30" s="182" t="s">
        <v>30</v>
      </c>
      <c r="L30" s="182"/>
      <c r="M30" s="22" t="s">
        <v>31</v>
      </c>
      <c r="N30" s="182" t="s">
        <v>32</v>
      </c>
      <c r="O30" s="183"/>
    </row>
    <row r="31" spans="1:15" x14ac:dyDescent="0.45">
      <c r="A31" s="192" t="s">
        <v>169</v>
      </c>
      <c r="B31" s="184"/>
      <c r="C31" s="184" t="s">
        <v>164</v>
      </c>
      <c r="D31" s="184" t="s">
        <v>170</v>
      </c>
      <c r="E31" s="184"/>
      <c r="F31" s="184" t="s">
        <v>171</v>
      </c>
      <c r="G31" s="184"/>
      <c r="H31" s="184" t="s">
        <v>164</v>
      </c>
      <c r="I31" s="184" t="s">
        <v>172</v>
      </c>
      <c r="J31" s="184"/>
      <c r="K31" s="184" t="s">
        <v>173</v>
      </c>
      <c r="L31" s="184"/>
      <c r="M31" s="184" t="s">
        <v>174</v>
      </c>
      <c r="N31" s="184" t="s">
        <v>173</v>
      </c>
      <c r="O31" s="186"/>
    </row>
    <row r="32" spans="1:15" ht="14.65" thickBot="1" x14ac:dyDescent="0.5">
      <c r="A32" s="193"/>
      <c r="B32" s="185"/>
      <c r="C32" s="185"/>
      <c r="D32" s="185"/>
      <c r="E32" s="185"/>
      <c r="F32" s="185"/>
      <c r="G32" s="185"/>
      <c r="H32" s="185"/>
      <c r="I32" s="185"/>
      <c r="J32" s="185"/>
      <c r="K32" s="185"/>
      <c r="L32" s="185"/>
      <c r="M32" s="185"/>
      <c r="N32" s="185"/>
      <c r="O32" s="187"/>
    </row>
    <row r="33" spans="1:15" x14ac:dyDescent="0.45">
      <c r="A33" s="188" t="s">
        <v>33</v>
      </c>
      <c r="B33" s="189"/>
      <c r="C33" s="189"/>
      <c r="D33" s="190" t="s">
        <v>222</v>
      </c>
      <c r="E33" s="191"/>
      <c r="F33" s="188" t="s">
        <v>33</v>
      </c>
      <c r="G33" s="189"/>
      <c r="H33" s="189"/>
      <c r="I33" s="190" t="s">
        <v>222</v>
      </c>
      <c r="J33" s="191"/>
      <c r="K33" s="188" t="s">
        <v>33</v>
      </c>
      <c r="L33" s="189"/>
      <c r="M33" s="189"/>
      <c r="N33" s="190" t="s">
        <v>222</v>
      </c>
      <c r="O33" s="191"/>
    </row>
    <row r="34" spans="1:15" x14ac:dyDescent="0.45">
      <c r="A34" s="194" t="s">
        <v>223</v>
      </c>
      <c r="B34" s="195"/>
      <c r="C34" s="195"/>
      <c r="D34" s="195"/>
      <c r="E34" s="196"/>
      <c r="F34" s="194" t="s">
        <v>223</v>
      </c>
      <c r="G34" s="195"/>
      <c r="H34" s="195"/>
      <c r="I34" s="195"/>
      <c r="J34" s="196"/>
      <c r="K34" s="194" t="s">
        <v>223</v>
      </c>
      <c r="L34" s="195"/>
      <c r="M34" s="195"/>
      <c r="N34" s="195"/>
      <c r="O34" s="196"/>
    </row>
    <row r="35" spans="1:15" x14ac:dyDescent="0.45">
      <c r="A35" s="197" t="s">
        <v>11</v>
      </c>
      <c r="B35" s="198"/>
      <c r="C35" s="198"/>
      <c r="D35" s="198"/>
      <c r="E35" s="131"/>
      <c r="F35" s="197" t="s">
        <v>11</v>
      </c>
      <c r="G35" s="198"/>
      <c r="H35" s="198"/>
      <c r="I35" s="198"/>
      <c r="J35" s="131"/>
      <c r="K35" s="197" t="s">
        <v>11</v>
      </c>
      <c r="L35" s="198"/>
      <c r="M35" s="198"/>
      <c r="N35" s="198"/>
      <c r="O35" s="131"/>
    </row>
    <row r="36" spans="1:15" x14ac:dyDescent="0.45">
      <c r="A36" s="200" t="s">
        <v>129</v>
      </c>
      <c r="B36" s="201"/>
      <c r="C36" s="201"/>
      <c r="D36" s="129">
        <v>1</v>
      </c>
      <c r="E36" s="202"/>
      <c r="F36" s="200" t="s">
        <v>129</v>
      </c>
      <c r="G36" s="201"/>
      <c r="H36" s="201"/>
      <c r="I36" s="129">
        <v>1</v>
      </c>
      <c r="J36" s="202"/>
      <c r="K36" s="200" t="s">
        <v>129</v>
      </c>
      <c r="L36" s="201"/>
      <c r="M36" s="201"/>
      <c r="N36" s="129">
        <v>1</v>
      </c>
      <c r="O36" s="202"/>
    </row>
    <row r="37" spans="1:15" ht="28.9" customHeight="1" thickBot="1" x14ac:dyDescent="0.5">
      <c r="A37" s="203" t="s">
        <v>131</v>
      </c>
      <c r="B37" s="204"/>
      <c r="C37" s="204"/>
      <c r="D37" s="207">
        <v>1</v>
      </c>
      <c r="E37" s="208"/>
      <c r="F37" s="203" t="s">
        <v>131</v>
      </c>
      <c r="G37" s="204"/>
      <c r="H37" s="204"/>
      <c r="I37" s="207">
        <v>1</v>
      </c>
      <c r="J37" s="208"/>
      <c r="K37" s="203" t="s">
        <v>131</v>
      </c>
      <c r="L37" s="204"/>
      <c r="M37" s="204"/>
      <c r="N37" s="207">
        <v>1</v>
      </c>
      <c r="O37" s="208"/>
    </row>
    <row r="38" spans="1:15" ht="14.25" customHeight="1" x14ac:dyDescent="0.45">
      <c r="A38" s="209" t="s">
        <v>35</v>
      </c>
      <c r="B38" s="210"/>
      <c r="C38" s="210"/>
      <c r="D38" s="210"/>
      <c r="E38" s="210"/>
      <c r="F38" s="210"/>
      <c r="G38" s="215" t="s">
        <v>176</v>
      </c>
      <c r="H38" s="215"/>
      <c r="I38" s="215"/>
      <c r="J38" s="215"/>
      <c r="K38" s="215"/>
      <c r="L38" s="215"/>
      <c r="M38" s="215"/>
      <c r="N38" s="218" t="s">
        <v>11</v>
      </c>
      <c r="O38" s="219"/>
    </row>
    <row r="39" spans="1:15" x14ac:dyDescent="0.45">
      <c r="A39" s="211"/>
      <c r="B39" s="212"/>
      <c r="C39" s="212"/>
      <c r="D39" s="212"/>
      <c r="E39" s="212"/>
      <c r="F39" s="212"/>
      <c r="G39" s="216"/>
      <c r="H39" s="216"/>
      <c r="I39" s="216"/>
      <c r="J39" s="216"/>
      <c r="K39" s="216"/>
      <c r="L39" s="216"/>
      <c r="M39" s="216"/>
      <c r="N39" s="129">
        <v>4</v>
      </c>
      <c r="O39" s="131" t="s">
        <v>36</v>
      </c>
    </row>
    <row r="40" spans="1:15" ht="73.900000000000006" customHeight="1" thickBot="1" x14ac:dyDescent="0.5">
      <c r="A40" s="213"/>
      <c r="B40" s="214"/>
      <c r="C40" s="214"/>
      <c r="D40" s="214"/>
      <c r="E40" s="214"/>
      <c r="F40" s="214"/>
      <c r="G40" s="217"/>
      <c r="H40" s="217"/>
      <c r="I40" s="217"/>
      <c r="J40" s="217"/>
      <c r="K40" s="217"/>
      <c r="L40" s="217"/>
      <c r="M40" s="217"/>
      <c r="N40" s="130"/>
      <c r="O40" s="132"/>
    </row>
    <row r="41" spans="1:15" x14ac:dyDescent="0.45">
      <c r="A41" s="220" t="s">
        <v>37</v>
      </c>
      <c r="B41" s="221"/>
      <c r="C41" s="221"/>
      <c r="D41" s="221"/>
      <c r="E41" s="221"/>
      <c r="F41" s="221"/>
      <c r="G41" s="226" t="s">
        <v>177</v>
      </c>
      <c r="H41" s="227"/>
      <c r="I41" s="227"/>
      <c r="J41" s="227"/>
      <c r="K41" s="227"/>
      <c r="L41" s="227"/>
      <c r="M41" s="227"/>
      <c r="N41" s="133"/>
      <c r="O41" s="134"/>
    </row>
    <row r="42" spans="1:15" x14ac:dyDescent="0.45">
      <c r="A42" s="222"/>
      <c r="B42" s="223"/>
      <c r="C42" s="223"/>
      <c r="D42" s="223"/>
      <c r="E42" s="223"/>
      <c r="F42" s="223"/>
      <c r="G42" s="228"/>
      <c r="H42" s="228"/>
      <c r="I42" s="228"/>
      <c r="J42" s="228"/>
      <c r="K42" s="228"/>
      <c r="L42" s="228"/>
      <c r="M42" s="228"/>
      <c r="N42" s="129">
        <v>4</v>
      </c>
      <c r="O42" s="131" t="s">
        <v>36</v>
      </c>
    </row>
    <row r="43" spans="1:15" ht="112.15" customHeight="1" thickBot="1" x14ac:dyDescent="0.5">
      <c r="A43" s="224"/>
      <c r="B43" s="225"/>
      <c r="C43" s="225"/>
      <c r="D43" s="225"/>
      <c r="E43" s="225"/>
      <c r="F43" s="225"/>
      <c r="G43" s="229"/>
      <c r="H43" s="229"/>
      <c r="I43" s="229"/>
      <c r="J43" s="229"/>
      <c r="K43" s="229"/>
      <c r="L43" s="229"/>
      <c r="M43" s="229"/>
      <c r="N43" s="130"/>
      <c r="O43" s="132"/>
    </row>
    <row r="44" spans="1:15" ht="14.65" thickBot="1" x14ac:dyDescent="0.5">
      <c r="J44" s="205" t="s">
        <v>38</v>
      </c>
      <c r="K44" s="206"/>
      <c r="L44" s="206"/>
      <c r="M44" s="206"/>
      <c r="N44" s="20">
        <f>D25+D26+I25+I26+N25+N26+N36+N37+I37+I36+D37+D36+N42+N39</f>
        <v>20</v>
      </c>
      <c r="O44" s="28" t="s">
        <v>132</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S38"/>
  <sheetViews>
    <sheetView topLeftCell="A9" zoomScale="70" zoomScaleNormal="70" workbookViewId="0">
      <selection activeCell="Q51" sqref="Q51"/>
    </sheetView>
  </sheetViews>
  <sheetFormatPr defaultRowHeight="14.25" x14ac:dyDescent="0.45"/>
  <cols>
    <col min="14" max="14" width="55.73046875" customWidth="1"/>
    <col min="15" max="15" width="17.265625" customWidth="1"/>
    <col min="16" max="16" width="10" customWidth="1"/>
    <col min="17" max="17" width="10.265625" customWidth="1"/>
  </cols>
  <sheetData>
    <row r="1" spans="1:17" x14ac:dyDescent="0.45">
      <c r="A1" s="135" t="s">
        <v>39</v>
      </c>
      <c r="B1" s="136"/>
      <c r="C1" s="136"/>
      <c r="D1" s="136"/>
      <c r="E1" s="136"/>
      <c r="F1" s="136"/>
      <c r="G1" s="136"/>
      <c r="H1" s="136"/>
      <c r="I1" s="136"/>
      <c r="J1" s="136"/>
      <c r="K1" s="136"/>
      <c r="L1" s="136"/>
      <c r="M1" s="136"/>
      <c r="N1" s="137"/>
      <c r="O1" s="323" t="s">
        <v>40</v>
      </c>
      <c r="P1" s="324"/>
      <c r="Q1" s="325"/>
    </row>
    <row r="2" spans="1:17" ht="14.65" thickBot="1" x14ac:dyDescent="0.5">
      <c r="A2" s="138"/>
      <c r="B2" s="60"/>
      <c r="C2" s="60"/>
      <c r="D2" s="60"/>
      <c r="E2" s="60"/>
      <c r="F2" s="60"/>
      <c r="G2" s="60"/>
      <c r="H2" s="60"/>
      <c r="I2" s="60"/>
      <c r="J2" s="60"/>
      <c r="K2" s="60"/>
      <c r="L2" s="60"/>
      <c r="M2" s="60"/>
      <c r="N2" s="139"/>
      <c r="O2" s="326"/>
      <c r="P2" s="327"/>
      <c r="Q2" s="328"/>
    </row>
    <row r="3" spans="1:17" ht="14.65" thickBot="1" x14ac:dyDescent="0.5">
      <c r="A3" s="140"/>
      <c r="B3" s="141"/>
      <c r="C3" s="141"/>
      <c r="D3" s="141"/>
      <c r="E3" s="141"/>
      <c r="F3" s="141"/>
      <c r="G3" s="141"/>
      <c r="H3" s="141"/>
      <c r="I3" s="141"/>
      <c r="J3" s="141"/>
      <c r="K3" s="141"/>
      <c r="L3" s="141"/>
      <c r="M3" s="141"/>
      <c r="N3" s="142"/>
      <c r="O3" s="329" t="s">
        <v>180</v>
      </c>
      <c r="P3" s="330"/>
      <c r="Q3" s="331"/>
    </row>
    <row r="4" spans="1:17" ht="23.65" thickBot="1" x14ac:dyDescent="0.5">
      <c r="A4" s="230" t="s">
        <v>1</v>
      </c>
      <c r="B4" s="231"/>
      <c r="C4" s="231"/>
      <c r="D4" s="231"/>
      <c r="E4" s="231"/>
      <c r="F4" s="231"/>
      <c r="G4" s="231"/>
      <c r="H4" s="231"/>
      <c r="I4" s="231"/>
      <c r="J4" s="231"/>
      <c r="K4" s="231"/>
      <c r="L4" s="231"/>
      <c r="M4" s="231"/>
      <c r="N4" s="232"/>
      <c r="O4" s="332"/>
      <c r="P4" s="333"/>
      <c r="Q4" s="334"/>
    </row>
    <row r="5" spans="1:17" ht="23.65" thickBot="1" x14ac:dyDescent="0.5">
      <c r="A5" s="233" t="s">
        <v>2</v>
      </c>
      <c r="B5" s="234"/>
      <c r="C5" s="234"/>
      <c r="D5" s="234"/>
      <c r="E5" s="234"/>
      <c r="F5" s="234"/>
      <c r="G5" s="234"/>
      <c r="H5" s="234"/>
      <c r="I5" s="234"/>
      <c r="J5" s="234"/>
      <c r="K5" s="234"/>
      <c r="L5" s="234"/>
      <c r="M5" s="234"/>
      <c r="N5" s="234"/>
      <c r="O5" s="335" t="s">
        <v>11</v>
      </c>
      <c r="P5" s="336"/>
      <c r="Q5" s="337"/>
    </row>
    <row r="6" spans="1:17" ht="23.65" thickBot="1" x14ac:dyDescent="0.75">
      <c r="A6" s="235" t="s">
        <v>41</v>
      </c>
      <c r="B6" s="236"/>
      <c r="C6" s="236"/>
      <c r="D6" s="236"/>
      <c r="E6" s="236"/>
      <c r="F6" s="237"/>
      <c r="G6" s="238" t="s">
        <v>42</v>
      </c>
      <c r="H6" s="236"/>
      <c r="I6" s="236"/>
      <c r="J6" s="236"/>
      <c r="K6" s="236"/>
      <c r="L6" s="236"/>
      <c r="M6" s="236"/>
      <c r="N6" s="239"/>
      <c r="O6" s="338"/>
      <c r="P6" s="339"/>
      <c r="Q6" s="340"/>
    </row>
    <row r="7" spans="1:17" ht="23.65" thickBot="1" x14ac:dyDescent="0.75">
      <c r="A7" s="240" t="s">
        <v>43</v>
      </c>
      <c r="B7" s="241"/>
      <c r="C7" s="241"/>
      <c r="D7" s="241"/>
      <c r="E7" s="241"/>
      <c r="F7" s="242"/>
      <c r="G7" s="243">
        <v>71.239999999999995</v>
      </c>
      <c r="H7" s="244"/>
      <c r="I7" s="245">
        <v>71.239999999999995</v>
      </c>
      <c r="J7" s="245"/>
      <c r="K7" s="245">
        <v>71.319999999999993</v>
      </c>
      <c r="L7" s="245"/>
      <c r="M7" s="245">
        <v>71.239999999999995</v>
      </c>
      <c r="N7" s="246"/>
      <c r="O7" s="343">
        <v>1</v>
      </c>
      <c r="P7" s="344"/>
      <c r="Q7" s="11" t="s">
        <v>44</v>
      </c>
    </row>
    <row r="8" spans="1:17" ht="23.65" thickBot="1" x14ac:dyDescent="0.75">
      <c r="A8" s="247" t="s">
        <v>45</v>
      </c>
      <c r="B8" s="248"/>
      <c r="C8" s="248"/>
      <c r="D8" s="248"/>
      <c r="E8" s="248"/>
      <c r="F8" s="249"/>
      <c r="G8" s="250">
        <v>71.849999999999994</v>
      </c>
      <c r="H8" s="251"/>
      <c r="I8" s="251">
        <v>71.849999999999994</v>
      </c>
      <c r="J8" s="251"/>
      <c r="K8" s="251">
        <v>71.84</v>
      </c>
      <c r="L8" s="251"/>
      <c r="M8" s="251">
        <v>71.86</v>
      </c>
      <c r="N8" s="252"/>
      <c r="O8" s="307">
        <v>1</v>
      </c>
      <c r="P8" s="129"/>
      <c r="Q8" s="12" t="s">
        <v>44</v>
      </c>
    </row>
    <row r="9" spans="1:17" ht="23.25" customHeight="1" x14ac:dyDescent="0.7">
      <c r="A9" s="255" t="s">
        <v>46</v>
      </c>
      <c r="B9" s="256"/>
      <c r="C9" s="256"/>
      <c r="D9" s="256"/>
      <c r="E9" s="256"/>
      <c r="F9" s="257"/>
      <c r="G9" s="253">
        <v>47.99</v>
      </c>
      <c r="H9" s="254"/>
      <c r="I9" s="254">
        <v>47.99</v>
      </c>
      <c r="J9" s="254"/>
      <c r="K9" s="253">
        <v>47.99</v>
      </c>
      <c r="L9" s="254"/>
      <c r="M9" s="254">
        <v>47.99</v>
      </c>
      <c r="N9" s="254"/>
      <c r="O9" s="307">
        <v>1</v>
      </c>
      <c r="P9" s="129"/>
      <c r="Q9" s="290" t="s">
        <v>44</v>
      </c>
    </row>
    <row r="10" spans="1:17" ht="23.65" thickBot="1" x14ac:dyDescent="0.75">
      <c r="A10" s="258"/>
      <c r="B10" s="259"/>
      <c r="C10" s="259"/>
      <c r="D10" s="259"/>
      <c r="E10" s="259"/>
      <c r="F10" s="260"/>
      <c r="G10" s="261">
        <v>47.99</v>
      </c>
      <c r="H10" s="262"/>
      <c r="I10" s="263"/>
      <c r="J10" s="263"/>
      <c r="K10" s="263"/>
      <c r="L10" s="263"/>
      <c r="M10" s="263"/>
      <c r="N10" s="264"/>
      <c r="O10" s="307"/>
      <c r="P10" s="129"/>
      <c r="Q10" s="290"/>
    </row>
    <row r="11" spans="1:17" ht="23.65" thickBot="1" x14ac:dyDescent="0.75">
      <c r="A11" s="247" t="s">
        <v>47</v>
      </c>
      <c r="B11" s="248"/>
      <c r="C11" s="248"/>
      <c r="D11" s="248"/>
      <c r="E11" s="248"/>
      <c r="F11" s="249"/>
      <c r="G11" s="250">
        <v>39.99</v>
      </c>
      <c r="H11" s="251"/>
      <c r="I11" s="251">
        <v>39.99</v>
      </c>
      <c r="J11" s="251"/>
      <c r="K11" s="250">
        <v>39.99</v>
      </c>
      <c r="L11" s="251"/>
      <c r="M11" s="251">
        <v>39.99</v>
      </c>
      <c r="N11" s="251"/>
      <c r="O11" s="307">
        <v>1</v>
      </c>
      <c r="P11" s="129"/>
      <c r="Q11" s="12" t="s">
        <v>44</v>
      </c>
    </row>
    <row r="12" spans="1:17" ht="23.65" thickBot="1" x14ac:dyDescent="0.75">
      <c r="A12" s="240" t="s">
        <v>149</v>
      </c>
      <c r="B12" s="241"/>
      <c r="C12" s="241"/>
      <c r="D12" s="241"/>
      <c r="E12" s="241"/>
      <c r="F12" s="242"/>
      <c r="G12" s="265">
        <v>0.26</v>
      </c>
      <c r="H12" s="245"/>
      <c r="I12" s="245"/>
      <c r="J12" s="245"/>
      <c r="K12" s="245">
        <v>1.88</v>
      </c>
      <c r="L12" s="245"/>
      <c r="M12" s="245"/>
      <c r="N12" s="246"/>
      <c r="O12" s="307">
        <v>2</v>
      </c>
      <c r="P12" s="129"/>
      <c r="Q12" s="12" t="s">
        <v>57</v>
      </c>
    </row>
    <row r="13" spans="1:17" ht="23.65" thickBot="1" x14ac:dyDescent="0.75">
      <c r="A13" s="247" t="s">
        <v>48</v>
      </c>
      <c r="B13" s="248"/>
      <c r="C13" s="248"/>
      <c r="D13" s="248"/>
      <c r="E13" s="248"/>
      <c r="F13" s="249"/>
      <c r="G13" s="250">
        <v>71.88</v>
      </c>
      <c r="H13" s="251"/>
      <c r="I13" s="251">
        <v>71.87</v>
      </c>
      <c r="J13" s="251"/>
      <c r="K13" s="251">
        <v>71.88</v>
      </c>
      <c r="L13" s="251"/>
      <c r="M13" s="251">
        <v>71.91</v>
      </c>
      <c r="N13" s="252"/>
      <c r="O13" s="307">
        <v>1</v>
      </c>
      <c r="P13" s="129"/>
      <c r="Q13" s="12" t="s">
        <v>44</v>
      </c>
    </row>
    <row r="14" spans="1:17" ht="23.65" thickBot="1" x14ac:dyDescent="0.75">
      <c r="A14" s="240" t="s">
        <v>49</v>
      </c>
      <c r="B14" s="241"/>
      <c r="C14" s="241"/>
      <c r="D14" s="241"/>
      <c r="E14" s="241"/>
      <c r="F14" s="242"/>
      <c r="G14" s="265">
        <v>76.650000000000006</v>
      </c>
      <c r="H14" s="245"/>
      <c r="I14" s="245"/>
      <c r="J14" s="245"/>
      <c r="K14" s="245"/>
      <c r="L14" s="245"/>
      <c r="M14" s="245"/>
      <c r="N14" s="246"/>
      <c r="O14" s="307">
        <v>1</v>
      </c>
      <c r="P14" s="129"/>
      <c r="Q14" s="12" t="s">
        <v>44</v>
      </c>
    </row>
    <row r="15" spans="1:17" ht="23.25" x14ac:dyDescent="0.7">
      <c r="A15" s="266" t="s">
        <v>50</v>
      </c>
      <c r="B15" s="267"/>
      <c r="C15" s="267"/>
      <c r="D15" s="267"/>
      <c r="E15" s="267"/>
      <c r="F15" s="268"/>
      <c r="G15" s="272">
        <v>3.07</v>
      </c>
      <c r="H15" s="273"/>
      <c r="I15" s="273">
        <v>2.98</v>
      </c>
      <c r="J15" s="273"/>
      <c r="K15" s="273">
        <v>3</v>
      </c>
      <c r="L15" s="273"/>
      <c r="M15" s="54">
        <v>3</v>
      </c>
      <c r="N15" s="55">
        <v>2.97</v>
      </c>
      <c r="O15" s="307">
        <v>1</v>
      </c>
      <c r="P15" s="129"/>
      <c r="Q15" s="290" t="s">
        <v>44</v>
      </c>
    </row>
    <row r="16" spans="1:17" ht="23.65" thickBot="1" x14ac:dyDescent="0.75">
      <c r="A16" s="269"/>
      <c r="B16" s="270"/>
      <c r="C16" s="270"/>
      <c r="D16" s="270"/>
      <c r="E16" s="270"/>
      <c r="F16" s="271"/>
      <c r="G16" s="275">
        <v>3.07</v>
      </c>
      <c r="H16" s="274"/>
      <c r="I16" s="274">
        <v>3.04</v>
      </c>
      <c r="J16" s="274"/>
      <c r="K16" s="274">
        <v>3</v>
      </c>
      <c r="L16" s="274"/>
      <c r="M16" s="56">
        <v>3.04</v>
      </c>
      <c r="N16" s="57">
        <v>2.98</v>
      </c>
      <c r="O16" s="307"/>
      <c r="P16" s="129"/>
      <c r="Q16" s="290"/>
    </row>
    <row r="17" spans="1:19" ht="23.25" x14ac:dyDescent="0.7">
      <c r="A17" s="255" t="s">
        <v>51</v>
      </c>
      <c r="B17" s="256"/>
      <c r="C17" s="256"/>
      <c r="D17" s="256"/>
      <c r="E17" s="256"/>
      <c r="F17" s="257"/>
      <c r="G17" s="253">
        <v>1.58</v>
      </c>
      <c r="H17" s="254"/>
      <c r="I17" s="254">
        <v>1.56</v>
      </c>
      <c r="J17" s="254"/>
      <c r="K17" s="254">
        <v>1.57</v>
      </c>
      <c r="L17" s="254"/>
      <c r="M17" s="254">
        <v>1.56</v>
      </c>
      <c r="N17" s="277"/>
      <c r="O17" s="307">
        <v>1</v>
      </c>
      <c r="P17" s="129"/>
      <c r="Q17" s="290" t="s">
        <v>44</v>
      </c>
    </row>
    <row r="18" spans="1:19" ht="23.65" thickBot="1" x14ac:dyDescent="0.75">
      <c r="A18" s="269"/>
      <c r="B18" s="270"/>
      <c r="C18" s="270"/>
      <c r="D18" s="270"/>
      <c r="E18" s="270"/>
      <c r="F18" s="271"/>
      <c r="G18" s="275">
        <v>1.57</v>
      </c>
      <c r="H18" s="274"/>
      <c r="I18" s="274">
        <v>1.57</v>
      </c>
      <c r="J18" s="274"/>
      <c r="K18" s="274">
        <v>1.54</v>
      </c>
      <c r="L18" s="274"/>
      <c r="M18" s="274">
        <v>1.57</v>
      </c>
      <c r="N18" s="276"/>
      <c r="O18" s="307"/>
      <c r="P18" s="129"/>
      <c r="Q18" s="290"/>
    </row>
    <row r="19" spans="1:19" ht="23.65" thickBot="1" x14ac:dyDescent="0.75">
      <c r="A19" s="240" t="s">
        <v>52</v>
      </c>
      <c r="B19" s="241"/>
      <c r="C19" s="241"/>
      <c r="D19" s="241"/>
      <c r="E19" s="241"/>
      <c r="F19" s="242"/>
      <c r="G19" s="265">
        <v>51.31</v>
      </c>
      <c r="H19" s="245"/>
      <c r="I19" s="245"/>
      <c r="J19" s="245"/>
      <c r="K19" s="245"/>
      <c r="L19" s="245"/>
      <c r="M19" s="245"/>
      <c r="N19" s="246"/>
      <c r="O19" s="307">
        <v>1</v>
      </c>
      <c r="P19" s="129"/>
      <c r="Q19" s="12" t="s">
        <v>44</v>
      </c>
    </row>
    <row r="20" spans="1:19" ht="23.65" thickBot="1" x14ac:dyDescent="0.75">
      <c r="A20" s="240" t="s">
        <v>53</v>
      </c>
      <c r="B20" s="241"/>
      <c r="C20" s="241"/>
      <c r="D20" s="241"/>
      <c r="E20" s="241"/>
      <c r="F20" s="242"/>
      <c r="G20" s="265">
        <v>56.97</v>
      </c>
      <c r="H20" s="245"/>
      <c r="I20" s="245"/>
      <c r="J20" s="245"/>
      <c r="K20" s="245"/>
      <c r="L20" s="245"/>
      <c r="M20" s="245"/>
      <c r="N20" s="246"/>
      <c r="O20" s="307">
        <v>1</v>
      </c>
      <c r="P20" s="129"/>
      <c r="Q20" s="12" t="s">
        <v>44</v>
      </c>
      <c r="S20">
        <f>AVERAGE(G13:N13)</f>
        <v>71.884999999999991</v>
      </c>
    </row>
    <row r="21" spans="1:19" ht="23.65" thickBot="1" x14ac:dyDescent="0.75">
      <c r="A21" s="240" t="s">
        <v>54</v>
      </c>
      <c r="B21" s="241"/>
      <c r="C21" s="241"/>
      <c r="D21" s="241"/>
      <c r="E21" s="241"/>
      <c r="F21" s="242"/>
      <c r="G21" s="265">
        <v>25.99</v>
      </c>
      <c r="H21" s="245"/>
      <c r="I21" s="245"/>
      <c r="J21" s="245"/>
      <c r="K21" s="245"/>
      <c r="L21" s="245"/>
      <c r="M21" s="245"/>
      <c r="N21" s="246"/>
      <c r="O21" s="345">
        <v>1</v>
      </c>
      <c r="P21" s="346"/>
      <c r="Q21" s="13" t="s">
        <v>44</v>
      </c>
    </row>
    <row r="22" spans="1:19" x14ac:dyDescent="0.45">
      <c r="A22" s="278" t="s">
        <v>55</v>
      </c>
      <c r="B22" s="279"/>
      <c r="C22" s="279"/>
      <c r="D22" s="279"/>
      <c r="E22" s="279"/>
      <c r="F22" s="279"/>
      <c r="G22" s="279"/>
      <c r="H22" s="279"/>
      <c r="I22" s="279"/>
      <c r="J22" s="279"/>
      <c r="K22" s="279"/>
      <c r="L22" s="279"/>
      <c r="M22" s="279"/>
      <c r="N22" s="280"/>
      <c r="O22" s="291"/>
      <c r="P22" s="292"/>
      <c r="Q22" s="293"/>
    </row>
    <row r="23" spans="1:19" ht="34.5" customHeight="1" thickBot="1" x14ac:dyDescent="0.5">
      <c r="A23" s="281"/>
      <c r="B23" s="282"/>
      <c r="C23" s="282"/>
      <c r="D23" s="282"/>
      <c r="E23" s="282"/>
      <c r="F23" s="282"/>
      <c r="G23" s="282"/>
      <c r="H23" s="282"/>
      <c r="I23" s="282"/>
      <c r="J23" s="282"/>
      <c r="K23" s="282"/>
      <c r="L23" s="282"/>
      <c r="M23" s="282"/>
      <c r="N23" s="283"/>
      <c r="O23" s="294"/>
      <c r="P23" s="295"/>
      <c r="Q23" s="296"/>
    </row>
    <row r="24" spans="1:19" ht="21" x14ac:dyDescent="0.65">
      <c r="A24" s="315">
        <f>(PI()*((S20/2)^2)*G14*4)/1000</f>
        <v>1244.3386363047239</v>
      </c>
      <c r="B24" s="316"/>
      <c r="C24" s="316"/>
      <c r="D24" s="316"/>
      <c r="E24" s="316"/>
      <c r="F24" s="316"/>
      <c r="G24" s="316"/>
      <c r="H24" s="316"/>
      <c r="I24" s="316"/>
      <c r="J24" s="316"/>
      <c r="K24" s="316"/>
      <c r="L24" s="316"/>
      <c r="M24" s="316"/>
      <c r="N24" s="316"/>
      <c r="O24" s="14" t="s">
        <v>56</v>
      </c>
      <c r="P24" s="9">
        <v>2</v>
      </c>
      <c r="Q24" s="15" t="s">
        <v>57</v>
      </c>
    </row>
    <row r="25" spans="1:19" ht="21.4" thickBot="1" x14ac:dyDescent="0.7">
      <c r="A25" s="317"/>
      <c r="B25" s="318"/>
      <c r="C25" s="318"/>
      <c r="D25" s="318"/>
      <c r="E25" s="318"/>
      <c r="F25" s="318"/>
      <c r="G25" s="318"/>
      <c r="H25" s="318"/>
      <c r="I25" s="318"/>
      <c r="J25" s="318"/>
      <c r="K25" s="318"/>
      <c r="L25" s="318"/>
      <c r="M25" s="318"/>
      <c r="N25" s="318"/>
      <c r="O25" s="16" t="s">
        <v>58</v>
      </c>
      <c r="P25" s="10">
        <v>1</v>
      </c>
      <c r="Q25" s="13" t="s">
        <v>44</v>
      </c>
    </row>
    <row r="26" spans="1:19" x14ac:dyDescent="0.45">
      <c r="A26" s="309" t="s">
        <v>59</v>
      </c>
      <c r="B26" s="310"/>
      <c r="C26" s="310"/>
      <c r="D26" s="310"/>
      <c r="E26" s="310"/>
      <c r="F26" s="310"/>
      <c r="G26" s="310"/>
      <c r="H26" s="310"/>
      <c r="I26" s="310"/>
      <c r="J26" s="310"/>
      <c r="K26" s="310"/>
      <c r="L26" s="310"/>
      <c r="M26" s="310"/>
      <c r="N26" s="311"/>
      <c r="O26" s="291"/>
      <c r="P26" s="292"/>
      <c r="Q26" s="293"/>
    </row>
    <row r="27" spans="1:19" ht="33" customHeight="1" thickBot="1" x14ac:dyDescent="0.5">
      <c r="A27" s="312"/>
      <c r="B27" s="313"/>
      <c r="C27" s="313"/>
      <c r="D27" s="313"/>
      <c r="E27" s="313"/>
      <c r="F27" s="313"/>
      <c r="G27" s="313"/>
      <c r="H27" s="313"/>
      <c r="I27" s="313"/>
      <c r="J27" s="313"/>
      <c r="K27" s="313"/>
      <c r="L27" s="313"/>
      <c r="M27" s="313"/>
      <c r="N27" s="314"/>
      <c r="O27" s="294"/>
      <c r="P27" s="295"/>
      <c r="Q27" s="296"/>
    </row>
    <row r="28" spans="1:19" x14ac:dyDescent="0.45">
      <c r="A28" s="286" t="s">
        <v>178</v>
      </c>
      <c r="B28" s="319"/>
      <c r="C28" s="319"/>
      <c r="D28" s="319"/>
      <c r="E28" s="319"/>
      <c r="F28" s="319"/>
      <c r="G28" s="319"/>
      <c r="H28" s="319"/>
      <c r="I28" s="319"/>
      <c r="J28" s="319"/>
      <c r="K28" s="319"/>
      <c r="L28" s="319"/>
      <c r="M28" s="319"/>
      <c r="N28" s="319"/>
      <c r="O28" s="341" t="s">
        <v>60</v>
      </c>
      <c r="P28" s="306">
        <v>2</v>
      </c>
      <c r="Q28" s="303" t="s">
        <v>57</v>
      </c>
    </row>
    <row r="29" spans="1:19" ht="19.5" customHeight="1" x14ac:dyDescent="0.45">
      <c r="A29" s="320"/>
      <c r="B29" s="319"/>
      <c r="C29" s="319"/>
      <c r="D29" s="319"/>
      <c r="E29" s="319"/>
      <c r="F29" s="319"/>
      <c r="G29" s="319"/>
      <c r="H29" s="319"/>
      <c r="I29" s="319"/>
      <c r="J29" s="319"/>
      <c r="K29" s="319"/>
      <c r="L29" s="319"/>
      <c r="M29" s="319"/>
      <c r="N29" s="319"/>
      <c r="O29" s="342"/>
      <c r="P29" s="129"/>
      <c r="Q29" s="290"/>
    </row>
    <row r="30" spans="1:19" ht="18" x14ac:dyDescent="0.55000000000000004">
      <c r="A30" s="320"/>
      <c r="B30" s="319"/>
      <c r="C30" s="319"/>
      <c r="D30" s="319"/>
      <c r="E30" s="319"/>
      <c r="F30" s="319"/>
      <c r="G30" s="319"/>
      <c r="H30" s="319"/>
      <c r="I30" s="319"/>
      <c r="J30" s="319"/>
      <c r="K30" s="319"/>
      <c r="L30" s="319"/>
      <c r="M30" s="319"/>
      <c r="N30" s="319"/>
      <c r="O30" s="17" t="s">
        <v>61</v>
      </c>
      <c r="P30" s="5">
        <v>1</v>
      </c>
      <c r="Q30" s="12" t="s">
        <v>44</v>
      </c>
    </row>
    <row r="31" spans="1:19" ht="193.9" customHeight="1" thickBot="1" x14ac:dyDescent="0.6">
      <c r="A31" s="321"/>
      <c r="B31" s="322"/>
      <c r="C31" s="322"/>
      <c r="D31" s="322"/>
      <c r="E31" s="322"/>
      <c r="F31" s="322"/>
      <c r="G31" s="322"/>
      <c r="H31" s="322"/>
      <c r="I31" s="322"/>
      <c r="J31" s="322"/>
      <c r="K31" s="322"/>
      <c r="L31" s="322"/>
      <c r="M31" s="322"/>
      <c r="N31" s="322"/>
      <c r="O31" s="18" t="s">
        <v>62</v>
      </c>
      <c r="P31" s="10">
        <v>1</v>
      </c>
      <c r="Q31" s="13" t="s">
        <v>44</v>
      </c>
      <c r="R31" s="43"/>
    </row>
    <row r="32" spans="1:19" x14ac:dyDescent="0.45">
      <c r="A32" s="309" t="s">
        <v>63</v>
      </c>
      <c r="B32" s="310"/>
      <c r="C32" s="310"/>
      <c r="D32" s="310"/>
      <c r="E32" s="310"/>
      <c r="F32" s="310"/>
      <c r="G32" s="310"/>
      <c r="H32" s="310"/>
      <c r="I32" s="310"/>
      <c r="J32" s="310"/>
      <c r="K32" s="310"/>
      <c r="L32" s="310"/>
      <c r="M32" s="310"/>
      <c r="N32" s="311"/>
      <c r="O32" s="297"/>
      <c r="P32" s="298"/>
      <c r="Q32" s="299"/>
    </row>
    <row r="33" spans="1:17" ht="36" customHeight="1" thickBot="1" x14ac:dyDescent="0.5">
      <c r="A33" s="312"/>
      <c r="B33" s="313"/>
      <c r="C33" s="313"/>
      <c r="D33" s="313"/>
      <c r="E33" s="313"/>
      <c r="F33" s="313"/>
      <c r="G33" s="313"/>
      <c r="H33" s="313"/>
      <c r="I33" s="313"/>
      <c r="J33" s="313"/>
      <c r="K33" s="313"/>
      <c r="L33" s="313"/>
      <c r="M33" s="313"/>
      <c r="N33" s="314"/>
      <c r="O33" s="300"/>
      <c r="P33" s="301"/>
      <c r="Q33" s="302"/>
    </row>
    <row r="34" spans="1:17" x14ac:dyDescent="0.45">
      <c r="A34" s="284" t="s">
        <v>179</v>
      </c>
      <c r="B34" s="285"/>
      <c r="C34" s="285"/>
      <c r="D34" s="285"/>
      <c r="E34" s="285"/>
      <c r="F34" s="285"/>
      <c r="G34" s="285"/>
      <c r="H34" s="285"/>
      <c r="I34" s="285"/>
      <c r="J34" s="285"/>
      <c r="K34" s="285"/>
      <c r="L34" s="285"/>
      <c r="M34" s="285"/>
      <c r="N34" s="285"/>
      <c r="O34" s="305">
        <v>5</v>
      </c>
      <c r="P34" s="306"/>
      <c r="Q34" s="303" t="s">
        <v>150</v>
      </c>
    </row>
    <row r="35" spans="1:17" x14ac:dyDescent="0.45">
      <c r="A35" s="286"/>
      <c r="B35" s="287"/>
      <c r="C35" s="287"/>
      <c r="D35" s="287"/>
      <c r="E35" s="287"/>
      <c r="F35" s="287"/>
      <c r="G35" s="287"/>
      <c r="H35" s="287"/>
      <c r="I35" s="287"/>
      <c r="J35" s="287"/>
      <c r="K35" s="287"/>
      <c r="L35" s="287"/>
      <c r="M35" s="287"/>
      <c r="N35" s="287"/>
      <c r="O35" s="307"/>
      <c r="P35" s="129"/>
      <c r="Q35" s="290"/>
    </row>
    <row r="36" spans="1:17" x14ac:dyDescent="0.45">
      <c r="A36" s="286"/>
      <c r="B36" s="287"/>
      <c r="C36" s="287"/>
      <c r="D36" s="287"/>
      <c r="E36" s="287"/>
      <c r="F36" s="287"/>
      <c r="G36" s="287"/>
      <c r="H36" s="287"/>
      <c r="I36" s="287"/>
      <c r="J36" s="287"/>
      <c r="K36" s="287"/>
      <c r="L36" s="287"/>
      <c r="M36" s="287"/>
      <c r="N36" s="287"/>
      <c r="O36" s="307"/>
      <c r="P36" s="129"/>
      <c r="Q36" s="290"/>
    </row>
    <row r="37" spans="1:17" ht="409.15" customHeight="1" thickBot="1" x14ac:dyDescent="0.5">
      <c r="A37" s="288"/>
      <c r="B37" s="289"/>
      <c r="C37" s="289"/>
      <c r="D37" s="289"/>
      <c r="E37" s="289"/>
      <c r="F37" s="289"/>
      <c r="G37" s="289"/>
      <c r="H37" s="289"/>
      <c r="I37" s="289"/>
      <c r="J37" s="289"/>
      <c r="K37" s="289"/>
      <c r="L37" s="289"/>
      <c r="M37" s="289"/>
      <c r="N37" s="289"/>
      <c r="O37" s="308"/>
      <c r="P37" s="130"/>
      <c r="Q37" s="304"/>
    </row>
    <row r="38" spans="1:17" ht="18.399999999999999" thickBot="1" x14ac:dyDescent="0.6">
      <c r="O38" s="6" t="s">
        <v>19</v>
      </c>
      <c r="P38" s="7">
        <f>O34+P31+P30+P28+P25+P24+SUM(O7:P21)</f>
        <v>25</v>
      </c>
      <c r="Q38" s="8" t="s">
        <v>65</v>
      </c>
    </row>
  </sheetData>
  <mergeCells count="91">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14:F14"/>
    <mergeCell ref="G14:N14"/>
    <mergeCell ref="A15:F16"/>
    <mergeCell ref="G15:H15"/>
    <mergeCell ref="I15:J15"/>
    <mergeCell ref="K15:L15"/>
    <mergeCell ref="K16:L16"/>
    <mergeCell ref="I16:J16"/>
    <mergeCell ref="G16:H16"/>
    <mergeCell ref="A13:F13"/>
    <mergeCell ref="G13:H13"/>
    <mergeCell ref="I13:J13"/>
    <mergeCell ref="K13:L13"/>
    <mergeCell ref="M13:N13"/>
    <mergeCell ref="G11:H11"/>
    <mergeCell ref="I11:J11"/>
    <mergeCell ref="K11:L11"/>
    <mergeCell ref="M11:N11"/>
    <mergeCell ref="A12:F12"/>
    <mergeCell ref="G12:J12"/>
    <mergeCell ref="K12:N12"/>
    <mergeCell ref="A11:F11"/>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Y23"/>
  <sheetViews>
    <sheetView topLeftCell="A3" zoomScale="80" zoomScaleNormal="80" workbookViewId="0">
      <selection activeCell="O12" sqref="O12"/>
    </sheetView>
  </sheetViews>
  <sheetFormatPr defaultRowHeight="14.25" x14ac:dyDescent="0.45"/>
  <cols>
    <col min="6" max="6" width="10" customWidth="1"/>
    <col min="7" max="7" width="10.59765625" customWidth="1"/>
  </cols>
  <sheetData>
    <row r="1" spans="1:25" x14ac:dyDescent="0.45">
      <c r="A1" s="135" t="s">
        <v>66</v>
      </c>
      <c r="B1" s="136"/>
      <c r="C1" s="136"/>
      <c r="D1" s="136"/>
      <c r="E1" s="136"/>
      <c r="F1" s="136"/>
      <c r="G1" s="136"/>
      <c r="H1" s="136"/>
      <c r="I1" s="136"/>
      <c r="J1" s="136"/>
      <c r="K1" s="136"/>
      <c r="L1" s="136"/>
      <c r="M1" s="136"/>
      <c r="N1" s="137"/>
    </row>
    <row r="2" spans="1:25" x14ac:dyDescent="0.45">
      <c r="A2" s="138"/>
      <c r="B2" s="60"/>
      <c r="C2" s="60"/>
      <c r="D2" s="60"/>
      <c r="E2" s="60"/>
      <c r="F2" s="60"/>
      <c r="G2" s="60"/>
      <c r="H2" s="60"/>
      <c r="I2" s="60"/>
      <c r="J2" s="60"/>
      <c r="K2" s="60"/>
      <c r="L2" s="60"/>
      <c r="M2" s="60"/>
      <c r="N2" s="139"/>
    </row>
    <row r="3" spans="1:25" ht="14.65" thickBot="1" x14ac:dyDescent="0.5">
      <c r="A3" s="140"/>
      <c r="B3" s="141"/>
      <c r="C3" s="141"/>
      <c r="D3" s="141"/>
      <c r="E3" s="141"/>
      <c r="F3" s="141"/>
      <c r="G3" s="141"/>
      <c r="H3" s="141"/>
      <c r="I3" s="141"/>
      <c r="J3" s="141"/>
      <c r="K3" s="141"/>
      <c r="L3" s="141"/>
      <c r="M3" s="141"/>
      <c r="N3" s="142"/>
    </row>
    <row r="4" spans="1:25" ht="23.25" x14ac:dyDescent="0.45">
      <c r="A4" s="230" t="s">
        <v>1</v>
      </c>
      <c r="B4" s="231"/>
      <c r="C4" s="231"/>
      <c r="D4" s="231"/>
      <c r="E4" s="231"/>
      <c r="F4" s="231"/>
      <c r="G4" s="231"/>
      <c r="H4" s="231"/>
      <c r="I4" s="231"/>
      <c r="J4" s="231"/>
      <c r="K4" s="231"/>
      <c r="L4" s="231"/>
      <c r="M4" s="231"/>
      <c r="N4" s="232"/>
    </row>
    <row r="5" spans="1:25" ht="23.25" x14ac:dyDescent="0.45">
      <c r="A5" s="397" t="s">
        <v>2</v>
      </c>
      <c r="B5" s="398"/>
      <c r="C5" s="398"/>
      <c r="D5" s="398"/>
      <c r="E5" s="398"/>
      <c r="F5" s="398"/>
      <c r="G5" s="398"/>
      <c r="H5" s="398"/>
      <c r="I5" s="398"/>
      <c r="J5" s="398"/>
      <c r="K5" s="398"/>
      <c r="L5" s="398"/>
      <c r="M5" s="398"/>
      <c r="N5" s="398"/>
      <c r="O5" s="374" t="s">
        <v>11</v>
      </c>
      <c r="P5" s="375"/>
    </row>
    <row r="6" spans="1:25" x14ac:dyDescent="0.45">
      <c r="A6" s="405" t="s">
        <v>67</v>
      </c>
      <c r="B6" s="406"/>
      <c r="C6" s="406"/>
      <c r="D6" s="406"/>
      <c r="E6" s="406"/>
      <c r="F6" s="406"/>
      <c r="G6" s="406"/>
      <c r="H6" s="406"/>
      <c r="I6" s="406"/>
      <c r="J6" s="406"/>
      <c r="K6" s="406"/>
      <c r="L6" s="406"/>
      <c r="M6" s="406"/>
      <c r="N6" s="407"/>
      <c r="O6" s="376"/>
      <c r="P6" s="377"/>
    </row>
    <row r="7" spans="1:25" ht="14.25" customHeight="1" x14ac:dyDescent="0.45">
      <c r="A7" s="399" t="s">
        <v>68</v>
      </c>
      <c r="B7" s="400"/>
      <c r="C7" s="400"/>
      <c r="D7" s="400"/>
      <c r="E7" s="401"/>
      <c r="F7" s="408" t="s">
        <v>69</v>
      </c>
      <c r="G7" s="408"/>
      <c r="H7" s="45" t="s">
        <v>70</v>
      </c>
      <c r="I7" s="45">
        <v>196</v>
      </c>
      <c r="J7" s="45" t="s">
        <v>71</v>
      </c>
      <c r="K7" s="45">
        <v>200</v>
      </c>
      <c r="L7" s="45" t="s">
        <v>72</v>
      </c>
      <c r="M7" s="46">
        <v>316</v>
      </c>
      <c r="N7" s="410"/>
      <c r="O7" s="49">
        <v>1</v>
      </c>
      <c r="P7" s="50" t="s">
        <v>147</v>
      </c>
      <c r="Q7" t="s">
        <v>224</v>
      </c>
    </row>
    <row r="8" spans="1:25" ht="14.65" customHeight="1" x14ac:dyDescent="0.45">
      <c r="A8" s="402"/>
      <c r="B8" s="403"/>
      <c r="C8" s="403"/>
      <c r="D8" s="403"/>
      <c r="E8" s="404"/>
      <c r="F8" s="409" t="s">
        <v>74</v>
      </c>
      <c r="G8" s="409"/>
      <c r="H8" s="47" t="s">
        <v>70</v>
      </c>
      <c r="I8" s="47">
        <v>331</v>
      </c>
      <c r="J8" s="47" t="s">
        <v>71</v>
      </c>
      <c r="K8" s="47">
        <v>530</v>
      </c>
      <c r="L8" s="47" t="s">
        <v>72</v>
      </c>
      <c r="M8" s="48">
        <v>312</v>
      </c>
      <c r="N8" s="411"/>
      <c r="O8" s="49">
        <v>0.5</v>
      </c>
      <c r="P8" s="50" t="s">
        <v>147</v>
      </c>
      <c r="Q8" t="s">
        <v>225</v>
      </c>
    </row>
    <row r="9" spans="1:25" x14ac:dyDescent="0.45">
      <c r="A9" s="347" t="s">
        <v>75</v>
      </c>
      <c r="B9" s="348"/>
      <c r="C9" s="348"/>
      <c r="D9" s="348"/>
      <c r="E9" s="348"/>
      <c r="F9" s="349"/>
      <c r="G9" s="349"/>
      <c r="H9" s="349"/>
      <c r="I9" s="349"/>
      <c r="J9" s="349"/>
      <c r="K9" s="349"/>
      <c r="L9" s="349"/>
      <c r="M9" s="349"/>
      <c r="N9" s="350"/>
      <c r="O9" s="356"/>
      <c r="P9" s="357"/>
    </row>
    <row r="10" spans="1:25" ht="26.25" customHeight="1" x14ac:dyDescent="0.45">
      <c r="A10" s="220" t="s">
        <v>76</v>
      </c>
      <c r="B10" s="221"/>
      <c r="C10" s="221"/>
      <c r="D10" s="221"/>
      <c r="E10" s="351"/>
      <c r="F10" s="415" t="s">
        <v>77</v>
      </c>
      <c r="G10" s="390" t="s">
        <v>181</v>
      </c>
      <c r="H10" s="390"/>
      <c r="I10" s="390"/>
      <c r="J10" s="390"/>
      <c r="K10" s="390"/>
      <c r="L10" s="390"/>
      <c r="M10" s="390"/>
      <c r="N10" s="391"/>
      <c r="O10" s="382">
        <v>1</v>
      </c>
      <c r="P10" s="380" t="s">
        <v>36</v>
      </c>
      <c r="Q10" s="43" t="s">
        <v>230</v>
      </c>
      <c r="R10" s="43"/>
      <c r="S10" s="43"/>
      <c r="T10" s="43"/>
      <c r="U10" s="43"/>
      <c r="V10" s="43"/>
      <c r="W10" s="43"/>
      <c r="X10" s="43"/>
      <c r="Y10" s="43"/>
    </row>
    <row r="11" spans="1:25" ht="26.25" customHeight="1" x14ac:dyDescent="0.45">
      <c r="A11" s="222"/>
      <c r="B11" s="223"/>
      <c r="C11" s="223"/>
      <c r="D11" s="223"/>
      <c r="E11" s="352"/>
      <c r="F11" s="416"/>
      <c r="G11" s="154" t="s">
        <v>182</v>
      </c>
      <c r="H11" s="154"/>
      <c r="I11" s="154"/>
      <c r="J11" s="154"/>
      <c r="K11" s="154"/>
      <c r="L11" s="154"/>
      <c r="M11" s="154"/>
      <c r="N11" s="417"/>
      <c r="O11" s="383"/>
      <c r="P11" s="381"/>
      <c r="Q11" s="43"/>
      <c r="R11" s="43"/>
      <c r="S11" s="43"/>
      <c r="T11" s="43"/>
      <c r="U11" s="43"/>
      <c r="V11" s="43"/>
      <c r="W11" s="43"/>
      <c r="X11" s="43"/>
      <c r="Y11" s="43"/>
    </row>
    <row r="12" spans="1:25" ht="21.75" customHeight="1" thickBot="1" x14ac:dyDescent="0.5">
      <c r="A12" s="224"/>
      <c r="B12" s="225"/>
      <c r="C12" s="225"/>
      <c r="D12" s="225"/>
      <c r="E12" s="353"/>
      <c r="F12" s="30" t="s">
        <v>78</v>
      </c>
      <c r="G12" s="170" t="s">
        <v>183</v>
      </c>
      <c r="H12" s="170"/>
      <c r="I12" s="170"/>
      <c r="J12" s="170"/>
      <c r="K12" s="170"/>
      <c r="L12" s="170"/>
      <c r="M12" s="170"/>
      <c r="N12" s="392"/>
      <c r="O12" s="58">
        <v>1</v>
      </c>
      <c r="P12" s="50" t="s">
        <v>99</v>
      </c>
      <c r="Q12" s="43" t="s">
        <v>227</v>
      </c>
      <c r="R12" s="43"/>
      <c r="S12" s="43"/>
      <c r="T12" s="43"/>
      <c r="U12" s="43"/>
      <c r="V12" s="43"/>
      <c r="W12" s="43"/>
      <c r="X12" s="43"/>
      <c r="Y12" s="43"/>
    </row>
    <row r="13" spans="1:25" ht="14.65" thickBot="1" x14ac:dyDescent="0.5">
      <c r="A13" s="354" t="s">
        <v>79</v>
      </c>
      <c r="B13" s="355"/>
      <c r="C13" s="355"/>
      <c r="D13" s="355"/>
      <c r="E13" s="355"/>
      <c r="F13" s="355"/>
      <c r="G13" s="355"/>
      <c r="H13" s="355"/>
      <c r="I13" s="355"/>
      <c r="J13" s="355"/>
      <c r="K13" s="355"/>
      <c r="L13" s="355"/>
      <c r="M13" s="355"/>
      <c r="N13" s="355"/>
      <c r="O13" s="358"/>
      <c r="P13" s="359"/>
    </row>
    <row r="14" spans="1:25" ht="14.25" customHeight="1" x14ac:dyDescent="0.45">
      <c r="A14" s="384" t="s">
        <v>80</v>
      </c>
      <c r="B14" s="385"/>
      <c r="C14" s="385"/>
      <c r="D14" s="385"/>
      <c r="E14" s="386"/>
      <c r="F14" s="368" t="s">
        <v>81</v>
      </c>
      <c r="G14" s="369"/>
      <c r="H14" s="369" t="s">
        <v>82</v>
      </c>
      <c r="I14" s="369"/>
      <c r="J14" s="24" t="s">
        <v>83</v>
      </c>
      <c r="K14" s="370" t="s">
        <v>84</v>
      </c>
      <c r="L14" s="393"/>
      <c r="M14" s="370" t="s">
        <v>85</v>
      </c>
      <c r="N14" s="412"/>
      <c r="O14" s="360"/>
      <c r="P14" s="361"/>
    </row>
    <row r="15" spans="1:25" x14ac:dyDescent="0.45">
      <c r="A15" s="387"/>
      <c r="B15" s="388"/>
      <c r="C15" s="388"/>
      <c r="D15" s="388"/>
      <c r="E15" s="389"/>
      <c r="F15" s="25" t="s">
        <v>86</v>
      </c>
      <c r="G15" s="23" t="s">
        <v>87</v>
      </c>
      <c r="H15" s="23" t="s">
        <v>86</v>
      </c>
      <c r="I15" s="23" t="s">
        <v>87</v>
      </c>
      <c r="J15" s="413" t="s">
        <v>88</v>
      </c>
      <c r="K15" s="23" t="s">
        <v>86</v>
      </c>
      <c r="L15" s="23" t="s">
        <v>87</v>
      </c>
      <c r="M15" s="23" t="s">
        <v>86</v>
      </c>
      <c r="N15" s="44" t="s">
        <v>87</v>
      </c>
      <c r="O15" s="378"/>
      <c r="P15" s="379"/>
    </row>
    <row r="16" spans="1:25" x14ac:dyDescent="0.45">
      <c r="A16" s="387"/>
      <c r="B16" s="388"/>
      <c r="C16" s="388"/>
      <c r="D16" s="388"/>
      <c r="E16" s="389"/>
      <c r="F16" s="26">
        <v>-241.3</v>
      </c>
      <c r="G16" s="21">
        <v>-603.1</v>
      </c>
      <c r="H16" s="21">
        <v>-50.8</v>
      </c>
      <c r="I16" s="21">
        <v>-240.2</v>
      </c>
      <c r="J16" s="414"/>
      <c r="K16" s="21">
        <v>50.8</v>
      </c>
      <c r="L16" s="21">
        <v>115.2</v>
      </c>
      <c r="M16" s="21">
        <v>241.3</v>
      </c>
      <c r="N16" s="51">
        <v>313.10000000000002</v>
      </c>
      <c r="O16" s="49">
        <v>1</v>
      </c>
      <c r="P16" s="50" t="s">
        <v>36</v>
      </c>
      <c r="Q16" s="43" t="s">
        <v>228</v>
      </c>
    </row>
    <row r="17" spans="1:17" x14ac:dyDescent="0.45">
      <c r="A17" s="387"/>
      <c r="B17" s="388"/>
      <c r="C17" s="388"/>
      <c r="D17" s="388"/>
      <c r="E17" s="389"/>
      <c r="F17" s="366" t="s">
        <v>89</v>
      </c>
      <c r="G17" s="367"/>
      <c r="H17" s="373" t="s">
        <v>90</v>
      </c>
      <c r="I17" s="367"/>
      <c r="J17" s="372" t="s">
        <v>91</v>
      </c>
      <c r="K17" s="372"/>
      <c r="L17" s="372" t="s">
        <v>92</v>
      </c>
      <c r="M17" s="372"/>
      <c r="N17" s="364"/>
      <c r="O17" s="356"/>
      <c r="P17" s="357"/>
    </row>
    <row r="18" spans="1:17" ht="14.65" thickBot="1" x14ac:dyDescent="0.5">
      <c r="A18" s="387"/>
      <c r="B18" s="388"/>
      <c r="C18" s="388"/>
      <c r="D18" s="388"/>
      <c r="E18" s="389"/>
      <c r="F18" s="418" t="s">
        <v>184</v>
      </c>
      <c r="G18" s="419"/>
      <c r="H18" s="392" t="s">
        <v>185</v>
      </c>
      <c r="I18" s="419"/>
      <c r="J18" s="170" t="s">
        <v>186</v>
      </c>
      <c r="K18" s="170"/>
      <c r="L18" s="170" t="s">
        <v>187</v>
      </c>
      <c r="M18" s="170"/>
      <c r="N18" s="365"/>
      <c r="O18" s="58">
        <v>3</v>
      </c>
      <c r="P18" s="50" t="s">
        <v>36</v>
      </c>
      <c r="Q18" t="s">
        <v>229</v>
      </c>
    </row>
    <row r="19" spans="1:17" x14ac:dyDescent="0.45">
      <c r="A19" s="368" t="s">
        <v>93</v>
      </c>
      <c r="B19" s="369"/>
      <c r="C19" s="369"/>
      <c r="D19" s="369"/>
      <c r="E19" s="369"/>
      <c r="F19" s="369"/>
      <c r="G19" s="369"/>
      <c r="H19" s="369"/>
      <c r="I19" s="369"/>
      <c r="J19" s="369"/>
      <c r="K19" s="369"/>
      <c r="L19" s="369"/>
      <c r="M19" s="369"/>
      <c r="N19" s="370"/>
      <c r="O19" s="358"/>
      <c r="P19" s="359"/>
    </row>
    <row r="20" spans="1:17" x14ac:dyDescent="0.45">
      <c r="A20" s="371" t="s">
        <v>94</v>
      </c>
      <c r="B20" s="372"/>
      <c r="C20" s="372"/>
      <c r="D20" s="372"/>
      <c r="E20" s="372"/>
      <c r="F20" s="372"/>
      <c r="G20" s="372"/>
      <c r="H20" s="372"/>
      <c r="I20" s="372"/>
      <c r="J20" s="372"/>
      <c r="K20" s="372"/>
      <c r="L20" s="372"/>
      <c r="M20" s="372"/>
      <c r="N20" s="373"/>
      <c r="O20" s="360"/>
      <c r="P20" s="361"/>
    </row>
    <row r="21" spans="1:17" x14ac:dyDescent="0.45">
      <c r="A21" s="371" t="s">
        <v>95</v>
      </c>
      <c r="B21" s="372"/>
      <c r="C21" s="372"/>
      <c r="D21" s="372"/>
      <c r="E21" s="372"/>
      <c r="F21" s="372"/>
      <c r="G21" s="372"/>
      <c r="H21" s="372"/>
      <c r="I21" s="372"/>
      <c r="J21" s="372"/>
      <c r="K21" s="372"/>
      <c r="L21" s="372"/>
      <c r="M21" s="372"/>
      <c r="N21" s="373"/>
      <c r="O21" s="360"/>
      <c r="P21" s="361"/>
    </row>
    <row r="22" spans="1:17" x14ac:dyDescent="0.45">
      <c r="A22" s="394" t="s">
        <v>96</v>
      </c>
      <c r="B22" s="395"/>
      <c r="C22" s="395"/>
      <c r="D22" s="395"/>
      <c r="E22" s="395"/>
      <c r="F22" s="395"/>
      <c r="G22" s="395"/>
      <c r="H22" s="395"/>
      <c r="I22" s="395"/>
      <c r="J22" s="395"/>
      <c r="K22" s="395"/>
      <c r="L22" s="395"/>
      <c r="M22" s="395"/>
      <c r="N22" s="396"/>
      <c r="O22" s="362"/>
      <c r="P22" s="363"/>
    </row>
    <row r="23" spans="1:17" x14ac:dyDescent="0.45">
      <c r="N23" s="27" t="s">
        <v>19</v>
      </c>
      <c r="O23" s="20">
        <f>O18+O16+O12+O10+O8+O7</f>
        <v>7.5</v>
      </c>
      <c r="P23" s="28" t="s">
        <v>148</v>
      </c>
    </row>
  </sheetData>
  <mergeCells count="41">
    <mergeCell ref="L18:M18"/>
    <mergeCell ref="M14:N14"/>
    <mergeCell ref="J15:J16"/>
    <mergeCell ref="F10:F11"/>
    <mergeCell ref="G11:N11"/>
    <mergeCell ref="J17:K17"/>
    <mergeCell ref="L17:M17"/>
    <mergeCell ref="H17:I17"/>
    <mergeCell ref="F18:G18"/>
    <mergeCell ref="H18:I18"/>
    <mergeCell ref="F14:G14"/>
    <mergeCell ref="H14:I14"/>
    <mergeCell ref="A1:N3"/>
    <mergeCell ref="A4:N4"/>
    <mergeCell ref="A5:N5"/>
    <mergeCell ref="A7:E8"/>
    <mergeCell ref="A6:N6"/>
    <mergeCell ref="F7:G7"/>
    <mergeCell ref="F8:G8"/>
    <mergeCell ref="N7:N8"/>
    <mergeCell ref="O5:P6"/>
    <mergeCell ref="O13:P15"/>
    <mergeCell ref="O9:P9"/>
    <mergeCell ref="P10:P11"/>
    <mergeCell ref="O10:O11"/>
    <mergeCell ref="A9:N9"/>
    <mergeCell ref="A10:E12"/>
    <mergeCell ref="A13:N13"/>
    <mergeCell ref="O17:P17"/>
    <mergeCell ref="O19:P22"/>
    <mergeCell ref="N17:N18"/>
    <mergeCell ref="F17:G17"/>
    <mergeCell ref="A19:N19"/>
    <mergeCell ref="A20:N20"/>
    <mergeCell ref="A21:N21"/>
    <mergeCell ref="A14:E18"/>
    <mergeCell ref="G10:N10"/>
    <mergeCell ref="G12:N12"/>
    <mergeCell ref="K14:L14"/>
    <mergeCell ref="A22:N22"/>
    <mergeCell ref="J18:K1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zoomScale="80" zoomScaleNormal="80" workbookViewId="0">
      <selection activeCell="O16" sqref="O16:P17"/>
    </sheetView>
  </sheetViews>
  <sheetFormatPr defaultRowHeight="14.25" x14ac:dyDescent="0.45"/>
  <cols>
    <col min="6" max="6" width="11" customWidth="1"/>
  </cols>
  <sheetData>
    <row r="1" spans="1:17" x14ac:dyDescent="0.45">
      <c r="A1" s="135" t="s">
        <v>97</v>
      </c>
      <c r="B1" s="136"/>
      <c r="C1" s="136"/>
      <c r="D1" s="136"/>
      <c r="E1" s="136"/>
      <c r="F1" s="136"/>
      <c r="G1" s="136"/>
      <c r="H1" s="136"/>
      <c r="I1" s="136"/>
      <c r="J1" s="136"/>
      <c r="K1" s="136"/>
      <c r="L1" s="136"/>
      <c r="M1" s="136"/>
      <c r="N1" s="137"/>
    </row>
    <row r="2" spans="1:17" x14ac:dyDescent="0.45">
      <c r="A2" s="138"/>
      <c r="B2" s="60"/>
      <c r="C2" s="60"/>
      <c r="D2" s="60"/>
      <c r="E2" s="60"/>
      <c r="F2" s="60"/>
      <c r="G2" s="60"/>
      <c r="H2" s="60"/>
      <c r="I2" s="60"/>
      <c r="J2" s="60"/>
      <c r="K2" s="60"/>
      <c r="L2" s="60"/>
      <c r="M2" s="60"/>
      <c r="N2" s="139"/>
    </row>
    <row r="3" spans="1:17" ht="14.65" thickBot="1" x14ac:dyDescent="0.5">
      <c r="A3" s="140"/>
      <c r="B3" s="141"/>
      <c r="C3" s="141"/>
      <c r="D3" s="141"/>
      <c r="E3" s="141"/>
      <c r="F3" s="141"/>
      <c r="G3" s="141"/>
      <c r="H3" s="141"/>
      <c r="I3" s="141"/>
      <c r="J3" s="141"/>
      <c r="K3" s="141"/>
      <c r="L3" s="141"/>
      <c r="M3" s="141"/>
      <c r="N3" s="142"/>
    </row>
    <row r="4" spans="1:17" ht="23.65" thickBot="1" x14ac:dyDescent="0.5">
      <c r="A4" s="230" t="s">
        <v>1</v>
      </c>
      <c r="B4" s="231"/>
      <c r="C4" s="231"/>
      <c r="D4" s="231"/>
      <c r="E4" s="231"/>
      <c r="F4" s="231"/>
      <c r="G4" s="231"/>
      <c r="H4" s="231"/>
      <c r="I4" s="231"/>
      <c r="J4" s="231"/>
      <c r="K4" s="231"/>
      <c r="L4" s="231"/>
      <c r="M4" s="231"/>
      <c r="N4" s="232"/>
      <c r="O4" s="335" t="s">
        <v>11</v>
      </c>
      <c r="P4" s="336"/>
      <c r="Q4" s="337"/>
    </row>
    <row r="5" spans="1:17" ht="23.65" thickBot="1" x14ac:dyDescent="0.5">
      <c r="A5" s="397" t="s">
        <v>2</v>
      </c>
      <c r="B5" s="398"/>
      <c r="C5" s="398"/>
      <c r="D5" s="398"/>
      <c r="E5" s="398"/>
      <c r="F5" s="398"/>
      <c r="G5" s="398"/>
      <c r="H5" s="398"/>
      <c r="I5" s="398"/>
      <c r="J5" s="398"/>
      <c r="K5" s="398"/>
      <c r="L5" s="398"/>
      <c r="M5" s="398"/>
      <c r="N5" s="398"/>
      <c r="O5" s="431"/>
      <c r="P5" s="432"/>
      <c r="Q5" s="433"/>
    </row>
    <row r="6" spans="1:17" x14ac:dyDescent="0.45">
      <c r="A6" s="438" t="s">
        <v>98</v>
      </c>
      <c r="B6" s="439"/>
      <c r="C6" s="439"/>
      <c r="D6" s="439"/>
      <c r="E6" s="439"/>
      <c r="F6" s="440"/>
      <c r="G6" s="441" t="s">
        <v>188</v>
      </c>
      <c r="H6" s="215"/>
      <c r="I6" s="215"/>
      <c r="J6" s="215"/>
      <c r="K6" s="215"/>
      <c r="L6" s="215"/>
      <c r="M6" s="215"/>
      <c r="N6" s="442"/>
      <c r="O6" s="343">
        <v>1</v>
      </c>
      <c r="P6" s="344"/>
      <c r="Q6" s="434" t="s">
        <v>99</v>
      </c>
    </row>
    <row r="7" spans="1:17" ht="28.5" customHeight="1" x14ac:dyDescent="0.45">
      <c r="A7" s="435"/>
      <c r="B7" s="436"/>
      <c r="C7" s="436"/>
      <c r="D7" s="436"/>
      <c r="E7" s="436"/>
      <c r="F7" s="437"/>
      <c r="G7" s="426"/>
      <c r="H7" s="216"/>
      <c r="I7" s="216"/>
      <c r="J7" s="216"/>
      <c r="K7" s="216"/>
      <c r="L7" s="216"/>
      <c r="M7" s="216"/>
      <c r="N7" s="427"/>
      <c r="O7" s="307"/>
      <c r="P7" s="129"/>
      <c r="Q7" s="202"/>
    </row>
    <row r="8" spans="1:17" x14ac:dyDescent="0.45">
      <c r="A8" s="435" t="s">
        <v>100</v>
      </c>
      <c r="B8" s="436"/>
      <c r="C8" s="436"/>
      <c r="D8" s="436"/>
      <c r="E8" s="436"/>
      <c r="F8" s="437"/>
      <c r="G8" s="426" t="s">
        <v>189</v>
      </c>
      <c r="H8" s="216"/>
      <c r="I8" s="216"/>
      <c r="J8" s="216"/>
      <c r="K8" s="216"/>
      <c r="L8" s="216"/>
      <c r="M8" s="216"/>
      <c r="N8" s="427"/>
      <c r="O8" s="307">
        <v>4</v>
      </c>
      <c r="P8" s="129"/>
      <c r="Q8" s="202" t="s">
        <v>36</v>
      </c>
    </row>
    <row r="9" spans="1:17" x14ac:dyDescent="0.45">
      <c r="A9" s="435"/>
      <c r="B9" s="436"/>
      <c r="C9" s="436"/>
      <c r="D9" s="436"/>
      <c r="E9" s="436"/>
      <c r="F9" s="437"/>
      <c r="G9" s="426"/>
      <c r="H9" s="216"/>
      <c r="I9" s="216"/>
      <c r="J9" s="216"/>
      <c r="K9" s="216"/>
      <c r="L9" s="216"/>
      <c r="M9" s="216"/>
      <c r="N9" s="427"/>
      <c r="O9" s="307"/>
      <c r="P9" s="129"/>
      <c r="Q9" s="202"/>
    </row>
    <row r="10" spans="1:17" x14ac:dyDescent="0.45">
      <c r="A10" s="435"/>
      <c r="B10" s="436"/>
      <c r="C10" s="436"/>
      <c r="D10" s="436"/>
      <c r="E10" s="436"/>
      <c r="F10" s="437"/>
      <c r="G10" s="426"/>
      <c r="H10" s="216"/>
      <c r="I10" s="216"/>
      <c r="J10" s="216"/>
      <c r="K10" s="216"/>
      <c r="L10" s="216"/>
      <c r="M10" s="216"/>
      <c r="N10" s="427"/>
      <c r="O10" s="307"/>
      <c r="P10" s="129"/>
      <c r="Q10" s="202"/>
    </row>
    <row r="11" spans="1:17" x14ac:dyDescent="0.45">
      <c r="A11" s="435"/>
      <c r="B11" s="436"/>
      <c r="C11" s="436"/>
      <c r="D11" s="436"/>
      <c r="E11" s="436"/>
      <c r="F11" s="437"/>
      <c r="G11" s="426"/>
      <c r="H11" s="216"/>
      <c r="I11" s="216"/>
      <c r="J11" s="216"/>
      <c r="K11" s="216"/>
      <c r="L11" s="216"/>
      <c r="M11" s="216"/>
      <c r="N11" s="427"/>
      <c r="O11" s="307"/>
      <c r="P11" s="129"/>
      <c r="Q11" s="202"/>
    </row>
    <row r="12" spans="1:17" x14ac:dyDescent="0.45">
      <c r="A12" s="435"/>
      <c r="B12" s="436"/>
      <c r="C12" s="436"/>
      <c r="D12" s="436"/>
      <c r="E12" s="436"/>
      <c r="F12" s="437"/>
      <c r="G12" s="426"/>
      <c r="H12" s="216"/>
      <c r="I12" s="216"/>
      <c r="J12" s="216"/>
      <c r="K12" s="216"/>
      <c r="L12" s="216"/>
      <c r="M12" s="216"/>
      <c r="N12" s="427"/>
      <c r="O12" s="307"/>
      <c r="P12" s="129"/>
      <c r="Q12" s="202"/>
    </row>
    <row r="13" spans="1:17" ht="11.25" customHeight="1" x14ac:dyDescent="0.45">
      <c r="A13" s="435"/>
      <c r="B13" s="436"/>
      <c r="C13" s="436"/>
      <c r="D13" s="436"/>
      <c r="E13" s="436"/>
      <c r="F13" s="437"/>
      <c r="G13" s="426"/>
      <c r="H13" s="216"/>
      <c r="I13" s="216"/>
      <c r="J13" s="216"/>
      <c r="K13" s="216"/>
      <c r="L13" s="216"/>
      <c r="M13" s="216"/>
      <c r="N13" s="427"/>
      <c r="O13" s="307"/>
      <c r="P13" s="129"/>
      <c r="Q13" s="202"/>
    </row>
    <row r="14" spans="1:17" hidden="1" x14ac:dyDescent="0.45">
      <c r="A14" s="435"/>
      <c r="B14" s="436"/>
      <c r="C14" s="436"/>
      <c r="D14" s="436"/>
      <c r="E14" s="436"/>
      <c r="F14" s="437"/>
      <c r="G14" s="426"/>
      <c r="H14" s="216"/>
      <c r="I14" s="216"/>
      <c r="J14" s="216"/>
      <c r="K14" s="216"/>
      <c r="L14" s="216"/>
      <c r="M14" s="216"/>
      <c r="N14" s="427"/>
      <c r="O14" s="307"/>
      <c r="P14" s="129"/>
      <c r="Q14" s="202"/>
    </row>
    <row r="15" spans="1:17" hidden="1" x14ac:dyDescent="0.45">
      <c r="A15" s="435"/>
      <c r="B15" s="436"/>
      <c r="C15" s="436"/>
      <c r="D15" s="436"/>
      <c r="E15" s="436"/>
      <c r="F15" s="437"/>
      <c r="G15" s="426"/>
      <c r="H15" s="216"/>
      <c r="I15" s="216"/>
      <c r="J15" s="216"/>
      <c r="K15" s="216"/>
      <c r="L15" s="216"/>
      <c r="M15" s="216"/>
      <c r="N15" s="427"/>
      <c r="O15" s="307"/>
      <c r="P15" s="129"/>
      <c r="Q15" s="202"/>
    </row>
    <row r="16" spans="1:17" x14ac:dyDescent="0.45">
      <c r="A16" s="420" t="s">
        <v>101</v>
      </c>
      <c r="B16" s="421"/>
      <c r="C16" s="421"/>
      <c r="D16" s="421"/>
      <c r="E16" s="421"/>
      <c r="F16" s="422"/>
      <c r="G16" s="426" t="s">
        <v>190</v>
      </c>
      <c r="H16" s="216"/>
      <c r="I16" s="216"/>
      <c r="J16" s="216"/>
      <c r="K16" s="216"/>
      <c r="L16" s="216"/>
      <c r="M16" s="216"/>
      <c r="N16" s="427"/>
      <c r="O16" s="307">
        <v>1</v>
      </c>
      <c r="P16" s="129"/>
      <c r="Q16" s="202" t="s">
        <v>73</v>
      </c>
    </row>
    <row r="17" spans="1:17" x14ac:dyDescent="0.45">
      <c r="A17" s="420"/>
      <c r="B17" s="421"/>
      <c r="C17" s="421"/>
      <c r="D17" s="421"/>
      <c r="E17" s="421"/>
      <c r="F17" s="422"/>
      <c r="G17" s="426"/>
      <c r="H17" s="216"/>
      <c r="I17" s="216"/>
      <c r="J17" s="216"/>
      <c r="K17" s="216"/>
      <c r="L17" s="216"/>
      <c r="M17" s="216"/>
      <c r="N17" s="427"/>
      <c r="O17" s="307"/>
      <c r="P17" s="129"/>
      <c r="Q17" s="202"/>
    </row>
    <row r="18" spans="1:17" x14ac:dyDescent="0.45">
      <c r="A18" s="435" t="s">
        <v>102</v>
      </c>
      <c r="B18" s="436"/>
      <c r="C18" s="436"/>
      <c r="D18" s="436"/>
      <c r="E18" s="436"/>
      <c r="F18" s="437"/>
      <c r="G18" s="426" t="s">
        <v>191</v>
      </c>
      <c r="H18" s="216"/>
      <c r="I18" s="216"/>
      <c r="J18" s="216"/>
      <c r="K18" s="216"/>
      <c r="L18" s="216"/>
      <c r="M18" s="216"/>
      <c r="N18" s="427"/>
      <c r="O18" s="307">
        <v>2</v>
      </c>
      <c r="P18" s="129"/>
      <c r="Q18" s="202" t="s">
        <v>99</v>
      </c>
    </row>
    <row r="19" spans="1:17" x14ac:dyDescent="0.45">
      <c r="A19" s="435"/>
      <c r="B19" s="436"/>
      <c r="C19" s="436"/>
      <c r="D19" s="436"/>
      <c r="E19" s="436"/>
      <c r="F19" s="437"/>
      <c r="G19" s="426"/>
      <c r="H19" s="216"/>
      <c r="I19" s="216"/>
      <c r="J19" s="216"/>
      <c r="K19" s="216"/>
      <c r="L19" s="216"/>
      <c r="M19" s="216"/>
      <c r="N19" s="427"/>
      <c r="O19" s="307"/>
      <c r="P19" s="129"/>
      <c r="Q19" s="202"/>
    </row>
    <row r="20" spans="1:17" x14ac:dyDescent="0.45">
      <c r="A20" s="420" t="s">
        <v>103</v>
      </c>
      <c r="B20" s="421"/>
      <c r="C20" s="421"/>
      <c r="D20" s="421"/>
      <c r="E20" s="421"/>
      <c r="F20" s="422"/>
      <c r="G20" s="426" t="s">
        <v>192</v>
      </c>
      <c r="H20" s="216"/>
      <c r="I20" s="216"/>
      <c r="J20" s="216"/>
      <c r="K20" s="216"/>
      <c r="L20" s="216"/>
      <c r="M20" s="216"/>
      <c r="N20" s="427"/>
      <c r="O20" s="307">
        <v>3</v>
      </c>
      <c r="P20" s="129"/>
      <c r="Q20" s="202" t="s">
        <v>124</v>
      </c>
    </row>
    <row r="21" spans="1:17" ht="35.25" customHeight="1" thickBot="1" x14ac:dyDescent="0.5">
      <c r="A21" s="423"/>
      <c r="B21" s="424"/>
      <c r="C21" s="424"/>
      <c r="D21" s="424"/>
      <c r="E21" s="424"/>
      <c r="F21" s="425"/>
      <c r="G21" s="428"/>
      <c r="H21" s="217"/>
      <c r="I21" s="217"/>
      <c r="J21" s="217"/>
      <c r="K21" s="217"/>
      <c r="L21" s="217"/>
      <c r="M21" s="217"/>
      <c r="N21" s="429"/>
      <c r="O21" s="308"/>
      <c r="P21" s="130"/>
      <c r="Q21" s="430"/>
    </row>
    <row r="22" spans="1:17" ht="14.65" thickBot="1" x14ac:dyDescent="0.5">
      <c r="O22" s="19" t="s">
        <v>19</v>
      </c>
      <c r="P22" s="20">
        <f>SUM(O6:P21)</f>
        <v>11</v>
      </c>
      <c r="Q22" s="28" t="s">
        <v>146</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zoomScale="80" zoomScaleNormal="80" workbookViewId="0">
      <selection activeCell="O24" sqref="O24"/>
    </sheetView>
  </sheetViews>
  <sheetFormatPr defaultRowHeight="14.25" x14ac:dyDescent="0.45"/>
  <sheetData>
    <row r="1" spans="1:17" x14ac:dyDescent="0.45">
      <c r="A1" s="135" t="s">
        <v>105</v>
      </c>
      <c r="B1" s="136"/>
      <c r="C1" s="136"/>
      <c r="D1" s="136"/>
      <c r="E1" s="136"/>
      <c r="F1" s="136"/>
      <c r="G1" s="136"/>
      <c r="H1" s="136"/>
      <c r="I1" s="136"/>
      <c r="J1" s="136"/>
      <c r="K1" s="136"/>
      <c r="L1" s="136"/>
      <c r="M1" s="136"/>
      <c r="N1" s="137"/>
    </row>
    <row r="2" spans="1:17" x14ac:dyDescent="0.45">
      <c r="A2" s="138"/>
      <c r="B2" s="60"/>
      <c r="C2" s="60"/>
      <c r="D2" s="60"/>
      <c r="E2" s="60"/>
      <c r="F2" s="60"/>
      <c r="G2" s="60"/>
      <c r="H2" s="60"/>
      <c r="I2" s="60"/>
      <c r="J2" s="60"/>
      <c r="K2" s="60"/>
      <c r="L2" s="60"/>
      <c r="M2" s="60"/>
      <c r="N2" s="139"/>
    </row>
    <row r="3" spans="1:17" ht="14.65" thickBot="1" x14ac:dyDescent="0.5">
      <c r="A3" s="140"/>
      <c r="B3" s="141"/>
      <c r="C3" s="141"/>
      <c r="D3" s="141"/>
      <c r="E3" s="141"/>
      <c r="F3" s="141"/>
      <c r="G3" s="141"/>
      <c r="H3" s="141"/>
      <c r="I3" s="141"/>
      <c r="J3" s="141"/>
      <c r="K3" s="141"/>
      <c r="L3" s="141"/>
      <c r="M3" s="141"/>
      <c r="N3" s="142"/>
    </row>
    <row r="4" spans="1:17" ht="23.65" thickBot="1" x14ac:dyDescent="0.5">
      <c r="A4" s="230" t="s">
        <v>1</v>
      </c>
      <c r="B4" s="231"/>
      <c r="C4" s="231"/>
      <c r="D4" s="231"/>
      <c r="E4" s="231"/>
      <c r="F4" s="231"/>
      <c r="G4" s="231"/>
      <c r="H4" s="231"/>
      <c r="I4" s="231"/>
      <c r="J4" s="231"/>
      <c r="K4" s="231"/>
      <c r="L4" s="231"/>
      <c r="M4" s="231"/>
      <c r="N4" s="232"/>
      <c r="O4" s="335" t="s">
        <v>11</v>
      </c>
      <c r="P4" s="336"/>
      <c r="Q4" s="337"/>
    </row>
    <row r="5" spans="1:17" ht="23.65" thickBot="1" x14ac:dyDescent="0.5">
      <c r="A5" s="233" t="s">
        <v>2</v>
      </c>
      <c r="B5" s="234"/>
      <c r="C5" s="234"/>
      <c r="D5" s="234"/>
      <c r="E5" s="234"/>
      <c r="F5" s="234"/>
      <c r="G5" s="234"/>
      <c r="H5" s="234"/>
      <c r="I5" s="234"/>
      <c r="J5" s="234"/>
      <c r="K5" s="234"/>
      <c r="L5" s="234"/>
      <c r="M5" s="234"/>
      <c r="N5" s="447"/>
      <c r="O5" s="431"/>
      <c r="P5" s="432"/>
      <c r="Q5" s="433"/>
    </row>
    <row r="6" spans="1:17" ht="14.65" customHeight="1" x14ac:dyDescent="0.45">
      <c r="A6" s="438" t="s">
        <v>106</v>
      </c>
      <c r="B6" s="439"/>
      <c r="C6" s="439"/>
      <c r="D6" s="439"/>
      <c r="E6" s="439"/>
      <c r="F6" s="440"/>
      <c r="G6" s="443" t="s">
        <v>193</v>
      </c>
      <c r="H6" s="444"/>
      <c r="I6" s="444"/>
      <c r="J6" s="444"/>
      <c r="K6" s="444"/>
      <c r="L6" s="444"/>
      <c r="M6" s="444"/>
      <c r="N6" s="445"/>
      <c r="O6" s="343">
        <v>1.5</v>
      </c>
      <c r="P6" s="344"/>
      <c r="Q6" s="448" t="s">
        <v>57</v>
      </c>
    </row>
    <row r="7" spans="1:17" x14ac:dyDescent="0.45">
      <c r="A7" s="435"/>
      <c r="B7" s="436"/>
      <c r="C7" s="436"/>
      <c r="D7" s="436"/>
      <c r="E7" s="436"/>
      <c r="F7" s="437"/>
      <c r="G7" s="426"/>
      <c r="H7" s="216"/>
      <c r="I7" s="216"/>
      <c r="J7" s="216"/>
      <c r="K7" s="216"/>
      <c r="L7" s="216"/>
      <c r="M7" s="216"/>
      <c r="N7" s="446"/>
      <c r="O7" s="307"/>
      <c r="P7" s="129"/>
      <c r="Q7" s="449"/>
    </row>
    <row r="8" spans="1:17" x14ac:dyDescent="0.45">
      <c r="A8" s="435" t="s">
        <v>107</v>
      </c>
      <c r="B8" s="436"/>
      <c r="C8" s="436"/>
      <c r="D8" s="436"/>
      <c r="E8" s="436"/>
      <c r="F8" s="437"/>
      <c r="G8" s="426" t="s">
        <v>194</v>
      </c>
      <c r="H8" s="216"/>
      <c r="I8" s="216"/>
      <c r="J8" s="216"/>
      <c r="K8" s="216"/>
      <c r="L8" s="216"/>
      <c r="M8" s="216"/>
      <c r="N8" s="446"/>
      <c r="O8" s="450">
        <v>4</v>
      </c>
      <c r="P8" s="451"/>
      <c r="Q8" s="449" t="s">
        <v>108</v>
      </c>
    </row>
    <row r="9" spans="1:17" x14ac:dyDescent="0.45">
      <c r="A9" s="435"/>
      <c r="B9" s="436"/>
      <c r="C9" s="436"/>
      <c r="D9" s="436"/>
      <c r="E9" s="436"/>
      <c r="F9" s="437"/>
      <c r="G9" s="426"/>
      <c r="H9" s="216"/>
      <c r="I9" s="216"/>
      <c r="J9" s="216"/>
      <c r="K9" s="216"/>
      <c r="L9" s="216"/>
      <c r="M9" s="216"/>
      <c r="N9" s="446"/>
      <c r="O9" s="450"/>
      <c r="P9" s="451"/>
      <c r="Q9" s="449"/>
    </row>
    <row r="10" spans="1:17" x14ac:dyDescent="0.45">
      <c r="A10" s="435"/>
      <c r="B10" s="436"/>
      <c r="C10" s="436"/>
      <c r="D10" s="436"/>
      <c r="E10" s="436"/>
      <c r="F10" s="437"/>
      <c r="G10" s="426"/>
      <c r="H10" s="216"/>
      <c r="I10" s="216"/>
      <c r="J10" s="216"/>
      <c r="K10" s="216"/>
      <c r="L10" s="216"/>
      <c r="M10" s="216"/>
      <c r="N10" s="446"/>
      <c r="O10" s="450"/>
      <c r="P10" s="451"/>
      <c r="Q10" s="449"/>
    </row>
    <row r="11" spans="1:17" x14ac:dyDescent="0.45">
      <c r="A11" s="435"/>
      <c r="B11" s="436"/>
      <c r="C11" s="436"/>
      <c r="D11" s="436"/>
      <c r="E11" s="436"/>
      <c r="F11" s="437"/>
      <c r="G11" s="426"/>
      <c r="H11" s="216"/>
      <c r="I11" s="216"/>
      <c r="J11" s="216"/>
      <c r="K11" s="216"/>
      <c r="L11" s="216"/>
      <c r="M11" s="216"/>
      <c r="N11" s="446"/>
      <c r="O11" s="450"/>
      <c r="P11" s="451"/>
      <c r="Q11" s="449"/>
    </row>
    <row r="12" spans="1:17" x14ac:dyDescent="0.45">
      <c r="A12" s="435"/>
      <c r="B12" s="436"/>
      <c r="C12" s="436"/>
      <c r="D12" s="436"/>
      <c r="E12" s="436"/>
      <c r="F12" s="437"/>
      <c r="G12" s="426"/>
      <c r="H12" s="216"/>
      <c r="I12" s="216"/>
      <c r="J12" s="216"/>
      <c r="K12" s="216"/>
      <c r="L12" s="216"/>
      <c r="M12" s="216"/>
      <c r="N12" s="446"/>
      <c r="O12" s="450"/>
      <c r="P12" s="451"/>
      <c r="Q12" s="449"/>
    </row>
    <row r="13" spans="1:17" x14ac:dyDescent="0.45">
      <c r="A13" s="435"/>
      <c r="B13" s="436"/>
      <c r="C13" s="436"/>
      <c r="D13" s="436"/>
      <c r="E13" s="436"/>
      <c r="F13" s="437"/>
      <c r="G13" s="426"/>
      <c r="H13" s="216"/>
      <c r="I13" s="216"/>
      <c r="J13" s="216"/>
      <c r="K13" s="216"/>
      <c r="L13" s="216"/>
      <c r="M13" s="216"/>
      <c r="N13" s="446"/>
      <c r="O13" s="450"/>
      <c r="P13" s="451"/>
      <c r="Q13" s="449"/>
    </row>
    <row r="14" spans="1:17" x14ac:dyDescent="0.45">
      <c r="A14" s="435"/>
      <c r="B14" s="436"/>
      <c r="C14" s="436"/>
      <c r="D14" s="436"/>
      <c r="E14" s="436"/>
      <c r="F14" s="437"/>
      <c r="G14" s="426"/>
      <c r="H14" s="216"/>
      <c r="I14" s="216"/>
      <c r="J14" s="216"/>
      <c r="K14" s="216"/>
      <c r="L14" s="216"/>
      <c r="M14" s="216"/>
      <c r="N14" s="446"/>
      <c r="O14" s="450"/>
      <c r="P14" s="451"/>
      <c r="Q14" s="449"/>
    </row>
    <row r="15" spans="1:17" x14ac:dyDescent="0.45">
      <c r="A15" s="435"/>
      <c r="B15" s="436"/>
      <c r="C15" s="436"/>
      <c r="D15" s="436"/>
      <c r="E15" s="436"/>
      <c r="F15" s="437"/>
      <c r="G15" s="426"/>
      <c r="H15" s="216"/>
      <c r="I15" s="216"/>
      <c r="J15" s="216"/>
      <c r="K15" s="216"/>
      <c r="L15" s="216"/>
      <c r="M15" s="216"/>
      <c r="N15" s="446"/>
      <c r="O15" s="450"/>
      <c r="P15" s="451"/>
      <c r="Q15" s="449"/>
    </row>
    <row r="16" spans="1:17" x14ac:dyDescent="0.45">
      <c r="A16" s="435"/>
      <c r="B16" s="436"/>
      <c r="C16" s="436"/>
      <c r="D16" s="436"/>
      <c r="E16" s="436"/>
      <c r="F16" s="437"/>
      <c r="G16" s="426"/>
      <c r="H16" s="216"/>
      <c r="I16" s="216"/>
      <c r="J16" s="216"/>
      <c r="K16" s="216"/>
      <c r="L16" s="216"/>
      <c r="M16" s="216"/>
      <c r="N16" s="446"/>
      <c r="O16" s="450"/>
      <c r="P16" s="451"/>
      <c r="Q16" s="449"/>
    </row>
    <row r="17" spans="1:17" x14ac:dyDescent="0.45">
      <c r="A17" s="435"/>
      <c r="B17" s="436"/>
      <c r="C17" s="436"/>
      <c r="D17" s="436"/>
      <c r="E17" s="436"/>
      <c r="F17" s="437"/>
      <c r="G17" s="426"/>
      <c r="H17" s="216"/>
      <c r="I17" s="216"/>
      <c r="J17" s="216"/>
      <c r="K17" s="216"/>
      <c r="L17" s="216"/>
      <c r="M17" s="216"/>
      <c r="N17" s="446"/>
      <c r="O17" s="450"/>
      <c r="P17" s="451"/>
      <c r="Q17" s="449"/>
    </row>
    <row r="18" spans="1:17" x14ac:dyDescent="0.45">
      <c r="A18" s="435"/>
      <c r="B18" s="436"/>
      <c r="C18" s="436"/>
      <c r="D18" s="436"/>
      <c r="E18" s="436"/>
      <c r="F18" s="437"/>
      <c r="G18" s="426"/>
      <c r="H18" s="216"/>
      <c r="I18" s="216"/>
      <c r="J18" s="216"/>
      <c r="K18" s="216"/>
      <c r="L18" s="216"/>
      <c r="M18" s="216"/>
      <c r="N18" s="446"/>
      <c r="O18" s="450"/>
      <c r="P18" s="451"/>
      <c r="Q18" s="449"/>
    </row>
    <row r="19" spans="1:17" x14ac:dyDescent="0.45">
      <c r="A19" s="435"/>
      <c r="B19" s="436"/>
      <c r="C19" s="436"/>
      <c r="D19" s="436"/>
      <c r="E19" s="436"/>
      <c r="F19" s="437"/>
      <c r="G19" s="426"/>
      <c r="H19" s="216"/>
      <c r="I19" s="216"/>
      <c r="J19" s="216"/>
      <c r="K19" s="216"/>
      <c r="L19" s="216"/>
      <c r="M19" s="216"/>
      <c r="N19" s="446"/>
      <c r="O19" s="450"/>
      <c r="P19" s="451"/>
      <c r="Q19" s="449"/>
    </row>
    <row r="20" spans="1:17" x14ac:dyDescent="0.45">
      <c r="A20" s="435" t="s">
        <v>109</v>
      </c>
      <c r="B20" s="436"/>
      <c r="C20" s="436"/>
      <c r="D20" s="436"/>
      <c r="E20" s="436"/>
      <c r="F20" s="437"/>
      <c r="G20" s="426" t="s">
        <v>195</v>
      </c>
      <c r="H20" s="216"/>
      <c r="I20" s="216"/>
      <c r="J20" s="216"/>
      <c r="K20" s="216"/>
      <c r="L20" s="216"/>
      <c r="M20" s="216"/>
      <c r="N20" s="446"/>
      <c r="O20" s="307">
        <v>2</v>
      </c>
      <c r="P20" s="129"/>
      <c r="Q20" s="449" t="s">
        <v>57</v>
      </c>
    </row>
    <row r="21" spans="1:17" x14ac:dyDescent="0.45">
      <c r="A21" s="435"/>
      <c r="B21" s="436"/>
      <c r="C21" s="436"/>
      <c r="D21" s="436"/>
      <c r="E21" s="436"/>
      <c r="F21" s="437"/>
      <c r="G21" s="426"/>
      <c r="H21" s="216"/>
      <c r="I21" s="216"/>
      <c r="J21" s="216"/>
      <c r="K21" s="216"/>
      <c r="L21" s="216"/>
      <c r="M21" s="216"/>
      <c r="N21" s="446"/>
      <c r="O21" s="307"/>
      <c r="P21" s="129"/>
      <c r="Q21" s="449"/>
    </row>
    <row r="22" spans="1:17" x14ac:dyDescent="0.45">
      <c r="A22" s="435" t="s">
        <v>110</v>
      </c>
      <c r="B22" s="436"/>
      <c r="C22" s="436"/>
      <c r="D22" s="436"/>
      <c r="E22" s="436"/>
      <c r="F22" s="437"/>
      <c r="G22" s="426" t="s">
        <v>196</v>
      </c>
      <c r="H22" s="216"/>
      <c r="I22" s="216"/>
      <c r="J22" s="216"/>
      <c r="K22" s="216"/>
      <c r="L22" s="216"/>
      <c r="M22" s="216"/>
      <c r="N22" s="446"/>
      <c r="O22" s="307">
        <v>2</v>
      </c>
      <c r="P22" s="129"/>
      <c r="Q22" s="449" t="s">
        <v>57</v>
      </c>
    </row>
    <row r="23" spans="1:17" ht="46.9" customHeight="1" thickBot="1" x14ac:dyDescent="0.5">
      <c r="A23" s="453"/>
      <c r="B23" s="454"/>
      <c r="C23" s="454"/>
      <c r="D23" s="454"/>
      <c r="E23" s="454"/>
      <c r="F23" s="455"/>
      <c r="G23" s="428"/>
      <c r="H23" s="217"/>
      <c r="I23" s="217"/>
      <c r="J23" s="217"/>
      <c r="K23" s="217"/>
      <c r="L23" s="217"/>
      <c r="M23" s="217"/>
      <c r="N23" s="456"/>
      <c r="O23" s="308"/>
      <c r="P23" s="130"/>
      <c r="Q23" s="452"/>
    </row>
    <row r="24" spans="1:17" ht="14.65" thickBot="1" x14ac:dyDescent="0.5">
      <c r="O24" s="19" t="s">
        <v>19</v>
      </c>
      <c r="P24" s="20">
        <f>SUM(O6:P23)</f>
        <v>9.5</v>
      </c>
      <c r="Q24" s="28" t="s">
        <v>104</v>
      </c>
    </row>
    <row r="31" spans="1:17" x14ac:dyDescent="0.45">
      <c r="J31" s="43"/>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zoomScale="90" zoomScaleNormal="90" workbookViewId="0">
      <selection activeCell="G26" sqref="G26"/>
    </sheetView>
  </sheetViews>
  <sheetFormatPr defaultRowHeight="14.25" x14ac:dyDescent="0.45"/>
  <cols>
    <col min="1" max="1" width="5.3984375" customWidth="1"/>
  </cols>
  <sheetData>
    <row r="1" spans="1:15" x14ac:dyDescent="0.45">
      <c r="A1" s="135" t="s">
        <v>133</v>
      </c>
      <c r="B1" s="136"/>
      <c r="C1" s="136"/>
      <c r="D1" s="136"/>
      <c r="E1" s="136"/>
      <c r="F1" s="136"/>
      <c r="G1" s="136"/>
      <c r="H1" s="136"/>
      <c r="I1" s="136"/>
      <c r="J1" s="136"/>
      <c r="K1" s="136"/>
      <c r="L1" s="136"/>
      <c r="M1" s="136"/>
      <c r="N1" s="136"/>
      <c r="O1" s="137"/>
    </row>
    <row r="2" spans="1:15" x14ac:dyDescent="0.45">
      <c r="A2" s="138"/>
      <c r="B2" s="60"/>
      <c r="C2" s="60"/>
      <c r="D2" s="60"/>
      <c r="E2" s="60"/>
      <c r="F2" s="60"/>
      <c r="G2" s="60"/>
      <c r="H2" s="60"/>
      <c r="I2" s="60"/>
      <c r="J2" s="60"/>
      <c r="K2" s="60"/>
      <c r="L2" s="60"/>
      <c r="M2" s="60"/>
      <c r="N2" s="60"/>
      <c r="O2" s="139"/>
    </row>
    <row r="3" spans="1:15" ht="14.65" thickBot="1" x14ac:dyDescent="0.5">
      <c r="A3" s="140"/>
      <c r="B3" s="141"/>
      <c r="C3" s="141"/>
      <c r="D3" s="141"/>
      <c r="E3" s="141"/>
      <c r="F3" s="141"/>
      <c r="G3" s="141"/>
      <c r="H3" s="141"/>
      <c r="I3" s="141"/>
      <c r="J3" s="141"/>
      <c r="K3" s="141"/>
      <c r="L3" s="141"/>
      <c r="M3" s="141"/>
      <c r="N3" s="141"/>
      <c r="O3" s="142"/>
    </row>
    <row r="4" spans="1:15" ht="23.65" thickBot="1" x14ac:dyDescent="0.5">
      <c r="A4" s="230" t="s">
        <v>1</v>
      </c>
      <c r="B4" s="231"/>
      <c r="C4" s="231"/>
      <c r="D4" s="231"/>
      <c r="E4" s="231"/>
      <c r="F4" s="231"/>
      <c r="G4" s="231"/>
      <c r="H4" s="231"/>
      <c r="I4" s="231"/>
      <c r="J4" s="231"/>
      <c r="K4" s="231"/>
      <c r="L4" s="231"/>
      <c r="M4" s="231"/>
      <c r="N4" s="231"/>
      <c r="O4" s="232"/>
    </row>
    <row r="5" spans="1:15" ht="23.65" thickBot="1" x14ac:dyDescent="0.5">
      <c r="A5" s="233" t="s">
        <v>2</v>
      </c>
      <c r="B5" s="234"/>
      <c r="C5" s="234"/>
      <c r="D5" s="234"/>
      <c r="E5" s="234"/>
      <c r="F5" s="234"/>
      <c r="G5" s="398"/>
      <c r="H5" s="398"/>
      <c r="I5" s="398"/>
      <c r="J5" s="398"/>
      <c r="K5" s="398"/>
      <c r="L5" s="398"/>
      <c r="M5" s="398"/>
      <c r="N5" s="398"/>
      <c r="O5" s="457"/>
    </row>
    <row r="6" spans="1:15" x14ac:dyDescent="0.45">
      <c r="A6" s="438" t="s">
        <v>139</v>
      </c>
      <c r="B6" s="439"/>
      <c r="C6" s="439"/>
      <c r="D6" s="439"/>
      <c r="E6" s="439"/>
      <c r="F6" s="458"/>
      <c r="G6" s="216" t="s">
        <v>197</v>
      </c>
      <c r="H6" s="216"/>
      <c r="I6" s="216"/>
      <c r="J6" s="216"/>
      <c r="K6" s="216"/>
      <c r="L6" s="216"/>
      <c r="M6" s="216"/>
      <c r="N6" s="216"/>
      <c r="O6" s="427"/>
    </row>
    <row r="7" spans="1:15" ht="31.15" customHeight="1" x14ac:dyDescent="0.45">
      <c r="A7" s="435"/>
      <c r="B7" s="436"/>
      <c r="C7" s="436"/>
      <c r="D7" s="436"/>
      <c r="E7" s="436"/>
      <c r="F7" s="459"/>
      <c r="G7" s="216"/>
      <c r="H7" s="216"/>
      <c r="I7" s="216"/>
      <c r="J7" s="216"/>
      <c r="K7" s="216"/>
      <c r="L7" s="216"/>
      <c r="M7" s="216"/>
      <c r="N7" s="216"/>
      <c r="O7" s="427"/>
    </row>
    <row r="8" spans="1:15" x14ac:dyDescent="0.45">
      <c r="A8" s="475" t="s">
        <v>140</v>
      </c>
      <c r="B8" s="476"/>
      <c r="C8" s="476"/>
      <c r="D8" s="476"/>
      <c r="E8" s="476"/>
      <c r="F8" s="476"/>
      <c r="G8" s="464" t="s">
        <v>198</v>
      </c>
      <c r="H8" s="465"/>
      <c r="I8" s="465"/>
      <c r="J8" s="465"/>
      <c r="K8" s="465"/>
      <c r="L8" s="465"/>
      <c r="M8" s="465"/>
      <c r="N8" s="465"/>
      <c r="O8" s="479"/>
    </row>
    <row r="9" spans="1:15" ht="39.75" customHeight="1" x14ac:dyDescent="0.45">
      <c r="A9" s="477"/>
      <c r="B9" s="478"/>
      <c r="C9" s="478"/>
      <c r="D9" s="478"/>
      <c r="E9" s="478"/>
      <c r="F9" s="478"/>
      <c r="G9" s="445"/>
      <c r="H9" s="467"/>
      <c r="I9" s="467"/>
      <c r="J9" s="467"/>
      <c r="K9" s="467"/>
      <c r="L9" s="467"/>
      <c r="M9" s="467"/>
      <c r="N9" s="467"/>
      <c r="O9" s="480"/>
    </row>
    <row r="10" spans="1:15" x14ac:dyDescent="0.45">
      <c r="A10" s="52"/>
      <c r="B10" s="481" t="s">
        <v>134</v>
      </c>
      <c r="C10" s="481"/>
      <c r="D10" s="482"/>
      <c r="E10" s="485" t="s">
        <v>135</v>
      </c>
      <c r="F10" s="481"/>
      <c r="G10" s="482"/>
      <c r="H10" s="485" t="s">
        <v>136</v>
      </c>
      <c r="I10" s="481"/>
      <c r="J10" s="482"/>
      <c r="K10" s="485" t="s">
        <v>137</v>
      </c>
      <c r="L10" s="481"/>
      <c r="M10" s="482"/>
      <c r="N10" s="485" t="s">
        <v>138</v>
      </c>
      <c r="O10" s="487"/>
    </row>
    <row r="11" spans="1:15" x14ac:dyDescent="0.45">
      <c r="A11" s="53"/>
      <c r="B11" s="483"/>
      <c r="C11" s="483"/>
      <c r="D11" s="484"/>
      <c r="E11" s="486"/>
      <c r="F11" s="483"/>
      <c r="G11" s="484"/>
      <c r="H11" s="486"/>
      <c r="I11" s="483"/>
      <c r="J11" s="484"/>
      <c r="K11" s="486"/>
      <c r="L11" s="483"/>
      <c r="M11" s="484"/>
      <c r="N11" s="486"/>
      <c r="O11" s="488"/>
    </row>
    <row r="12" spans="1:15" x14ac:dyDescent="0.45">
      <c r="A12" s="489">
        <v>1</v>
      </c>
      <c r="B12" s="464" t="s">
        <v>200</v>
      </c>
      <c r="C12" s="465"/>
      <c r="D12" s="466"/>
      <c r="E12" s="464" t="s">
        <v>201</v>
      </c>
      <c r="F12" s="465"/>
      <c r="G12" s="466"/>
      <c r="H12" s="464" t="s">
        <v>202</v>
      </c>
      <c r="I12" s="465"/>
      <c r="J12" s="466"/>
      <c r="K12" s="464" t="s">
        <v>203</v>
      </c>
      <c r="L12" s="465"/>
      <c r="M12" s="466"/>
      <c r="N12" s="460" t="s">
        <v>204</v>
      </c>
      <c r="O12" s="461"/>
    </row>
    <row r="13" spans="1:15" ht="27.75" customHeight="1" x14ac:dyDescent="0.45">
      <c r="A13" s="415"/>
      <c r="B13" s="445"/>
      <c r="C13" s="467"/>
      <c r="D13" s="443"/>
      <c r="E13" s="445"/>
      <c r="F13" s="467"/>
      <c r="G13" s="443"/>
      <c r="H13" s="445"/>
      <c r="I13" s="467"/>
      <c r="J13" s="443"/>
      <c r="K13" s="445"/>
      <c r="L13" s="467"/>
      <c r="M13" s="443"/>
      <c r="N13" s="462"/>
      <c r="O13" s="463"/>
    </row>
    <row r="14" spans="1:15" x14ac:dyDescent="0.45">
      <c r="A14" s="489">
        <v>2</v>
      </c>
      <c r="B14" s="464" t="s">
        <v>205</v>
      </c>
      <c r="C14" s="465"/>
      <c r="D14" s="466"/>
      <c r="E14" s="464" t="s">
        <v>206</v>
      </c>
      <c r="F14" s="465"/>
      <c r="G14" s="466"/>
      <c r="H14" s="464" t="s">
        <v>207</v>
      </c>
      <c r="I14" s="465"/>
      <c r="J14" s="466"/>
      <c r="K14" s="464" t="s">
        <v>208</v>
      </c>
      <c r="L14" s="465"/>
      <c r="M14" s="466"/>
      <c r="N14" s="460" t="s">
        <v>204</v>
      </c>
      <c r="O14" s="461"/>
    </row>
    <row r="15" spans="1:15" ht="39" customHeight="1" x14ac:dyDescent="0.45">
      <c r="A15" s="415"/>
      <c r="B15" s="445"/>
      <c r="C15" s="467"/>
      <c r="D15" s="443"/>
      <c r="E15" s="445"/>
      <c r="F15" s="467"/>
      <c r="G15" s="443"/>
      <c r="H15" s="445"/>
      <c r="I15" s="467"/>
      <c r="J15" s="443"/>
      <c r="K15" s="445"/>
      <c r="L15" s="467"/>
      <c r="M15" s="443"/>
      <c r="N15" s="462"/>
      <c r="O15" s="463"/>
    </row>
    <row r="16" spans="1:15" x14ac:dyDescent="0.45">
      <c r="A16" s="489">
        <v>3</v>
      </c>
      <c r="B16" s="464" t="s">
        <v>209</v>
      </c>
      <c r="C16" s="465"/>
      <c r="D16" s="466"/>
      <c r="E16" s="464" t="s">
        <v>210</v>
      </c>
      <c r="F16" s="465"/>
      <c r="G16" s="466"/>
      <c r="H16" s="464" t="s">
        <v>211</v>
      </c>
      <c r="I16" s="465"/>
      <c r="J16" s="466"/>
      <c r="K16" s="464" t="s">
        <v>212</v>
      </c>
      <c r="L16" s="465"/>
      <c r="M16" s="466"/>
      <c r="N16" s="460" t="s">
        <v>213</v>
      </c>
      <c r="O16" s="461"/>
    </row>
    <row r="17" spans="1:16" ht="66" customHeight="1" x14ac:dyDescent="0.45">
      <c r="A17" s="415"/>
      <c r="B17" s="445"/>
      <c r="C17" s="467"/>
      <c r="D17" s="443"/>
      <c r="E17" s="445"/>
      <c r="F17" s="467"/>
      <c r="G17" s="443"/>
      <c r="H17" s="445"/>
      <c r="I17" s="467"/>
      <c r="J17" s="443"/>
      <c r="K17" s="445"/>
      <c r="L17" s="467"/>
      <c r="M17" s="443"/>
      <c r="N17" s="462"/>
      <c r="O17" s="463"/>
    </row>
    <row r="18" spans="1:16" x14ac:dyDescent="0.45">
      <c r="A18" s="489">
        <v>4</v>
      </c>
      <c r="B18" s="464" t="s">
        <v>214</v>
      </c>
      <c r="C18" s="465"/>
      <c r="D18" s="466"/>
      <c r="E18" s="464" t="s">
        <v>215</v>
      </c>
      <c r="F18" s="465"/>
      <c r="G18" s="466"/>
      <c r="H18" s="464" t="s">
        <v>216</v>
      </c>
      <c r="I18" s="465"/>
      <c r="J18" s="466"/>
      <c r="K18" s="464" t="s">
        <v>217</v>
      </c>
      <c r="L18" s="465"/>
      <c r="M18" s="466"/>
      <c r="N18" s="460" t="s">
        <v>213</v>
      </c>
      <c r="O18" s="461"/>
    </row>
    <row r="19" spans="1:16" x14ac:dyDescent="0.45">
      <c r="A19" s="415"/>
      <c r="B19" s="445"/>
      <c r="C19" s="467"/>
      <c r="D19" s="443"/>
      <c r="E19" s="445"/>
      <c r="F19" s="467"/>
      <c r="G19" s="443"/>
      <c r="H19" s="445"/>
      <c r="I19" s="467"/>
      <c r="J19" s="443"/>
      <c r="K19" s="445"/>
      <c r="L19" s="467"/>
      <c r="M19" s="443"/>
      <c r="N19" s="462"/>
      <c r="O19" s="463"/>
    </row>
    <row r="20" spans="1:16" x14ac:dyDescent="0.45">
      <c r="A20" s="420" t="s">
        <v>141</v>
      </c>
      <c r="B20" s="421"/>
      <c r="C20" s="421"/>
      <c r="D20" s="421"/>
      <c r="E20" s="421"/>
      <c r="F20" s="422"/>
      <c r="G20" s="468" t="s">
        <v>199</v>
      </c>
      <c r="H20" s="469"/>
      <c r="I20" s="469"/>
      <c r="J20" s="469"/>
      <c r="K20" s="469"/>
      <c r="L20" s="469"/>
      <c r="M20" s="469"/>
      <c r="N20" s="470"/>
      <c r="O20" s="471"/>
    </row>
    <row r="21" spans="1:16" ht="43.15" customHeight="1" x14ac:dyDescent="0.45">
      <c r="A21" s="420"/>
      <c r="B21" s="421"/>
      <c r="C21" s="421"/>
      <c r="D21" s="421"/>
      <c r="E21" s="421"/>
      <c r="F21" s="422"/>
      <c r="G21" s="468"/>
      <c r="H21" s="469"/>
      <c r="I21" s="469"/>
      <c r="J21" s="469"/>
      <c r="K21" s="469"/>
      <c r="L21" s="469"/>
      <c r="M21" s="469"/>
      <c r="N21" s="470"/>
      <c r="O21" s="471"/>
    </row>
    <row r="22" spans="1:16" x14ac:dyDescent="0.45">
      <c r="A22" s="435" t="s">
        <v>145</v>
      </c>
      <c r="B22" s="436"/>
      <c r="C22" s="436"/>
      <c r="D22" s="436"/>
      <c r="E22" s="436"/>
      <c r="F22" s="437"/>
      <c r="G22" s="468" t="s">
        <v>218</v>
      </c>
      <c r="H22" s="469"/>
      <c r="I22" s="469"/>
      <c r="J22" s="469"/>
      <c r="K22" s="469"/>
      <c r="L22" s="469"/>
      <c r="M22" s="469"/>
      <c r="N22" s="470"/>
      <c r="O22" s="471"/>
    </row>
    <row r="23" spans="1:16" ht="36" customHeight="1" x14ac:dyDescent="0.45">
      <c r="A23" s="493"/>
      <c r="B23" s="494"/>
      <c r="C23" s="494"/>
      <c r="D23" s="494"/>
      <c r="E23" s="494"/>
      <c r="F23" s="495"/>
      <c r="G23" s="472"/>
      <c r="H23" s="473"/>
      <c r="I23" s="473"/>
      <c r="J23" s="473"/>
      <c r="K23" s="473"/>
      <c r="L23" s="473"/>
      <c r="M23" s="473"/>
      <c r="N23" s="460"/>
      <c r="O23" s="474"/>
    </row>
    <row r="24" spans="1:16" ht="18" x14ac:dyDescent="0.55000000000000004">
      <c r="A24" s="492" t="s">
        <v>11</v>
      </c>
      <c r="B24" s="492"/>
      <c r="C24" s="492"/>
      <c r="D24" s="492"/>
      <c r="E24" s="492"/>
      <c r="F24" s="492"/>
      <c r="G24" s="492"/>
      <c r="H24" s="492"/>
      <c r="I24" s="492"/>
      <c r="J24" s="492"/>
      <c r="K24" s="492"/>
      <c r="L24" s="492"/>
      <c r="M24" s="492"/>
      <c r="N24" s="492"/>
      <c r="O24" s="492"/>
      <c r="P24" s="1"/>
    </row>
    <row r="25" spans="1:16" x14ac:dyDescent="0.45">
      <c r="A25" s="490" t="s">
        <v>144</v>
      </c>
      <c r="B25" s="491"/>
      <c r="C25" s="491"/>
      <c r="D25" s="491"/>
      <c r="E25" s="491"/>
      <c r="F25" s="491"/>
      <c r="G25" s="306" t="s">
        <v>226</v>
      </c>
      <c r="H25" s="306"/>
      <c r="I25" s="306"/>
      <c r="J25" s="306"/>
      <c r="K25" s="306"/>
      <c r="L25" s="306"/>
      <c r="M25" s="306"/>
      <c r="N25" s="306"/>
      <c r="O25" s="306"/>
      <c r="P25" s="31"/>
    </row>
  </sheetData>
  <mergeCells count="43">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N16:O17"/>
    <mergeCell ref="N18:O19"/>
    <mergeCell ref="H12:J13"/>
    <mergeCell ref="K12:M13"/>
    <mergeCell ref="H14:J15"/>
    <mergeCell ref="H16:J17"/>
    <mergeCell ref="A1:O3"/>
    <mergeCell ref="A4:O4"/>
    <mergeCell ref="A5:O5"/>
    <mergeCell ref="A6:F7"/>
    <mergeCell ref="G6:O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76" zoomScaleNormal="76" workbookViewId="0">
      <selection activeCell="Q18" sqref="Q18:R19"/>
    </sheetView>
  </sheetViews>
  <sheetFormatPr defaultRowHeight="14.25" x14ac:dyDescent="0.45"/>
  <cols>
    <col min="17" max="17" width="14.1328125" customWidth="1"/>
  </cols>
  <sheetData>
    <row r="1" spans="1:18" ht="15.6" customHeight="1" x14ac:dyDescent="0.45">
      <c r="A1" s="59" t="s">
        <v>126</v>
      </c>
      <c r="B1" s="60"/>
      <c r="C1" s="60"/>
      <c r="D1" s="60"/>
      <c r="E1" s="60"/>
      <c r="F1" s="60"/>
      <c r="G1" s="60"/>
      <c r="H1" s="60"/>
      <c r="I1" s="60"/>
      <c r="J1" s="60"/>
      <c r="K1" s="60"/>
      <c r="L1" s="60"/>
      <c r="M1" s="60"/>
      <c r="N1" s="60"/>
      <c r="O1" s="60"/>
      <c r="P1" s="60"/>
    </row>
    <row r="2" spans="1:18" ht="15.6" customHeight="1" x14ac:dyDescent="0.45">
      <c r="A2" s="59"/>
      <c r="B2" s="60"/>
      <c r="C2" s="60"/>
      <c r="D2" s="60"/>
      <c r="E2" s="60"/>
      <c r="F2" s="60"/>
      <c r="G2" s="60"/>
      <c r="H2" s="60"/>
      <c r="I2" s="60"/>
      <c r="J2" s="60"/>
      <c r="K2" s="60"/>
      <c r="L2" s="60"/>
      <c r="M2" s="60"/>
      <c r="N2" s="60"/>
      <c r="O2" s="60"/>
      <c r="P2" s="60"/>
    </row>
    <row r="3" spans="1:18" ht="14.65" customHeight="1" thickBot="1" x14ac:dyDescent="0.5">
      <c r="A3" s="59"/>
      <c r="B3" s="60"/>
      <c r="C3" s="60"/>
      <c r="D3" s="60"/>
      <c r="E3" s="60"/>
      <c r="F3" s="60"/>
      <c r="G3" s="60"/>
      <c r="H3" s="60"/>
      <c r="I3" s="60"/>
      <c r="J3" s="60"/>
      <c r="K3" s="60"/>
      <c r="L3" s="60"/>
      <c r="M3" s="60"/>
      <c r="N3" s="60"/>
      <c r="O3" s="60"/>
      <c r="P3" s="60"/>
    </row>
    <row r="4" spans="1:18" ht="23.65" thickBot="1" x14ac:dyDescent="0.5">
      <c r="A4" s="230" t="s">
        <v>1</v>
      </c>
      <c r="B4" s="231"/>
      <c r="C4" s="231"/>
      <c r="D4" s="231"/>
      <c r="E4" s="231"/>
      <c r="F4" s="231"/>
      <c r="G4" s="231"/>
      <c r="H4" s="231"/>
      <c r="I4" s="231"/>
      <c r="J4" s="231"/>
      <c r="K4" s="231"/>
      <c r="L4" s="231"/>
      <c r="M4" s="231"/>
      <c r="N4" s="231"/>
      <c r="O4" s="231"/>
      <c r="P4" s="232"/>
    </row>
    <row r="5" spans="1:18" ht="23.65" thickBot="1" x14ac:dyDescent="0.5">
      <c r="A5" s="99" t="s">
        <v>2</v>
      </c>
      <c r="B5" s="100"/>
      <c r="C5" s="100"/>
      <c r="D5" s="100"/>
      <c r="E5" s="100"/>
      <c r="F5" s="100"/>
      <c r="G5" s="100"/>
      <c r="H5" s="100"/>
      <c r="I5" s="100"/>
      <c r="J5" s="100"/>
      <c r="K5" s="100"/>
      <c r="L5" s="100"/>
      <c r="M5" s="100"/>
      <c r="N5" s="100"/>
      <c r="O5" s="100"/>
      <c r="P5" s="101"/>
    </row>
    <row r="6" spans="1:18" ht="15" thickTop="1" thickBot="1" x14ac:dyDescent="0.5">
      <c r="A6" s="511" t="s">
        <v>127</v>
      </c>
      <c r="B6" s="512"/>
      <c r="C6" s="512"/>
      <c r="D6" s="512"/>
      <c r="E6" s="512"/>
      <c r="F6" s="512"/>
      <c r="G6" s="512"/>
      <c r="H6" s="512"/>
      <c r="I6" s="512"/>
      <c r="J6" s="512"/>
      <c r="K6" s="512"/>
      <c r="L6" s="512"/>
      <c r="M6" s="512"/>
      <c r="N6" s="512"/>
      <c r="O6" s="512"/>
      <c r="P6" s="512"/>
      <c r="Q6" s="335" t="s">
        <v>11</v>
      </c>
      <c r="R6" s="337"/>
    </row>
    <row r="7" spans="1:18" ht="15" thickTop="1" thickBot="1" x14ac:dyDescent="0.5">
      <c r="A7" s="511"/>
      <c r="B7" s="512"/>
      <c r="C7" s="512"/>
      <c r="D7" s="512"/>
      <c r="E7" s="512"/>
      <c r="F7" s="512"/>
      <c r="G7" s="512"/>
      <c r="H7" s="512"/>
      <c r="I7" s="512"/>
      <c r="J7" s="512"/>
      <c r="K7" s="512"/>
      <c r="L7" s="512"/>
      <c r="M7" s="512"/>
      <c r="N7" s="512"/>
      <c r="O7" s="512"/>
      <c r="P7" s="512"/>
      <c r="Q7" s="338"/>
      <c r="R7" s="340"/>
    </row>
    <row r="8" spans="1:18" ht="15" thickTop="1" thickBot="1" x14ac:dyDescent="0.5">
      <c r="A8" s="74" t="s">
        <v>219</v>
      </c>
      <c r="B8" s="75"/>
      <c r="C8" s="75"/>
      <c r="D8" s="75"/>
      <c r="E8" s="75"/>
      <c r="F8" s="75"/>
      <c r="G8" s="75"/>
      <c r="H8" s="75"/>
      <c r="I8" s="75"/>
      <c r="J8" s="75"/>
      <c r="K8" s="75"/>
      <c r="L8" s="75"/>
      <c r="M8" s="75"/>
      <c r="N8" s="75"/>
      <c r="O8" s="75"/>
      <c r="P8" s="75"/>
      <c r="Q8" s="343">
        <v>3</v>
      </c>
      <c r="R8" s="500" t="s">
        <v>124</v>
      </c>
    </row>
    <row r="9" spans="1:18" ht="15" thickTop="1" thickBot="1" x14ac:dyDescent="0.5">
      <c r="A9" s="74"/>
      <c r="B9" s="75"/>
      <c r="C9" s="75"/>
      <c r="D9" s="75"/>
      <c r="E9" s="75"/>
      <c r="F9" s="75"/>
      <c r="G9" s="75"/>
      <c r="H9" s="75"/>
      <c r="I9" s="75"/>
      <c r="J9" s="75"/>
      <c r="K9" s="75"/>
      <c r="L9" s="75"/>
      <c r="M9" s="75"/>
      <c r="N9" s="75"/>
      <c r="O9" s="75"/>
      <c r="P9" s="75"/>
      <c r="Q9" s="307"/>
      <c r="R9" s="501"/>
    </row>
    <row r="10" spans="1:18" ht="15" thickTop="1" thickBot="1" x14ac:dyDescent="0.5">
      <c r="A10" s="74"/>
      <c r="B10" s="75"/>
      <c r="C10" s="75"/>
      <c r="D10" s="75"/>
      <c r="E10" s="75"/>
      <c r="F10" s="75"/>
      <c r="G10" s="75"/>
      <c r="H10" s="75"/>
      <c r="I10" s="75"/>
      <c r="J10" s="75"/>
      <c r="K10" s="75"/>
      <c r="L10" s="75"/>
      <c r="M10" s="75"/>
      <c r="N10" s="75"/>
      <c r="O10" s="75"/>
      <c r="P10" s="75"/>
      <c r="Q10" s="307"/>
      <c r="R10" s="501"/>
    </row>
    <row r="11" spans="1:18" ht="15" thickTop="1" thickBot="1" x14ac:dyDescent="0.5">
      <c r="A11" s="74"/>
      <c r="B11" s="75"/>
      <c r="C11" s="75"/>
      <c r="D11" s="75"/>
      <c r="E11" s="75"/>
      <c r="F11" s="75"/>
      <c r="G11" s="75"/>
      <c r="H11" s="75"/>
      <c r="I11" s="75"/>
      <c r="J11" s="75"/>
      <c r="K11" s="75"/>
      <c r="L11" s="75"/>
      <c r="M11" s="75"/>
      <c r="N11" s="75"/>
      <c r="O11" s="75"/>
      <c r="P11" s="75"/>
      <c r="Q11" s="307"/>
      <c r="R11" s="501"/>
    </row>
    <row r="12" spans="1:18" ht="15" thickTop="1" thickBot="1" x14ac:dyDescent="0.5">
      <c r="A12" s="74"/>
      <c r="B12" s="75"/>
      <c r="C12" s="75"/>
      <c r="D12" s="75"/>
      <c r="E12" s="75"/>
      <c r="F12" s="75"/>
      <c r="G12" s="75"/>
      <c r="H12" s="75"/>
      <c r="I12" s="75"/>
      <c r="J12" s="75"/>
      <c r="K12" s="75"/>
      <c r="L12" s="75"/>
      <c r="M12" s="75"/>
      <c r="N12" s="75"/>
      <c r="O12" s="75"/>
      <c r="P12" s="75"/>
      <c r="Q12" s="307"/>
      <c r="R12" s="501"/>
    </row>
    <row r="13" spans="1:18" ht="15" thickTop="1" thickBot="1" x14ac:dyDescent="0.5">
      <c r="A13" s="74"/>
      <c r="B13" s="75"/>
      <c r="C13" s="75"/>
      <c r="D13" s="75"/>
      <c r="E13" s="75"/>
      <c r="F13" s="75"/>
      <c r="G13" s="75"/>
      <c r="H13" s="75"/>
      <c r="I13" s="75"/>
      <c r="J13" s="75"/>
      <c r="K13" s="75"/>
      <c r="L13" s="75"/>
      <c r="M13" s="75"/>
      <c r="N13" s="75"/>
      <c r="O13" s="75"/>
      <c r="P13" s="75"/>
      <c r="Q13" s="307"/>
      <c r="R13" s="501"/>
    </row>
    <row r="14" spans="1:18" ht="15" thickTop="1" thickBot="1" x14ac:dyDescent="0.5">
      <c r="A14" s="74"/>
      <c r="B14" s="75"/>
      <c r="C14" s="75"/>
      <c r="D14" s="75"/>
      <c r="E14" s="75"/>
      <c r="F14" s="75"/>
      <c r="G14" s="75"/>
      <c r="H14" s="75"/>
      <c r="I14" s="75"/>
      <c r="J14" s="75"/>
      <c r="K14" s="75"/>
      <c r="L14" s="75"/>
      <c r="M14" s="75"/>
      <c r="N14" s="75"/>
      <c r="O14" s="75"/>
      <c r="P14" s="75"/>
      <c r="Q14" s="307"/>
      <c r="R14" s="501"/>
    </row>
    <row r="15" spans="1:18" ht="15" thickTop="1" thickBot="1" x14ac:dyDescent="0.5">
      <c r="A15" s="74"/>
      <c r="B15" s="75"/>
      <c r="C15" s="75"/>
      <c r="D15" s="75"/>
      <c r="E15" s="75"/>
      <c r="F15" s="75"/>
      <c r="G15" s="75"/>
      <c r="H15" s="75"/>
      <c r="I15" s="75"/>
      <c r="J15" s="75"/>
      <c r="K15" s="75"/>
      <c r="L15" s="75"/>
      <c r="M15" s="75"/>
      <c r="N15" s="75"/>
      <c r="O15" s="75"/>
      <c r="P15" s="75"/>
      <c r="Q15" s="307"/>
      <c r="R15" s="501"/>
    </row>
    <row r="16" spans="1:18" ht="15" thickTop="1" thickBot="1" x14ac:dyDescent="0.5">
      <c r="A16" s="74"/>
      <c r="B16" s="75"/>
      <c r="C16" s="75"/>
      <c r="D16" s="75"/>
      <c r="E16" s="75"/>
      <c r="F16" s="75"/>
      <c r="G16" s="75"/>
      <c r="H16" s="75"/>
      <c r="I16" s="75"/>
      <c r="J16" s="75"/>
      <c r="K16" s="75"/>
      <c r="L16" s="75"/>
      <c r="M16" s="75"/>
      <c r="N16" s="75"/>
      <c r="O16" s="75"/>
      <c r="P16" s="75"/>
      <c r="Q16" s="307"/>
      <c r="R16" s="501"/>
    </row>
    <row r="17" spans="1:18" ht="15" thickTop="1" thickBot="1" x14ac:dyDescent="0.5">
      <c r="A17" s="74"/>
      <c r="B17" s="75"/>
      <c r="C17" s="75"/>
      <c r="D17" s="75"/>
      <c r="E17" s="75"/>
      <c r="F17" s="75"/>
      <c r="G17" s="75"/>
      <c r="H17" s="75"/>
      <c r="I17" s="75"/>
      <c r="J17" s="75"/>
      <c r="K17" s="75"/>
      <c r="L17" s="75"/>
      <c r="M17" s="75"/>
      <c r="N17" s="75"/>
      <c r="O17" s="75"/>
      <c r="P17" s="75"/>
      <c r="Q17" s="308"/>
      <c r="R17" s="502"/>
    </row>
    <row r="18" spans="1:18" ht="18" customHeight="1" thickTop="1" thickBot="1" x14ac:dyDescent="0.5">
      <c r="A18" s="504" t="s">
        <v>128</v>
      </c>
      <c r="B18" s="505"/>
      <c r="C18" s="505"/>
      <c r="D18" s="505"/>
      <c r="E18" s="505"/>
      <c r="F18" s="505"/>
      <c r="G18" s="505"/>
      <c r="H18" s="505"/>
      <c r="I18" s="505"/>
      <c r="J18" s="505"/>
      <c r="K18" s="505"/>
      <c r="L18" s="505"/>
      <c r="M18" s="505"/>
      <c r="N18" s="505"/>
      <c r="O18" s="505"/>
      <c r="P18" s="505"/>
      <c r="Q18" s="496"/>
      <c r="R18" s="497"/>
    </row>
    <row r="19" spans="1:18" ht="18.75" customHeight="1" thickTop="1" thickBot="1" x14ac:dyDescent="0.5">
      <c r="A19" s="504"/>
      <c r="B19" s="505"/>
      <c r="C19" s="505"/>
      <c r="D19" s="505"/>
      <c r="E19" s="505"/>
      <c r="F19" s="505"/>
      <c r="G19" s="505"/>
      <c r="H19" s="505"/>
      <c r="I19" s="505"/>
      <c r="J19" s="505"/>
      <c r="K19" s="505"/>
      <c r="L19" s="505"/>
      <c r="M19" s="505"/>
      <c r="N19" s="505"/>
      <c r="O19" s="505"/>
      <c r="P19" s="505"/>
      <c r="Q19" s="498"/>
      <c r="R19" s="499"/>
    </row>
    <row r="20" spans="1:18" ht="14.65" thickTop="1" x14ac:dyDescent="0.45">
      <c r="A20" s="76" t="s">
        <v>220</v>
      </c>
      <c r="B20" s="77"/>
      <c r="C20" s="77"/>
      <c r="D20" s="77"/>
      <c r="E20" s="77"/>
      <c r="F20" s="77"/>
      <c r="G20" s="77"/>
      <c r="H20" s="77"/>
      <c r="I20" s="77"/>
      <c r="J20" s="77"/>
      <c r="K20" s="77"/>
      <c r="L20" s="77"/>
      <c r="M20" s="77"/>
      <c r="N20" s="77"/>
      <c r="O20" s="77"/>
      <c r="P20" s="506"/>
      <c r="Q20" s="343">
        <v>1</v>
      </c>
      <c r="R20" s="500" t="s">
        <v>73</v>
      </c>
    </row>
    <row r="21" spans="1:18" x14ac:dyDescent="0.45">
      <c r="A21" s="507"/>
      <c r="B21" s="82"/>
      <c r="C21" s="82"/>
      <c r="D21" s="82"/>
      <c r="E21" s="82"/>
      <c r="F21" s="82"/>
      <c r="G21" s="82"/>
      <c r="H21" s="82"/>
      <c r="I21" s="82"/>
      <c r="J21" s="82"/>
      <c r="K21" s="82"/>
      <c r="L21" s="82"/>
      <c r="M21" s="82"/>
      <c r="N21" s="82"/>
      <c r="O21" s="82"/>
      <c r="P21" s="83"/>
      <c r="Q21" s="307"/>
      <c r="R21" s="501"/>
    </row>
    <row r="22" spans="1:18" x14ac:dyDescent="0.45">
      <c r="A22" s="507"/>
      <c r="B22" s="82"/>
      <c r="C22" s="82"/>
      <c r="D22" s="82"/>
      <c r="E22" s="82"/>
      <c r="F22" s="82"/>
      <c r="G22" s="82"/>
      <c r="H22" s="82"/>
      <c r="I22" s="82"/>
      <c r="J22" s="82"/>
      <c r="K22" s="82"/>
      <c r="L22" s="82"/>
      <c r="M22" s="82"/>
      <c r="N22" s="82"/>
      <c r="O22" s="82"/>
      <c r="P22" s="83"/>
      <c r="Q22" s="307"/>
      <c r="R22" s="501"/>
    </row>
    <row r="23" spans="1:18" x14ac:dyDescent="0.45">
      <c r="A23" s="507"/>
      <c r="B23" s="82"/>
      <c r="C23" s="82"/>
      <c r="D23" s="82"/>
      <c r="E23" s="82"/>
      <c r="F23" s="82"/>
      <c r="G23" s="82"/>
      <c r="H23" s="82"/>
      <c r="I23" s="82"/>
      <c r="J23" s="82"/>
      <c r="K23" s="82"/>
      <c r="L23" s="82"/>
      <c r="M23" s="82"/>
      <c r="N23" s="82"/>
      <c r="O23" s="82"/>
      <c r="P23" s="83"/>
      <c r="Q23" s="307"/>
      <c r="R23" s="501"/>
    </row>
    <row r="24" spans="1:18" x14ac:dyDescent="0.45">
      <c r="A24" s="507"/>
      <c r="B24" s="82"/>
      <c r="C24" s="82"/>
      <c r="D24" s="82"/>
      <c r="E24" s="82"/>
      <c r="F24" s="82"/>
      <c r="G24" s="82"/>
      <c r="H24" s="82"/>
      <c r="I24" s="82"/>
      <c r="J24" s="82"/>
      <c r="K24" s="82"/>
      <c r="L24" s="82"/>
      <c r="M24" s="82"/>
      <c r="N24" s="82"/>
      <c r="O24" s="82"/>
      <c r="P24" s="83"/>
      <c r="Q24" s="307"/>
      <c r="R24" s="501"/>
    </row>
    <row r="25" spans="1:18" x14ac:dyDescent="0.45">
      <c r="A25" s="507"/>
      <c r="B25" s="82"/>
      <c r="C25" s="82"/>
      <c r="D25" s="82"/>
      <c r="E25" s="82"/>
      <c r="F25" s="82"/>
      <c r="G25" s="82"/>
      <c r="H25" s="82"/>
      <c r="I25" s="82"/>
      <c r="J25" s="82"/>
      <c r="K25" s="82"/>
      <c r="L25" s="82"/>
      <c r="M25" s="82"/>
      <c r="N25" s="82"/>
      <c r="O25" s="82"/>
      <c r="P25" s="83"/>
      <c r="Q25" s="307"/>
      <c r="R25" s="501"/>
    </row>
    <row r="26" spans="1:18" ht="14.65" thickBot="1" x14ac:dyDescent="0.5">
      <c r="A26" s="508"/>
      <c r="B26" s="509"/>
      <c r="C26" s="509"/>
      <c r="D26" s="509"/>
      <c r="E26" s="509"/>
      <c r="F26" s="509"/>
      <c r="G26" s="509"/>
      <c r="H26" s="509"/>
      <c r="I26" s="509"/>
      <c r="J26" s="509"/>
      <c r="K26" s="509"/>
      <c r="L26" s="509"/>
      <c r="M26" s="509"/>
      <c r="N26" s="509"/>
      <c r="O26" s="509"/>
      <c r="P26" s="510"/>
      <c r="Q26" s="308"/>
      <c r="R26" s="502"/>
    </row>
    <row r="27" spans="1:18" ht="15" thickTop="1" thickBot="1" x14ac:dyDescent="0.5">
      <c r="A27" s="511" t="s">
        <v>125</v>
      </c>
      <c r="B27" s="512"/>
      <c r="C27" s="512"/>
      <c r="D27" s="512"/>
      <c r="E27" s="512"/>
      <c r="F27" s="512"/>
      <c r="G27" s="512"/>
      <c r="H27" s="512"/>
      <c r="I27" s="512"/>
      <c r="J27" s="512"/>
      <c r="K27" s="512"/>
      <c r="L27" s="512"/>
      <c r="M27" s="512"/>
      <c r="N27" s="512"/>
      <c r="O27" s="512"/>
      <c r="P27" s="512"/>
      <c r="Q27" s="496"/>
      <c r="R27" s="497"/>
    </row>
    <row r="28" spans="1:18" ht="15" thickTop="1" thickBot="1" x14ac:dyDescent="0.5">
      <c r="A28" s="513"/>
      <c r="B28" s="514"/>
      <c r="C28" s="514"/>
      <c r="D28" s="514"/>
      <c r="E28" s="514"/>
      <c r="F28" s="514"/>
      <c r="G28" s="514"/>
      <c r="H28" s="514"/>
      <c r="I28" s="514"/>
      <c r="J28" s="514"/>
      <c r="K28" s="514"/>
      <c r="L28" s="514"/>
      <c r="M28" s="514"/>
      <c r="N28" s="514"/>
      <c r="O28" s="514"/>
      <c r="P28" s="514"/>
      <c r="Q28" s="498"/>
      <c r="R28" s="499"/>
    </row>
    <row r="29" spans="1:18" ht="14.65" thickBot="1" x14ac:dyDescent="0.5">
      <c r="A29" s="516" t="s">
        <v>221</v>
      </c>
      <c r="B29" s="517"/>
      <c r="C29" s="517"/>
      <c r="D29" s="517"/>
      <c r="E29" s="517"/>
      <c r="F29" s="517"/>
      <c r="G29" s="517"/>
      <c r="H29" s="517"/>
      <c r="I29" s="517"/>
      <c r="J29" s="517"/>
      <c r="K29" s="517"/>
      <c r="L29" s="517"/>
      <c r="M29" s="517"/>
      <c r="N29" s="517"/>
      <c r="O29" s="517"/>
      <c r="P29" s="517"/>
      <c r="Q29" s="343">
        <v>2</v>
      </c>
      <c r="R29" s="500" t="s">
        <v>99</v>
      </c>
    </row>
    <row r="30" spans="1:18" ht="15" thickTop="1" thickBot="1" x14ac:dyDescent="0.5">
      <c r="A30" s="518"/>
      <c r="B30" s="75"/>
      <c r="C30" s="75"/>
      <c r="D30" s="75"/>
      <c r="E30" s="75"/>
      <c r="F30" s="75"/>
      <c r="G30" s="75"/>
      <c r="H30" s="75"/>
      <c r="I30" s="75"/>
      <c r="J30" s="75"/>
      <c r="K30" s="75"/>
      <c r="L30" s="75"/>
      <c r="M30" s="75"/>
      <c r="N30" s="75"/>
      <c r="O30" s="75"/>
      <c r="P30" s="75"/>
      <c r="Q30" s="307"/>
      <c r="R30" s="501"/>
    </row>
    <row r="31" spans="1:18" ht="15" thickTop="1" thickBot="1" x14ac:dyDescent="0.5">
      <c r="A31" s="518"/>
      <c r="B31" s="75"/>
      <c r="C31" s="75"/>
      <c r="D31" s="75"/>
      <c r="E31" s="75"/>
      <c r="F31" s="75"/>
      <c r="G31" s="75"/>
      <c r="H31" s="75"/>
      <c r="I31" s="75"/>
      <c r="J31" s="75"/>
      <c r="K31" s="75"/>
      <c r="L31" s="75"/>
      <c r="M31" s="75"/>
      <c r="N31" s="75"/>
      <c r="O31" s="75"/>
      <c r="P31" s="75"/>
      <c r="Q31" s="307"/>
      <c r="R31" s="501"/>
    </row>
    <row r="32" spans="1:18" ht="15" thickTop="1" thickBot="1" x14ac:dyDescent="0.5">
      <c r="A32" s="518"/>
      <c r="B32" s="75"/>
      <c r="C32" s="75"/>
      <c r="D32" s="75"/>
      <c r="E32" s="75"/>
      <c r="F32" s="75"/>
      <c r="G32" s="75"/>
      <c r="H32" s="75"/>
      <c r="I32" s="75"/>
      <c r="J32" s="75"/>
      <c r="K32" s="75"/>
      <c r="L32" s="75"/>
      <c r="M32" s="75"/>
      <c r="N32" s="75"/>
      <c r="O32" s="75"/>
      <c r="P32" s="75"/>
      <c r="Q32" s="307"/>
      <c r="R32" s="501"/>
    </row>
    <row r="33" spans="1:20" ht="18.75" thickTop="1" thickBot="1" x14ac:dyDescent="0.6">
      <c r="A33" s="518"/>
      <c r="B33" s="75"/>
      <c r="C33" s="75"/>
      <c r="D33" s="75"/>
      <c r="E33" s="75"/>
      <c r="F33" s="75"/>
      <c r="G33" s="75"/>
      <c r="H33" s="75"/>
      <c r="I33" s="75"/>
      <c r="J33" s="75"/>
      <c r="K33" s="75"/>
      <c r="L33" s="75"/>
      <c r="M33" s="75"/>
      <c r="N33" s="75"/>
      <c r="O33" s="75"/>
      <c r="P33" s="75"/>
      <c r="Q33" s="307"/>
      <c r="R33" s="501"/>
      <c r="T33" s="1"/>
    </row>
    <row r="34" spans="1:20" ht="15" thickTop="1" thickBot="1" x14ac:dyDescent="0.5">
      <c r="A34" s="518"/>
      <c r="B34" s="75"/>
      <c r="C34" s="75"/>
      <c r="D34" s="75"/>
      <c r="E34" s="75"/>
      <c r="F34" s="75"/>
      <c r="G34" s="75"/>
      <c r="H34" s="75"/>
      <c r="I34" s="75"/>
      <c r="J34" s="75"/>
      <c r="K34" s="75"/>
      <c r="L34" s="75"/>
      <c r="M34" s="75"/>
      <c r="N34" s="75"/>
      <c r="O34" s="75"/>
      <c r="P34" s="75"/>
      <c r="Q34" s="307"/>
      <c r="R34" s="501"/>
    </row>
    <row r="35" spans="1:20" ht="15" thickTop="1" thickBot="1" x14ac:dyDescent="0.5">
      <c r="A35" s="518"/>
      <c r="B35" s="75"/>
      <c r="C35" s="75"/>
      <c r="D35" s="75"/>
      <c r="E35" s="75"/>
      <c r="F35" s="75"/>
      <c r="G35" s="75"/>
      <c r="H35" s="75"/>
      <c r="I35" s="75"/>
      <c r="J35" s="75"/>
      <c r="K35" s="75"/>
      <c r="L35" s="75"/>
      <c r="M35" s="75"/>
      <c r="N35" s="75"/>
      <c r="O35" s="75"/>
      <c r="P35" s="75"/>
      <c r="Q35" s="307"/>
      <c r="R35" s="501"/>
    </row>
    <row r="36" spans="1:20" ht="15" thickTop="1" thickBot="1" x14ac:dyDescent="0.5">
      <c r="A36" s="518"/>
      <c r="B36" s="75"/>
      <c r="C36" s="75"/>
      <c r="D36" s="75"/>
      <c r="E36" s="75"/>
      <c r="F36" s="75"/>
      <c r="G36" s="75"/>
      <c r="H36" s="75"/>
      <c r="I36" s="75"/>
      <c r="J36" s="75"/>
      <c r="K36" s="75"/>
      <c r="L36" s="75"/>
      <c r="M36" s="75"/>
      <c r="N36" s="75"/>
      <c r="O36" s="75"/>
      <c r="P36" s="75"/>
      <c r="Q36" s="307"/>
      <c r="R36" s="501"/>
    </row>
    <row r="37" spans="1:20" ht="15" thickTop="1" thickBot="1" x14ac:dyDescent="0.5">
      <c r="A37" s="519"/>
      <c r="B37" s="520"/>
      <c r="C37" s="520"/>
      <c r="D37" s="520"/>
      <c r="E37" s="520"/>
      <c r="F37" s="520"/>
      <c r="G37" s="520"/>
      <c r="H37" s="520"/>
      <c r="I37" s="520"/>
      <c r="J37" s="520"/>
      <c r="K37" s="520"/>
      <c r="L37" s="520"/>
      <c r="M37" s="520"/>
      <c r="N37" s="520"/>
      <c r="O37" s="520"/>
      <c r="P37" s="520"/>
      <c r="Q37" s="308"/>
      <c r="R37" s="502"/>
    </row>
    <row r="38" spans="1:20" ht="18.399999999999999" thickBot="1" x14ac:dyDescent="0.6">
      <c r="A38" s="515"/>
      <c r="B38" s="515"/>
      <c r="C38" s="515"/>
      <c r="D38" s="515"/>
      <c r="E38" s="515"/>
      <c r="F38" s="1"/>
      <c r="G38" s="1"/>
      <c r="H38" s="1"/>
      <c r="I38" s="1"/>
      <c r="J38" s="1"/>
      <c r="K38" s="1"/>
      <c r="L38" s="1"/>
      <c r="M38" s="1"/>
      <c r="N38" s="205" t="s">
        <v>19</v>
      </c>
      <c r="O38" s="206"/>
      <c r="P38" s="206"/>
      <c r="Q38" s="35">
        <f>SUM(Q29+Q20+Q8)</f>
        <v>6</v>
      </c>
      <c r="R38" s="34" t="s">
        <v>64</v>
      </c>
    </row>
    <row r="39" spans="1:20" x14ac:dyDescent="0.45">
      <c r="A39" s="503"/>
      <c r="B39" s="503"/>
      <c r="C39" s="503"/>
      <c r="E39" s="31"/>
    </row>
    <row r="40" spans="1:20" x14ac:dyDescent="0.45">
      <c r="A40" s="503"/>
      <c r="B40" s="503"/>
      <c r="C40" s="503"/>
      <c r="E40" s="31"/>
      <c r="J40" s="2"/>
      <c r="K40" s="2"/>
      <c r="L40" s="2"/>
      <c r="M40" s="2"/>
      <c r="N40" s="2"/>
      <c r="O40" s="2"/>
      <c r="P40" s="2"/>
    </row>
    <row r="41" spans="1:20" x14ac:dyDescent="0.45">
      <c r="A41" s="503"/>
      <c r="B41" s="503"/>
      <c r="C41" s="503"/>
      <c r="E41" s="31"/>
    </row>
    <row r="42" spans="1:20" x14ac:dyDescent="0.45">
      <c r="A42" s="503"/>
      <c r="B42" s="503"/>
      <c r="C42" s="503"/>
      <c r="D42" s="32"/>
      <c r="E42" s="33"/>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tabSelected="1" workbookViewId="0">
      <selection activeCell="L10" sqref="L10"/>
    </sheetView>
  </sheetViews>
  <sheetFormatPr defaultRowHeight="14.25" x14ac:dyDescent="0.45"/>
  <cols>
    <col min="6" max="6" width="9.59765625" customWidth="1"/>
  </cols>
  <sheetData>
    <row r="2" spans="2:6" ht="14.65" thickBot="1" x14ac:dyDescent="0.5">
      <c r="B2" s="521" t="s">
        <v>111</v>
      </c>
      <c r="C2" s="521"/>
      <c r="D2" s="521"/>
      <c r="E2" s="36" t="s">
        <v>112</v>
      </c>
      <c r="F2" s="36" t="s">
        <v>113</v>
      </c>
    </row>
    <row r="3" spans="2:6" x14ac:dyDescent="0.45">
      <c r="B3" s="534" t="s">
        <v>114</v>
      </c>
      <c r="C3" s="535"/>
      <c r="D3" s="536"/>
      <c r="E3" s="29">
        <f>'H&amp;S Overview'!G49</f>
        <v>10</v>
      </c>
      <c r="F3" s="5">
        <v>10</v>
      </c>
    </row>
    <row r="4" spans="2:6" x14ac:dyDescent="0.45">
      <c r="B4" s="200" t="s">
        <v>115</v>
      </c>
      <c r="C4" s="201"/>
      <c r="D4" s="537"/>
      <c r="E4" s="29">
        <f>'Machine Shop'!N44</f>
        <v>20</v>
      </c>
      <c r="F4" s="5">
        <v>20</v>
      </c>
    </row>
    <row r="5" spans="2:6" x14ac:dyDescent="0.45">
      <c r="B5" s="200" t="s">
        <v>116</v>
      </c>
      <c r="C5" s="201"/>
      <c r="D5" s="537"/>
      <c r="E5" s="29">
        <f>'Engine Strip'!P38</f>
        <v>25</v>
      </c>
      <c r="F5" s="5">
        <v>25</v>
      </c>
    </row>
    <row r="6" spans="2:6" x14ac:dyDescent="0.45">
      <c r="B6" s="200" t="s">
        <v>117</v>
      </c>
      <c r="C6" s="201"/>
      <c r="D6" s="537"/>
      <c r="E6" s="29">
        <f>Suspension!O23</f>
        <v>7.5</v>
      </c>
      <c r="F6" s="5">
        <v>17</v>
      </c>
    </row>
    <row r="7" spans="2:6" x14ac:dyDescent="0.45">
      <c r="B7" s="200" t="s">
        <v>118</v>
      </c>
      <c r="C7" s="201"/>
      <c r="D7" s="537"/>
      <c r="E7" s="29">
        <f>'Ad Manufacturing'!P22</f>
        <v>11</v>
      </c>
      <c r="F7" s="5">
        <v>12</v>
      </c>
    </row>
    <row r="8" spans="2:6" x14ac:dyDescent="0.45">
      <c r="B8" s="200" t="s">
        <v>119</v>
      </c>
      <c r="C8" s="201"/>
      <c r="D8" s="537"/>
      <c r="E8" s="29">
        <f>Composites!P24</f>
        <v>9.5</v>
      </c>
      <c r="F8" s="5">
        <v>10</v>
      </c>
    </row>
    <row r="9" spans="2:6" x14ac:dyDescent="0.45">
      <c r="B9" s="538" t="s">
        <v>143</v>
      </c>
      <c r="C9" s="539"/>
      <c r="D9" s="540"/>
      <c r="E9" s="40" t="s">
        <v>226</v>
      </c>
      <c r="F9" s="10" t="s">
        <v>144</v>
      </c>
    </row>
    <row r="10" spans="2:6" ht="14.65" thickBot="1" x14ac:dyDescent="0.5">
      <c r="B10" s="528" t="s">
        <v>142</v>
      </c>
      <c r="C10" s="529"/>
      <c r="D10" s="530"/>
      <c r="E10" s="40" cm="1">
        <f t="array" ref="E10">CPD!Q38:Q38</f>
        <v>6</v>
      </c>
      <c r="F10" s="10">
        <v>6</v>
      </c>
    </row>
    <row r="11" spans="2:6" ht="14.65" thickBot="1" x14ac:dyDescent="0.5">
      <c r="B11" s="531" t="s">
        <v>120</v>
      </c>
      <c r="C11" s="532"/>
      <c r="D11" s="533"/>
      <c r="E11" s="41">
        <f>SUM(E3:E10)</f>
        <v>89</v>
      </c>
      <c r="F11" s="38">
        <f>F3+F4+F5+F6+F7+F8+F10</f>
        <v>100</v>
      </c>
    </row>
    <row r="12" spans="2:6" ht="14.65" thickBot="1" x14ac:dyDescent="0.5">
      <c r="B12" s="522" t="s">
        <v>121</v>
      </c>
      <c r="C12" s="523"/>
      <c r="D12" s="524"/>
      <c r="E12" s="42">
        <v>86.7</v>
      </c>
      <c r="F12" s="37">
        <v>100</v>
      </c>
    </row>
    <row r="13" spans="2:6" ht="14.65" thickBot="1" x14ac:dyDescent="0.5"/>
    <row r="14" spans="2:6" ht="14.65" thickBot="1" x14ac:dyDescent="0.5">
      <c r="B14" s="525" t="s">
        <v>122</v>
      </c>
      <c r="C14" s="526"/>
      <c r="D14" s="527"/>
      <c r="E14" s="541">
        <f>(E11*0.75)+(E12*0.25)</f>
        <v>88.424999999999997</v>
      </c>
      <c r="F14" s="39" t="s">
        <v>123</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ED8EE1D-E6D3-441E-B04D-212B504C615B}">
  <ds:schemaRefs>
    <ds:schemaRef ds:uri="b7b278fa-814b-489a-a7f5-7f3223ba03f0"/>
    <ds:schemaRef ds:uri="http://schemas.openxmlformats.org/package/2006/metadata/core-properties"/>
    <ds:schemaRef ds:uri="http://schemas.microsoft.com/office/2006/metadata/properties"/>
    <ds:schemaRef ds:uri="http://purl.org/dc/terms/"/>
    <ds:schemaRef ds:uri="http://www.w3.org/XML/1998/namespace"/>
    <ds:schemaRef ds:uri="http://purl.org/dc/elements/1.1/"/>
    <ds:schemaRef ds:uri="http://schemas.microsoft.com/office/2006/documentManagement/types"/>
    <ds:schemaRef ds:uri="http://schemas.microsoft.com/office/infopath/2007/PartnerControls"/>
    <ds:schemaRef ds:uri="http://purl.org/dc/dcmitype/"/>
    <ds:schemaRef ds:uri="6d31e8ae-61ec-4dd9-af3c-305fb2d2a050"/>
    <ds:schemaRef ds:uri="c9412f1f-c5de-433b-90f0-e30b35783b17"/>
    <ds:schemaRef ds:uri="7da2dc2f-10e7-442f-ad91-645aa4b47b8a"/>
  </ds:schemaRefs>
</ds:datastoreItem>
</file>

<file path=customXml/itemProps2.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D028B89-F047-4C47-8773-3E7ED26DD3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Kerry Tudor</cp:lastModifiedBy>
  <cp:revision/>
  <dcterms:created xsi:type="dcterms:W3CDTF">2020-12-20T10:55:52Z</dcterms:created>
  <dcterms:modified xsi:type="dcterms:W3CDTF">2026-05-07T08:47:07Z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