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46"/>
  <workbookPr filterPrivacy="1" defaultThemeVersion="124226"/>
  <xr:revisionPtr revIDLastSave="0" documentId="8_{A6C3D0B0-829C-4986-B76A-C1CE9E9A3BA1}" xr6:coauthVersionLast="36" xr6:coauthVersionMax="36" xr10:uidLastSave="{00000000-0000-0000-0000-000000000000}"/>
  <bookViews>
    <workbookView xWindow="0" yWindow="0" windowWidth="23040" windowHeight="9060" activeTab="3" xr2:uid="{00000000-000D-0000-FFFF-FFFF00000000}"/>
  </bookViews>
  <sheets>
    <sheet name="Profitability Ratios  " sheetId="1" r:id="rId1"/>
    <sheet name="Liquidity ratios" sheetId="2" r:id="rId2"/>
    <sheet name="Leverage ratios" sheetId="4" r:id="rId3"/>
    <sheet name="Efficiency ratios " sheetId="3" r:id="rId4"/>
  </sheets>
  <calcPr calcId="191029"/>
</workbook>
</file>

<file path=xl/calcChain.xml><?xml version="1.0" encoding="utf-8"?>
<calcChain xmlns="http://schemas.openxmlformats.org/spreadsheetml/2006/main">
  <c r="D41" i="2" l="1"/>
  <c r="D42" i="2" s="1"/>
  <c r="C44" i="2"/>
  <c r="C41" i="2" s="1"/>
  <c r="C42" i="2" s="1"/>
  <c r="D44" i="2"/>
  <c r="D13" i="4"/>
  <c r="D14" i="4" s="1"/>
  <c r="D16" i="4"/>
  <c r="C16" i="4"/>
  <c r="C13" i="4" s="1"/>
  <c r="C14" i="4" s="1"/>
  <c r="D23" i="4"/>
  <c r="C23" i="4"/>
  <c r="D7" i="4"/>
  <c r="C7" i="4"/>
  <c r="D7" i="3"/>
  <c r="D9" i="3"/>
  <c r="D6" i="3"/>
  <c r="C9" i="3"/>
  <c r="C6" i="3" s="1"/>
  <c r="C7" i="3" s="1"/>
  <c r="D23" i="3"/>
  <c r="C23" i="3"/>
  <c r="D16" i="3"/>
  <c r="C16" i="3"/>
  <c r="D35" i="2"/>
  <c r="C35" i="2"/>
  <c r="D28" i="2"/>
  <c r="C28" i="2"/>
  <c r="D21" i="2"/>
  <c r="C21" i="2"/>
  <c r="D7" i="2"/>
  <c r="C7" i="2"/>
  <c r="D41" i="1"/>
  <c r="C41" i="1"/>
  <c r="D34" i="1"/>
  <c r="C34" i="1"/>
  <c r="D27" i="1"/>
  <c r="C27" i="1"/>
  <c r="D20" i="1"/>
  <c r="C20" i="1"/>
  <c r="D13" i="1"/>
  <c r="C13" i="1"/>
  <c r="D6" i="1"/>
  <c r="C6" i="1"/>
</calcChain>
</file>

<file path=xl/sharedStrings.xml><?xml version="1.0" encoding="utf-8"?>
<sst xmlns="http://schemas.openxmlformats.org/spreadsheetml/2006/main" count="131" uniqueCount="70">
  <si>
    <t>Particulars</t>
  </si>
  <si>
    <t>2019 Amount (£000s)</t>
  </si>
  <si>
    <t>2018 Amount (£000s)</t>
  </si>
  <si>
    <t>Gross Profit</t>
  </si>
  <si>
    <t>Net sales</t>
  </si>
  <si>
    <t>Gross profit ratio</t>
  </si>
  <si>
    <t>Gross profit ratio:  Gross Profit/ Net sales</t>
  </si>
  <si>
    <t>Net Profit Ratio: Net Income/ Net Sales</t>
  </si>
  <si>
    <t>Return on Assets: Net Income/ Total Assets</t>
  </si>
  <si>
    <t>Net Income</t>
  </si>
  <si>
    <t>Total Assets</t>
  </si>
  <si>
    <t>Return on Assets</t>
  </si>
  <si>
    <t>Net Profit Ratio</t>
  </si>
  <si>
    <t>Return on Investment: Net Income/ Shareholders Fund</t>
  </si>
  <si>
    <t>Shareholders’ funds</t>
  </si>
  <si>
    <t>Return on Investment</t>
  </si>
  <si>
    <t>Shares Outstanding</t>
  </si>
  <si>
    <t>Earnings per Share</t>
  </si>
  <si>
    <t>Net Sales</t>
  </si>
  <si>
    <t xml:space="preserve">Inventory Turnover </t>
  </si>
  <si>
    <t>Investment turnover: Net Sales/ Total Assets</t>
  </si>
  <si>
    <t>Current ratio: Current Assets/ Current Liability</t>
  </si>
  <si>
    <t>Current Assets</t>
  </si>
  <si>
    <t>Current Liability</t>
  </si>
  <si>
    <t>Current Ratio</t>
  </si>
  <si>
    <t>Quick ratio: Quick Assets/ Current Liabilities. (Quick Assets include cash, securities, and receivables)</t>
  </si>
  <si>
    <t xml:space="preserve">Quick Assets </t>
  </si>
  <si>
    <t>1380 (820+560)</t>
  </si>
  <si>
    <t>1100 (760+340)</t>
  </si>
  <si>
    <t xml:space="preserve">Quick Ratio </t>
  </si>
  <si>
    <t>Cash to Total Assets: Cash/ Total Assets.</t>
  </si>
  <si>
    <t>Cash</t>
  </si>
  <si>
    <t>Cash to Total Assets</t>
  </si>
  <si>
    <t>Sales to Receivables: Net Sales/ Accounts Receivables</t>
  </si>
  <si>
    <t>Sales</t>
  </si>
  <si>
    <t>Accounts Receivable</t>
  </si>
  <si>
    <t>Sales to Receivables</t>
  </si>
  <si>
    <t>Cost of sales to payable: Cost of Sales/ Accounts Payable</t>
  </si>
  <si>
    <t>Cost of sales</t>
  </si>
  <si>
    <t>Accounts payables</t>
  </si>
  <si>
    <t>Cost of sales to payable</t>
  </si>
  <si>
    <t>Cash Turnover: Net Sales/ Net Working Capital</t>
  </si>
  <si>
    <t>Cash Turnover</t>
  </si>
  <si>
    <t>Debt to Equity: Debt/ Equity.</t>
  </si>
  <si>
    <t>Debt</t>
  </si>
  <si>
    <t>Equity</t>
  </si>
  <si>
    <t>Debt Equity</t>
  </si>
  <si>
    <t>Fixed Assets to Net worth: Fixed Assets/ Net Worth</t>
  </si>
  <si>
    <t>Fixed Assets</t>
  </si>
  <si>
    <t>Fixed Assets to Net worth</t>
  </si>
  <si>
    <t>Interest Coverage: Earnings before Interest and taxes/ Interest Expenses.</t>
  </si>
  <si>
    <t>Earnings before Interest and taxes</t>
  </si>
  <si>
    <t>Interest Expenses.</t>
  </si>
  <si>
    <t>Interest Coverage</t>
  </si>
  <si>
    <t>Inventory Turnover: Cost of Goods Sold/ Average inventory</t>
  </si>
  <si>
    <t>Cost of Goods Sold</t>
  </si>
  <si>
    <t>Inventory Holding Period: 365/ Inventory Turnover.</t>
  </si>
  <si>
    <t>Days</t>
  </si>
  <si>
    <t>Inventory Turnover</t>
  </si>
  <si>
    <t>Inventory holding</t>
  </si>
  <si>
    <t>Inventory to Assets: Inventory/ Assets.</t>
  </si>
  <si>
    <t>Inventory</t>
  </si>
  <si>
    <t>Assets</t>
  </si>
  <si>
    <t>Inventory to Assets</t>
  </si>
  <si>
    <t>Average inventory*</t>
  </si>
  <si>
    <t>* Average inventory</t>
  </si>
  <si>
    <t>Net Worth*</t>
  </si>
  <si>
    <t>*Net worth</t>
  </si>
  <si>
    <t>Net Working Capital*</t>
  </si>
  <si>
    <t>*Net working capital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</si>
</sst>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 * #,##0.00_ ;_ * \-#,##0.00_ ;_ * &quot;-&quot;??_ ;_ @_ "/>
    <numFmt numFmtId="165" formatCode="_ * #,##0_ ;_ * \-#,##0_ ;_ * &quot;-&quot;??_ ;_ @_ "/>
    <numFmt numFmtId="166" formatCode="_ * #,##0.00000_ ;_ * \-#,##0.00000_ ;_ * &quot;-&quot;??_ ;_ @_ 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1">
    <xf numFmtId="0" fontId="0" fillId="0" borderId="0" xfId="0"/>
    <xf numFmtId="10" fontId="0" fillId="0" borderId="0" xfId="2" applyNumberFormat="1" applyFont="1"/>
    <xf numFmtId="164" fontId="0" fillId="0" borderId="0" xfId="1" applyFont="1"/>
    <xf numFmtId="165" fontId="0" fillId="0" borderId="0" xfId="1" applyNumberFormat="1" applyFont="1"/>
    <xf numFmtId="166" fontId="0" fillId="0" borderId="0" xfId="0" applyNumberFormat="1"/>
    <xf numFmtId="2" fontId="0" fillId="0" borderId="0" xfId="1" applyNumberFormat="1" applyFont="1"/>
    <xf numFmtId="1" fontId="0" fillId="0" borderId="0" xfId="1" applyNumberFormat="1" applyFont="1"/>
    <xf numFmtId="164" fontId="0" fillId="0" borderId="0" xfId="1" applyNumberFormat="1" applyFont="1"/>
    <xf numFmtId="0" fontId="0" fillId="0" borderId="0" xfId="0" applyAlignment="1">
      <alignment horizontal="center"/>
    </xf>
    <xf numFmtId="164" fontId="0" fillId="0" borderId="0" xfId="1" applyNumberFormat="1" applyFont="1" applyAlignment="1">
      <alignment horizontal="center"/>
    </xf>
    <xf numFmtId="164" fontId="0" fillId="0" borderId="0" xfId="1" applyFont="1" applyAlignment="1">
      <alignment horizontal="center"/>
    </xf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F41"/>
  <sheetViews>
    <sheetView topLeftCell="A28" workbookViewId="0">
      <selection activeCell="G32" sqref="G32"/>
    </sheetView>
  </sheetViews>
  <sheetFormatPr defaultRowHeight="14.4" x14ac:dyDescent="0.3"/>
  <cols>
    <col min="2" max="2" width="20.5546875" bestFit="1" customWidth="1"/>
    <col min="3" max="4" width="19.5546875" bestFit="1" customWidth="1"/>
  </cols>
  <sheetData>
    <row r="2" spans="2:4" x14ac:dyDescent="0.3">
      <c r="B2" s="8" t="s">
        <v>6</v>
      </c>
      <c r="C2" s="8"/>
      <c r="D2" s="8"/>
    </row>
    <row r="3" spans="2:4" x14ac:dyDescent="0.3">
      <c r="B3" t="s">
        <v>0</v>
      </c>
      <c r="C3" t="s">
        <v>1</v>
      </c>
      <c r="D3" t="s">
        <v>2</v>
      </c>
    </row>
    <row r="4" spans="2:4" x14ac:dyDescent="0.3">
      <c r="B4" t="s">
        <v>3</v>
      </c>
      <c r="C4" s="3">
        <v>1340</v>
      </c>
      <c r="D4" s="3">
        <v>1220</v>
      </c>
    </row>
    <row r="5" spans="2:4" x14ac:dyDescent="0.3">
      <c r="B5" t="s">
        <v>4</v>
      </c>
      <c r="C5" s="3">
        <v>5000</v>
      </c>
      <c r="D5" s="3">
        <v>4550</v>
      </c>
    </row>
    <row r="6" spans="2:4" x14ac:dyDescent="0.3">
      <c r="B6" t="s">
        <v>5</v>
      </c>
      <c r="C6" s="1">
        <f>+C4/C5</f>
        <v>0.26800000000000002</v>
      </c>
      <c r="D6" s="1">
        <f t="shared" ref="D6" si="0">+D4/D5</f>
        <v>0.26813186813186812</v>
      </c>
    </row>
    <row r="9" spans="2:4" x14ac:dyDescent="0.3">
      <c r="B9" s="8" t="s">
        <v>7</v>
      </c>
      <c r="C9" s="8"/>
      <c r="D9" s="8"/>
    </row>
    <row r="10" spans="2:4" x14ac:dyDescent="0.3">
      <c r="B10" t="s">
        <v>0</v>
      </c>
      <c r="C10" t="s">
        <v>1</v>
      </c>
      <c r="D10" t="s">
        <v>2</v>
      </c>
    </row>
    <row r="11" spans="2:4" x14ac:dyDescent="0.3">
      <c r="B11" t="s">
        <v>9</v>
      </c>
      <c r="C11" s="3">
        <v>630</v>
      </c>
      <c r="D11" s="3">
        <v>510</v>
      </c>
    </row>
    <row r="12" spans="2:4" x14ac:dyDescent="0.3">
      <c r="B12" t="s">
        <v>4</v>
      </c>
      <c r="C12" s="3">
        <v>5000</v>
      </c>
      <c r="D12" s="3">
        <v>4550</v>
      </c>
    </row>
    <row r="13" spans="2:4" x14ac:dyDescent="0.3">
      <c r="B13" t="s">
        <v>12</v>
      </c>
      <c r="C13" s="1">
        <f>+C11/C12</f>
        <v>0.126</v>
      </c>
      <c r="D13" s="1">
        <f t="shared" ref="D13" si="1">+D11/D12</f>
        <v>0.11208791208791209</v>
      </c>
    </row>
    <row r="16" spans="2:4" x14ac:dyDescent="0.3">
      <c r="B16" s="8" t="s">
        <v>8</v>
      </c>
      <c r="C16" s="8"/>
      <c r="D16" s="8"/>
    </row>
    <row r="17" spans="2:6" x14ac:dyDescent="0.3">
      <c r="B17" t="s">
        <v>0</v>
      </c>
      <c r="C17" t="s">
        <v>1</v>
      </c>
      <c r="D17" t="s">
        <v>2</v>
      </c>
    </row>
    <row r="18" spans="2:6" x14ac:dyDescent="0.3">
      <c r="B18" t="s">
        <v>9</v>
      </c>
      <c r="C18" s="3">
        <v>630</v>
      </c>
      <c r="D18" s="3">
        <v>510</v>
      </c>
    </row>
    <row r="19" spans="2:6" x14ac:dyDescent="0.3">
      <c r="B19" t="s">
        <v>10</v>
      </c>
      <c r="C19" s="3">
        <v>3850</v>
      </c>
      <c r="D19" s="3">
        <v>3610</v>
      </c>
    </row>
    <row r="20" spans="2:6" x14ac:dyDescent="0.3">
      <c r="B20" t="s">
        <v>11</v>
      </c>
      <c r="C20" s="1">
        <f>+C18/C19</f>
        <v>0.16363636363636364</v>
      </c>
      <c r="D20" s="1">
        <f t="shared" ref="D20" si="2">+D18/D19</f>
        <v>0.14127423822714683</v>
      </c>
    </row>
    <row r="23" spans="2:6" x14ac:dyDescent="0.3">
      <c r="B23" s="8" t="s">
        <v>13</v>
      </c>
      <c r="C23" s="8"/>
      <c r="D23" s="8"/>
    </row>
    <row r="24" spans="2:6" x14ac:dyDescent="0.3">
      <c r="B24" t="s">
        <v>0</v>
      </c>
      <c r="C24" t="s">
        <v>1</v>
      </c>
      <c r="D24" t="s">
        <v>2</v>
      </c>
    </row>
    <row r="25" spans="2:6" x14ac:dyDescent="0.3">
      <c r="B25" t="s">
        <v>9</v>
      </c>
      <c r="C25" s="3">
        <v>630</v>
      </c>
      <c r="D25" s="3">
        <v>510</v>
      </c>
    </row>
    <row r="26" spans="2:6" x14ac:dyDescent="0.3">
      <c r="B26" t="s">
        <v>14</v>
      </c>
      <c r="C26" s="3">
        <v>1930</v>
      </c>
      <c r="D26" s="3">
        <v>1630</v>
      </c>
      <c r="F26" s="4"/>
    </row>
    <row r="27" spans="2:6" x14ac:dyDescent="0.3">
      <c r="B27" t="s">
        <v>15</v>
      </c>
      <c r="C27" s="1">
        <f>+C25/C26</f>
        <v>0.32642487046632124</v>
      </c>
      <c r="D27" s="1">
        <f t="shared" ref="D27" si="3">+D25/D26</f>
        <v>0.31288343558282211</v>
      </c>
    </row>
    <row r="30" spans="2:6" x14ac:dyDescent="0.3">
      <c r="B30" s="8" t="s">
        <v>13</v>
      </c>
      <c r="C30" s="8"/>
      <c r="D30" s="8"/>
    </row>
    <row r="31" spans="2:6" x14ac:dyDescent="0.3">
      <c r="B31" t="s">
        <v>0</v>
      </c>
      <c r="C31" t="s">
        <v>1</v>
      </c>
      <c r="D31" t="s">
        <v>2</v>
      </c>
    </row>
    <row r="32" spans="2:6" x14ac:dyDescent="0.3">
      <c r="B32" t="s">
        <v>9</v>
      </c>
      <c r="C32" s="3">
        <v>630</v>
      </c>
      <c r="D32" s="3">
        <v>510</v>
      </c>
    </row>
    <row r="33" spans="2:4" x14ac:dyDescent="0.3">
      <c r="B33" t="s">
        <v>16</v>
      </c>
      <c r="C33" s="3">
        <v>1000</v>
      </c>
      <c r="D33" s="3">
        <v>1000</v>
      </c>
    </row>
    <row r="34" spans="2:4" x14ac:dyDescent="0.3">
      <c r="B34" t="s">
        <v>17</v>
      </c>
      <c r="C34" s="2">
        <f>+C32/C33</f>
        <v>0.63</v>
      </c>
      <c r="D34" s="2">
        <f t="shared" ref="D34" si="4">+D32/D33</f>
        <v>0.51</v>
      </c>
    </row>
    <row r="37" spans="2:4" x14ac:dyDescent="0.3">
      <c r="B37" s="8" t="s">
        <v>20</v>
      </c>
      <c r="C37" s="8"/>
      <c r="D37" s="8"/>
    </row>
    <row r="38" spans="2:4" x14ac:dyDescent="0.3">
      <c r="B38" t="s">
        <v>0</v>
      </c>
      <c r="C38" t="s">
        <v>1</v>
      </c>
      <c r="D38" t="s">
        <v>2</v>
      </c>
    </row>
    <row r="39" spans="2:4" x14ac:dyDescent="0.3">
      <c r="B39" t="s">
        <v>18</v>
      </c>
      <c r="C39" s="3">
        <v>5000</v>
      </c>
      <c r="D39" s="3">
        <v>4550</v>
      </c>
    </row>
    <row r="40" spans="2:4" x14ac:dyDescent="0.3">
      <c r="B40" t="s">
        <v>10</v>
      </c>
      <c r="C40" s="3">
        <v>3850</v>
      </c>
      <c r="D40" s="3">
        <v>3610</v>
      </c>
    </row>
    <row r="41" spans="2:4" x14ac:dyDescent="0.3">
      <c r="B41" t="s">
        <v>19</v>
      </c>
      <c r="C41" s="2">
        <f>+C39/C40</f>
        <v>1.2987012987012987</v>
      </c>
      <c r="D41" s="2">
        <f t="shared" ref="D41" si="5">+D39/D40</f>
        <v>1.260387811634349</v>
      </c>
    </row>
  </sheetData>
  <mergeCells count="6">
    <mergeCell ref="B37:D37"/>
    <mergeCell ref="B2:D2"/>
    <mergeCell ref="B9:D9"/>
    <mergeCell ref="B16:D16"/>
    <mergeCell ref="B23:D23"/>
    <mergeCell ref="B30:D3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3:D44"/>
  <sheetViews>
    <sheetView topLeftCell="A19" workbookViewId="0">
      <selection activeCell="E42" sqref="E42"/>
    </sheetView>
  </sheetViews>
  <sheetFormatPr defaultColWidth="9.109375" defaultRowHeight="14.4" x14ac:dyDescent="0.3"/>
  <cols>
    <col min="1" max="1" width="9.109375" style="7"/>
    <col min="2" max="3" width="31.88671875" style="7" customWidth="1"/>
    <col min="4" max="4" width="32.109375" style="7" customWidth="1"/>
    <col min="5" max="16384" width="9.109375" style="7"/>
  </cols>
  <sheetData>
    <row r="3" spans="2:4" x14ac:dyDescent="0.3">
      <c r="B3" s="9" t="s">
        <v>21</v>
      </c>
      <c r="C3" s="9"/>
      <c r="D3" s="9"/>
    </row>
    <row r="4" spans="2:4" x14ac:dyDescent="0.3">
      <c r="B4" s="7" t="s">
        <v>0</v>
      </c>
      <c r="C4" s="7" t="s">
        <v>1</v>
      </c>
      <c r="D4" s="7" t="s">
        <v>2</v>
      </c>
    </row>
    <row r="5" spans="2:4" x14ac:dyDescent="0.3">
      <c r="B5" s="7" t="s">
        <v>22</v>
      </c>
      <c r="C5" s="7">
        <v>2120</v>
      </c>
      <c r="D5" s="7">
        <v>1790</v>
      </c>
    </row>
    <row r="6" spans="2:4" x14ac:dyDescent="0.3">
      <c r="B6" s="7" t="s">
        <v>23</v>
      </c>
      <c r="C6" s="7">
        <v>1120</v>
      </c>
      <c r="D6" s="7">
        <v>980</v>
      </c>
    </row>
    <row r="7" spans="2:4" x14ac:dyDescent="0.3">
      <c r="B7" s="7" t="s">
        <v>24</v>
      </c>
      <c r="C7" s="7">
        <f>+C5/C6</f>
        <v>1.8928571428571428</v>
      </c>
      <c r="D7" s="7">
        <f>+D5/D6</f>
        <v>1.8265306122448979</v>
      </c>
    </row>
    <row r="10" spans="2:4" x14ac:dyDescent="0.3">
      <c r="B10" s="9" t="s">
        <v>25</v>
      </c>
      <c r="C10" s="9"/>
      <c r="D10" s="9"/>
    </row>
    <row r="11" spans="2:4" x14ac:dyDescent="0.3">
      <c r="B11" s="7" t="s">
        <v>0</v>
      </c>
      <c r="C11" s="7" t="s">
        <v>1</v>
      </c>
      <c r="D11" s="7" t="s">
        <v>2</v>
      </c>
    </row>
    <row r="12" spans="2:4" x14ac:dyDescent="0.3">
      <c r="B12" s="7" t="s">
        <v>26</v>
      </c>
      <c r="C12" s="7" t="s">
        <v>27</v>
      </c>
      <c r="D12" s="7" t="s">
        <v>28</v>
      </c>
    </row>
    <row r="13" spans="2:4" x14ac:dyDescent="0.3">
      <c r="B13" s="7" t="s">
        <v>23</v>
      </c>
      <c r="C13" s="7">
        <v>1120</v>
      </c>
      <c r="D13" s="7">
        <v>980</v>
      </c>
    </row>
    <row r="14" spans="2:4" x14ac:dyDescent="0.3">
      <c r="B14" s="7" t="s">
        <v>29</v>
      </c>
      <c r="C14" s="7">
        <v>1.23</v>
      </c>
      <c r="D14" s="7">
        <v>1.1200000000000001</v>
      </c>
    </row>
    <row r="17" spans="2:4" x14ac:dyDescent="0.3">
      <c r="B17" s="9" t="s">
        <v>30</v>
      </c>
      <c r="C17" s="9"/>
      <c r="D17" s="9"/>
    </row>
    <row r="18" spans="2:4" x14ac:dyDescent="0.3">
      <c r="B18" s="7" t="s">
        <v>0</v>
      </c>
      <c r="C18" s="7" t="s">
        <v>1</v>
      </c>
      <c r="D18" s="7" t="s">
        <v>2</v>
      </c>
    </row>
    <row r="19" spans="2:4" x14ac:dyDescent="0.3">
      <c r="B19" s="7" t="s">
        <v>31</v>
      </c>
      <c r="C19" s="7">
        <v>560</v>
      </c>
      <c r="D19" s="7">
        <v>340</v>
      </c>
    </row>
    <row r="20" spans="2:4" x14ac:dyDescent="0.3">
      <c r="B20" s="7" t="s">
        <v>10</v>
      </c>
      <c r="C20" s="7">
        <v>3850</v>
      </c>
      <c r="D20" s="7">
        <v>3610</v>
      </c>
    </row>
    <row r="21" spans="2:4" x14ac:dyDescent="0.3">
      <c r="B21" s="7" t="s">
        <v>32</v>
      </c>
      <c r="C21" s="1">
        <f>+C19/C20</f>
        <v>0.14545454545454545</v>
      </c>
      <c r="D21" s="1">
        <f>+D19/D20</f>
        <v>9.4182825484764546E-2</v>
      </c>
    </row>
    <row r="24" spans="2:4" x14ac:dyDescent="0.3">
      <c r="B24" s="9" t="s">
        <v>33</v>
      </c>
      <c r="C24" s="9"/>
      <c r="D24" s="9"/>
    </row>
    <row r="25" spans="2:4" x14ac:dyDescent="0.3">
      <c r="B25" s="7" t="s">
        <v>0</v>
      </c>
      <c r="C25" s="7" t="s">
        <v>1</v>
      </c>
      <c r="D25" s="7" t="s">
        <v>2</v>
      </c>
    </row>
    <row r="26" spans="2:4" x14ac:dyDescent="0.3">
      <c r="B26" s="7" t="s">
        <v>34</v>
      </c>
      <c r="C26" s="7">
        <v>5000</v>
      </c>
      <c r="D26" s="7">
        <v>4550</v>
      </c>
    </row>
    <row r="27" spans="2:4" x14ac:dyDescent="0.3">
      <c r="B27" s="7" t="s">
        <v>35</v>
      </c>
      <c r="C27" s="7">
        <v>820</v>
      </c>
      <c r="D27" s="7">
        <v>760</v>
      </c>
    </row>
    <row r="28" spans="2:4" x14ac:dyDescent="0.3">
      <c r="B28" s="7" t="s">
        <v>36</v>
      </c>
      <c r="C28" s="7">
        <f t="shared" ref="C28:D28" si="0">+C26/C27</f>
        <v>6.0975609756097562</v>
      </c>
      <c r="D28" s="7">
        <f t="shared" si="0"/>
        <v>5.9868421052631575</v>
      </c>
    </row>
    <row r="31" spans="2:4" x14ac:dyDescent="0.3">
      <c r="B31" s="9" t="s">
        <v>37</v>
      </c>
      <c r="C31" s="9"/>
      <c r="D31" s="9"/>
    </row>
    <row r="32" spans="2:4" x14ac:dyDescent="0.3">
      <c r="B32" s="7" t="s">
        <v>0</v>
      </c>
      <c r="C32" s="7" t="s">
        <v>1</v>
      </c>
      <c r="D32" s="7" t="s">
        <v>2</v>
      </c>
    </row>
    <row r="33" spans="2:4" x14ac:dyDescent="0.3">
      <c r="B33" s="7" t="s">
        <v>38</v>
      </c>
      <c r="C33" s="7">
        <v>3660</v>
      </c>
      <c r="D33" s="7">
        <v>3330</v>
      </c>
    </row>
    <row r="34" spans="2:4" x14ac:dyDescent="0.3">
      <c r="B34" s="7" t="s">
        <v>39</v>
      </c>
      <c r="C34" s="7">
        <v>870</v>
      </c>
      <c r="D34" s="7">
        <v>770</v>
      </c>
    </row>
    <row r="35" spans="2:4" x14ac:dyDescent="0.3">
      <c r="B35" s="7" t="s">
        <v>40</v>
      </c>
      <c r="C35" s="7">
        <f t="shared" ref="C35" si="1">+C33/C34</f>
        <v>4.2068965517241379</v>
      </c>
      <c r="D35" s="7">
        <f t="shared" ref="D35" si="2">+D33/D34</f>
        <v>4.3246753246753249</v>
      </c>
    </row>
    <row r="38" spans="2:4" x14ac:dyDescent="0.3">
      <c r="B38" s="9" t="s">
        <v>41</v>
      </c>
      <c r="C38" s="9"/>
      <c r="D38" s="9"/>
    </row>
    <row r="39" spans="2:4" x14ac:dyDescent="0.3">
      <c r="B39" s="7" t="s">
        <v>0</v>
      </c>
      <c r="C39" s="7" t="s">
        <v>1</v>
      </c>
      <c r="D39" s="7" t="s">
        <v>2</v>
      </c>
    </row>
    <row r="40" spans="2:4" x14ac:dyDescent="0.3">
      <c r="B40" s="7" t="s">
        <v>34</v>
      </c>
      <c r="C40" s="7">
        <v>5000</v>
      </c>
      <c r="D40" s="7">
        <v>4550</v>
      </c>
    </row>
    <row r="41" spans="2:4" x14ac:dyDescent="0.3">
      <c r="B41" s="7" t="s">
        <v>68</v>
      </c>
      <c r="C41" s="7">
        <f>+C44</f>
        <v>1000</v>
      </c>
      <c r="D41" s="7">
        <f>+D44</f>
        <v>810</v>
      </c>
    </row>
    <row r="42" spans="2:4" x14ac:dyDescent="0.3">
      <c r="B42" s="7" t="s">
        <v>42</v>
      </c>
      <c r="C42" s="7">
        <f t="shared" ref="C42" si="3">+C40/C41</f>
        <v>5</v>
      </c>
      <c r="D42" s="7">
        <f t="shared" ref="D42" si="4">+D40/D41</f>
        <v>5.617283950617284</v>
      </c>
    </row>
    <row r="44" spans="2:4" x14ac:dyDescent="0.3">
      <c r="B44" s="7" t="s">
        <v>69</v>
      </c>
      <c r="C44" s="7">
        <f>+(2120-1120)</f>
        <v>1000</v>
      </c>
      <c r="D44" s="7">
        <f>+(1790-980)</f>
        <v>810</v>
      </c>
    </row>
  </sheetData>
  <mergeCells count="6">
    <mergeCell ref="B38:D38"/>
    <mergeCell ref="B10:D10"/>
    <mergeCell ref="B3:D3"/>
    <mergeCell ref="B17:D17"/>
    <mergeCell ref="B24:D24"/>
    <mergeCell ref="B31:D3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3:D23"/>
  <sheetViews>
    <sheetView workbookViewId="0">
      <selection activeCell="D9" sqref="D9"/>
    </sheetView>
  </sheetViews>
  <sheetFormatPr defaultRowHeight="14.4" x14ac:dyDescent="0.3"/>
  <cols>
    <col min="2" max="2" width="31.88671875" bestFit="1" customWidth="1"/>
    <col min="3" max="4" width="20.44140625" bestFit="1" customWidth="1"/>
  </cols>
  <sheetData>
    <row r="3" spans="2:4" x14ac:dyDescent="0.3">
      <c r="B3" s="10" t="s">
        <v>43</v>
      </c>
      <c r="C3" s="10"/>
      <c r="D3" s="10"/>
    </row>
    <row r="4" spans="2:4" x14ac:dyDescent="0.3">
      <c r="B4" t="s">
        <v>0</v>
      </c>
      <c r="C4" s="2" t="s">
        <v>1</v>
      </c>
      <c r="D4" s="2" t="s">
        <v>2</v>
      </c>
    </row>
    <row r="5" spans="2:4" x14ac:dyDescent="0.3">
      <c r="B5" t="s">
        <v>44</v>
      </c>
      <c r="C5" s="2">
        <v>3850</v>
      </c>
      <c r="D5" s="2">
        <v>3610</v>
      </c>
    </row>
    <row r="6" spans="2:4" x14ac:dyDescent="0.3">
      <c r="B6" t="s">
        <v>45</v>
      </c>
      <c r="C6" s="2">
        <v>1930</v>
      </c>
      <c r="D6" s="2">
        <v>1630</v>
      </c>
    </row>
    <row r="7" spans="2:4" x14ac:dyDescent="0.3">
      <c r="B7" t="s">
        <v>46</v>
      </c>
      <c r="C7" s="2">
        <f>+C5/C6</f>
        <v>1.9948186528497409</v>
      </c>
      <c r="D7" s="2">
        <f>+D5/D6</f>
        <v>2.2147239263803682</v>
      </c>
    </row>
    <row r="8" spans="2:4" x14ac:dyDescent="0.3">
      <c r="C8" s="2"/>
      <c r="D8" s="2"/>
    </row>
    <row r="9" spans="2:4" x14ac:dyDescent="0.3">
      <c r="C9" s="2"/>
      <c r="D9" s="2"/>
    </row>
    <row r="10" spans="2:4" x14ac:dyDescent="0.3">
      <c r="B10" s="10" t="s">
        <v>47</v>
      </c>
      <c r="C10" s="10"/>
      <c r="D10" s="10"/>
    </row>
    <row r="11" spans="2:4" x14ac:dyDescent="0.3">
      <c r="B11" t="s">
        <v>0</v>
      </c>
      <c r="C11" s="2" t="s">
        <v>1</v>
      </c>
      <c r="D11" s="2" t="s">
        <v>2</v>
      </c>
    </row>
    <row r="12" spans="2:4" x14ac:dyDescent="0.3">
      <c r="B12" t="s">
        <v>48</v>
      </c>
      <c r="C12" s="2">
        <v>1730</v>
      </c>
      <c r="D12" s="2">
        <v>1820</v>
      </c>
    </row>
    <row r="13" spans="2:4" x14ac:dyDescent="0.3">
      <c r="B13" t="s">
        <v>66</v>
      </c>
      <c r="C13" s="2">
        <f>+C16</f>
        <v>1930</v>
      </c>
      <c r="D13" s="2">
        <f>+D16</f>
        <v>1630</v>
      </c>
    </row>
    <row r="14" spans="2:4" x14ac:dyDescent="0.3">
      <c r="B14" t="s">
        <v>49</v>
      </c>
      <c r="C14" s="2">
        <f t="shared" ref="C14:D14" si="0">+C12/C13</f>
        <v>0.89637305699481862</v>
      </c>
      <c r="D14" s="2">
        <f t="shared" si="0"/>
        <v>1.1165644171779141</v>
      </c>
    </row>
    <row r="15" spans="2:4" x14ac:dyDescent="0.3">
      <c r="C15" s="2"/>
      <c r="D15" s="2"/>
    </row>
    <row r="16" spans="2:4" x14ac:dyDescent="0.3">
      <c r="B16" t="s">
        <v>67</v>
      </c>
      <c r="C16" s="2">
        <f>+(3850-1120-800)</f>
        <v>1930</v>
      </c>
      <c r="D16" s="2">
        <f>+(3610-980-1000)</f>
        <v>1630</v>
      </c>
    </row>
    <row r="17" spans="2:4" x14ac:dyDescent="0.3">
      <c r="C17" s="2"/>
      <c r="D17" s="2"/>
    </row>
    <row r="18" spans="2:4" x14ac:dyDescent="0.3">
      <c r="C18" s="2"/>
      <c r="D18" s="2"/>
    </row>
    <row r="19" spans="2:4" x14ac:dyDescent="0.3">
      <c r="B19" s="10" t="s">
        <v>50</v>
      </c>
      <c r="C19" s="10"/>
      <c r="D19" s="10"/>
    </row>
    <row r="20" spans="2:4" x14ac:dyDescent="0.3">
      <c r="B20" t="s">
        <v>0</v>
      </c>
      <c r="C20" s="2" t="s">
        <v>1</v>
      </c>
      <c r="D20" s="2" t="s">
        <v>2</v>
      </c>
    </row>
    <row r="21" spans="2:4" x14ac:dyDescent="0.3">
      <c r="B21" t="s">
        <v>51</v>
      </c>
      <c r="C21" s="2">
        <v>960</v>
      </c>
      <c r="D21" s="2">
        <v>820</v>
      </c>
    </row>
    <row r="22" spans="2:4" x14ac:dyDescent="0.3">
      <c r="B22" t="s">
        <v>52</v>
      </c>
      <c r="C22" s="2">
        <v>80</v>
      </c>
      <c r="D22" s="2">
        <v>100</v>
      </c>
    </row>
    <row r="23" spans="2:4" x14ac:dyDescent="0.3">
      <c r="B23" t="s">
        <v>53</v>
      </c>
      <c r="C23" s="2">
        <f>+C21/C22</f>
        <v>12</v>
      </c>
      <c r="D23" s="2">
        <f>+D21/D22</f>
        <v>8.1999999999999993</v>
      </c>
    </row>
  </sheetData>
  <mergeCells count="3">
    <mergeCell ref="B3:D3"/>
    <mergeCell ref="B10:D10"/>
    <mergeCell ref="B19:D19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3:D23"/>
  <sheetViews>
    <sheetView tabSelected="1" workbookViewId="0">
      <selection activeCell="C23" sqref="C23"/>
    </sheetView>
  </sheetViews>
  <sheetFormatPr defaultRowHeight="14.4" x14ac:dyDescent="0.3"/>
  <cols>
    <col min="2" max="2" width="18.6640625" bestFit="1" customWidth="1"/>
    <col min="3" max="3" width="20.44140625" customWidth="1"/>
    <col min="4" max="4" width="20.44140625" bestFit="1" customWidth="1"/>
  </cols>
  <sheetData>
    <row r="3" spans="2:4" x14ac:dyDescent="0.3">
      <c r="B3" s="10" t="s">
        <v>54</v>
      </c>
      <c r="C3" s="10"/>
      <c r="D3" s="10"/>
    </row>
    <row r="4" spans="2:4" x14ac:dyDescent="0.3">
      <c r="B4" t="s">
        <v>0</v>
      </c>
      <c r="C4" s="2" t="s">
        <v>1</v>
      </c>
      <c r="D4" s="2" t="s">
        <v>2</v>
      </c>
    </row>
    <row r="5" spans="2:4" x14ac:dyDescent="0.3">
      <c r="B5" t="s">
        <v>55</v>
      </c>
      <c r="C5" s="3">
        <v>3660</v>
      </c>
      <c r="D5" s="3">
        <v>3330</v>
      </c>
    </row>
    <row r="6" spans="2:4" x14ac:dyDescent="0.3">
      <c r="B6" t="s">
        <v>64</v>
      </c>
      <c r="C6" s="3">
        <f>+C9</f>
        <v>715</v>
      </c>
      <c r="D6" s="3">
        <f>+D9</f>
        <v>680</v>
      </c>
    </row>
    <row r="7" spans="2:4" x14ac:dyDescent="0.3">
      <c r="B7" t="s">
        <v>19</v>
      </c>
      <c r="C7" s="5">
        <f t="shared" ref="C7:D7" si="0">+C5/C6</f>
        <v>5.1188811188811192</v>
      </c>
      <c r="D7" s="5">
        <f t="shared" si="0"/>
        <v>4.8970588235294121</v>
      </c>
    </row>
    <row r="8" spans="2:4" x14ac:dyDescent="0.3">
      <c r="C8" s="2"/>
      <c r="D8" s="2"/>
    </row>
    <row r="9" spans="2:4" x14ac:dyDescent="0.3">
      <c r="B9" t="s">
        <v>65</v>
      </c>
      <c r="C9" s="3">
        <f>+(690+740)/2</f>
        <v>715</v>
      </c>
      <c r="D9" s="3">
        <f>+(670+690)/2</f>
        <v>680</v>
      </c>
    </row>
    <row r="10" spans="2:4" x14ac:dyDescent="0.3">
      <c r="C10" s="2"/>
      <c r="D10" s="2"/>
    </row>
    <row r="11" spans="2:4" x14ac:dyDescent="0.3">
      <c r="C11" s="2"/>
      <c r="D11" s="2"/>
    </row>
    <row r="12" spans="2:4" x14ac:dyDescent="0.3">
      <c r="B12" s="10" t="s">
        <v>56</v>
      </c>
      <c r="C12" s="10"/>
      <c r="D12" s="10"/>
    </row>
    <row r="13" spans="2:4" x14ac:dyDescent="0.3">
      <c r="B13" t="s">
        <v>0</v>
      </c>
      <c r="C13" s="2" t="s">
        <v>1</v>
      </c>
      <c r="D13" s="2" t="s">
        <v>2</v>
      </c>
    </row>
    <row r="14" spans="2:4" x14ac:dyDescent="0.3">
      <c r="B14" t="s">
        <v>57</v>
      </c>
      <c r="C14" s="3">
        <v>365</v>
      </c>
      <c r="D14" s="3">
        <v>365</v>
      </c>
    </row>
    <row r="15" spans="2:4" x14ac:dyDescent="0.3">
      <c r="B15" t="s">
        <v>58</v>
      </c>
      <c r="C15" s="2">
        <v>5.12</v>
      </c>
      <c r="D15" s="2">
        <v>4.8899999999999997</v>
      </c>
    </row>
    <row r="16" spans="2:4" x14ac:dyDescent="0.3">
      <c r="B16" t="s">
        <v>59</v>
      </c>
      <c r="C16" s="6">
        <f>+C14/C15</f>
        <v>71.2890625</v>
      </c>
      <c r="D16" s="6">
        <f>+D14/D15</f>
        <v>74.64212678936606</v>
      </c>
    </row>
    <row r="17" spans="2:4" x14ac:dyDescent="0.3">
      <c r="C17" s="6"/>
      <c r="D17" s="6"/>
    </row>
    <row r="18" spans="2:4" x14ac:dyDescent="0.3">
      <c r="C18" s="6"/>
      <c r="D18" s="6"/>
    </row>
    <row r="19" spans="2:4" x14ac:dyDescent="0.3">
      <c r="B19" s="10" t="s">
        <v>60</v>
      </c>
      <c r="C19" s="10"/>
      <c r="D19" s="10"/>
    </row>
    <row r="20" spans="2:4" x14ac:dyDescent="0.3">
      <c r="B20" t="s">
        <v>0</v>
      </c>
      <c r="C20" s="2" t="s">
        <v>1</v>
      </c>
      <c r="D20" s="2" t="s">
        <v>2</v>
      </c>
    </row>
    <row r="21" spans="2:4" x14ac:dyDescent="0.3">
      <c r="B21" t="s">
        <v>61</v>
      </c>
      <c r="C21" s="3">
        <v>740</v>
      </c>
      <c r="D21" s="3">
        <v>690</v>
      </c>
    </row>
    <row r="22" spans="2:4" x14ac:dyDescent="0.3">
      <c r="B22" t="s">
        <v>62</v>
      </c>
      <c r="C22" s="3">
        <v>3850</v>
      </c>
      <c r="D22" s="3">
        <v>3610</v>
      </c>
    </row>
    <row r="23" spans="2:4" x14ac:dyDescent="0.3">
      <c r="B23" t="s">
        <v>63</v>
      </c>
      <c r="C23" s="1">
        <f>+C21/C22</f>
        <v>0.19220779220779222</v>
      </c>
      <c r="D23" s="1">
        <f>+D21/D22</f>
        <v>0.19113573407202217</v>
      </c>
    </row>
  </sheetData>
  <mergeCells count="3">
    <mergeCell ref="B19:D19"/>
    <mergeCell ref="B12:D12"/>
    <mergeCell ref="B3:D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Profitability Ratios  </vt:lpstr>
      <vt:lpstr>Liquidity ratios</vt:lpstr>
      <vt:lpstr>Leverage ratios</vt:lpstr>
      <vt:lpstr>Efficiency ratios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2020-08-13T21:47:33Z</dcterms:modified>
</cp:coreProperties>
</file>